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kennedy_PHD_full_corrected\Supp App_to submit\"/>
    </mc:Choice>
  </mc:AlternateContent>
  <bookViews>
    <workbookView xWindow="0" yWindow="0" windowWidth="19200" windowHeight="11595" activeTab="1"/>
  </bookViews>
  <sheets>
    <sheet name="FULL_TU and MZ" sheetId="4" r:id="rId1"/>
    <sheet name="PLAG_TU and MZ" sheetId="11" r:id="rId2"/>
    <sheet name="OLV_TU" sheetId="12" r:id="rId3"/>
    <sheet name="OPX_TU and MZ" sheetId="14" r:id="rId4"/>
    <sheet name="CPX_TU and MZ" sheetId="13" r:id="rId5"/>
    <sheet name="Isotopes used for est." sheetId="15" r:id="rId6"/>
    <sheet name="STATS" sheetId="9" r:id="rId7"/>
    <sheet name="STD list" sheetId="8" r:id="rId8"/>
  </sheets>
  <calcPr calcId="152511"/>
</workbook>
</file>

<file path=xl/calcChain.xml><?xml version="1.0" encoding="utf-8"?>
<calcChain xmlns="http://schemas.openxmlformats.org/spreadsheetml/2006/main">
  <c r="J62" i="9" l="1"/>
  <c r="J6" i="9"/>
  <c r="J66" i="9" s="1"/>
  <c r="J63" i="9"/>
  <c r="J64" i="9"/>
  <c r="J65" i="9"/>
  <c r="J67" i="9"/>
  <c r="J68" i="9"/>
  <c r="J69" i="9"/>
  <c r="J70" i="9"/>
  <c r="J71" i="9"/>
  <c r="J72" i="9"/>
  <c r="J73" i="9"/>
  <c r="J74" i="9"/>
  <c r="J75" i="9"/>
  <c r="J76" i="9"/>
  <c r="AA7" i="11" l="1"/>
  <c r="AB7" i="11" s="1"/>
  <c r="AA8" i="11"/>
  <c r="AB8" i="11" s="1"/>
  <c r="AA9" i="11"/>
  <c r="AB9" i="11" s="1"/>
  <c r="AA10" i="11"/>
  <c r="AB10" i="11" s="1"/>
  <c r="AA11" i="11"/>
  <c r="AB11" i="11" s="1"/>
  <c r="AA12" i="11"/>
  <c r="AB12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1" i="11"/>
  <c r="AB61" i="11" s="1"/>
  <c r="AA62" i="11"/>
  <c r="AB62" i="11" s="1"/>
  <c r="AA63" i="11"/>
  <c r="AB63" i="11" s="1"/>
  <c r="AA64" i="11"/>
  <c r="AB64" i="11" s="1"/>
  <c r="AA65" i="11"/>
  <c r="AB65" i="11" s="1"/>
  <c r="AA66" i="11"/>
  <c r="AB66" i="11" s="1"/>
  <c r="AA67" i="11"/>
  <c r="AB67" i="11" s="1"/>
  <c r="AA68" i="11"/>
  <c r="AB68" i="11" s="1"/>
  <c r="AA69" i="11"/>
  <c r="AB69" i="11" s="1"/>
  <c r="AA70" i="11"/>
  <c r="AB70" i="11" s="1"/>
  <c r="AA71" i="11"/>
  <c r="AB71" i="11" s="1"/>
  <c r="AA72" i="11"/>
  <c r="AB72" i="11" s="1"/>
  <c r="AA73" i="11"/>
  <c r="AB73" i="11" s="1"/>
  <c r="AA74" i="11"/>
  <c r="AB74" i="11" s="1"/>
  <c r="AA75" i="11"/>
  <c r="AB75" i="11" s="1"/>
  <c r="AA76" i="11"/>
  <c r="AB76" i="11" s="1"/>
  <c r="AA77" i="11"/>
  <c r="AB77" i="11" s="1"/>
  <c r="AA78" i="11"/>
  <c r="AB78" i="11" s="1"/>
  <c r="AA79" i="11"/>
  <c r="AB79" i="11" s="1"/>
  <c r="AA80" i="11"/>
  <c r="AB80" i="11" s="1"/>
  <c r="AA81" i="11"/>
  <c r="AB81" i="11" s="1"/>
  <c r="AA82" i="11"/>
  <c r="AB82" i="11" s="1"/>
  <c r="AA83" i="11"/>
  <c r="AB83" i="11" s="1"/>
  <c r="AA84" i="11"/>
  <c r="AB84" i="11" s="1"/>
  <c r="AA85" i="11"/>
  <c r="AB85" i="11" s="1"/>
  <c r="AA86" i="11"/>
  <c r="AB86" i="11" s="1"/>
  <c r="AA87" i="11"/>
  <c r="AB87" i="11" s="1"/>
  <c r="AA88" i="11"/>
  <c r="AB88" i="11" s="1"/>
  <c r="AA89" i="11"/>
  <c r="AB89" i="11" s="1"/>
  <c r="AA90" i="11"/>
  <c r="AB90" i="11" s="1"/>
  <c r="AA91" i="11"/>
  <c r="AB91" i="11" s="1"/>
  <c r="AA92" i="11"/>
  <c r="AB92" i="11" s="1"/>
  <c r="AA93" i="11"/>
  <c r="AB93" i="11" s="1"/>
  <c r="AA94" i="11"/>
  <c r="AB94" i="11" s="1"/>
  <c r="AA95" i="11"/>
  <c r="AB95" i="11" s="1"/>
  <c r="AA96" i="11"/>
  <c r="AB96" i="11" s="1"/>
  <c r="AA97" i="11"/>
  <c r="AB97" i="11" s="1"/>
  <c r="AA98" i="11"/>
  <c r="AB98" i="11" s="1"/>
  <c r="AA99" i="11"/>
  <c r="AB99" i="11" s="1"/>
  <c r="AA100" i="11"/>
  <c r="AB100" i="11" s="1"/>
  <c r="AA101" i="11"/>
  <c r="AB101" i="11" s="1"/>
  <c r="AA102" i="11"/>
  <c r="AB102" i="11" s="1"/>
  <c r="AA103" i="11"/>
  <c r="AB103" i="11" s="1"/>
  <c r="AA104" i="11"/>
  <c r="AB104" i="11" s="1"/>
  <c r="AA105" i="11"/>
  <c r="AB105" i="11" s="1"/>
  <c r="AA106" i="11"/>
  <c r="AB106" i="11" s="1"/>
  <c r="AA107" i="11"/>
  <c r="AB107" i="11" s="1"/>
  <c r="AA108" i="11"/>
  <c r="AB108" i="11" s="1"/>
  <c r="AA109" i="11"/>
  <c r="AB109" i="11" s="1"/>
  <c r="AA110" i="11"/>
  <c r="AB110" i="11" s="1"/>
  <c r="AA111" i="11"/>
  <c r="AB111" i="11" s="1"/>
  <c r="AA112" i="11"/>
  <c r="AB112" i="11" s="1"/>
  <c r="AA113" i="11"/>
  <c r="AB113" i="11" s="1"/>
  <c r="AA114" i="11"/>
  <c r="AB114" i="11" s="1"/>
  <c r="AA115" i="11"/>
  <c r="AB115" i="11" s="1"/>
  <c r="AA116" i="11"/>
  <c r="AB116" i="11" s="1"/>
  <c r="AA117" i="11"/>
  <c r="AB117" i="11" s="1"/>
  <c r="AA118" i="11"/>
  <c r="AB118" i="11" s="1"/>
  <c r="AA119" i="11"/>
  <c r="AB119" i="11" s="1"/>
  <c r="AA120" i="11"/>
  <c r="AB120" i="11" s="1"/>
  <c r="AA121" i="11"/>
  <c r="AB121" i="11" s="1"/>
  <c r="AA122" i="11"/>
  <c r="AB122" i="11" s="1"/>
  <c r="AA123" i="11"/>
  <c r="AB123" i="11" s="1"/>
  <c r="AA124" i="11"/>
  <c r="AB124" i="11" s="1"/>
  <c r="AA125" i="11"/>
  <c r="AB125" i="11" s="1"/>
  <c r="AA126" i="11"/>
  <c r="AB126" i="11" s="1"/>
  <c r="AA127" i="11"/>
  <c r="AB127" i="11" s="1"/>
  <c r="AA128" i="11"/>
  <c r="AB128" i="11" s="1"/>
  <c r="AA129" i="11"/>
  <c r="AB129" i="11" s="1"/>
  <c r="AA130" i="11"/>
  <c r="AB130" i="11" s="1"/>
  <c r="AA131" i="11"/>
  <c r="AB131" i="11" s="1"/>
  <c r="AA132" i="11"/>
  <c r="AB132" i="11" s="1"/>
  <c r="AA133" i="11"/>
  <c r="AB133" i="11" s="1"/>
  <c r="AA134" i="11"/>
  <c r="AB134" i="11" s="1"/>
  <c r="AA135" i="11"/>
  <c r="AB135" i="11" s="1"/>
  <c r="AA136" i="11"/>
  <c r="AB136" i="11" s="1"/>
  <c r="AA137" i="11"/>
  <c r="AB137" i="11" s="1"/>
  <c r="AA138" i="11"/>
  <c r="AB138" i="11" s="1"/>
  <c r="AA139" i="11"/>
  <c r="AB139" i="11" s="1"/>
  <c r="AA140" i="11"/>
  <c r="AB140" i="11" s="1"/>
  <c r="AA141" i="11"/>
  <c r="AB141" i="11" s="1"/>
  <c r="AA142" i="11"/>
  <c r="AB142" i="11" s="1"/>
  <c r="AA143" i="11"/>
  <c r="AB143" i="11" s="1"/>
  <c r="AA144" i="11"/>
  <c r="AB144" i="11" s="1"/>
  <c r="AA145" i="11"/>
  <c r="AB145" i="11" s="1"/>
  <c r="AA146" i="11"/>
  <c r="AB146" i="11" s="1"/>
  <c r="AA147" i="11"/>
  <c r="AB147" i="11" s="1"/>
  <c r="AA148" i="11"/>
  <c r="AB148" i="11" s="1"/>
  <c r="AA149" i="11"/>
  <c r="AB149" i="11" s="1"/>
  <c r="AA150" i="11"/>
  <c r="AB150" i="11" s="1"/>
  <c r="AA151" i="11"/>
  <c r="AB151" i="11" s="1"/>
  <c r="AA152" i="11"/>
  <c r="AB152" i="11" s="1"/>
  <c r="AA153" i="11"/>
  <c r="AB153" i="11" s="1"/>
  <c r="AA154" i="11"/>
  <c r="AB154" i="11" s="1"/>
  <c r="AA155" i="11"/>
  <c r="AB155" i="11" s="1"/>
  <c r="AA156" i="11"/>
  <c r="AB156" i="11" s="1"/>
  <c r="AA157" i="11"/>
  <c r="AB157" i="11" s="1"/>
  <c r="AA158" i="11"/>
  <c r="AB158" i="11" s="1"/>
  <c r="AA159" i="11"/>
  <c r="AB159" i="11" s="1"/>
  <c r="AA160" i="11"/>
  <c r="AB160" i="11" s="1"/>
  <c r="AA161" i="11"/>
  <c r="AB161" i="11" s="1"/>
  <c r="AA162" i="11"/>
  <c r="AB162" i="11" s="1"/>
  <c r="AA163" i="11"/>
  <c r="AB163" i="11" s="1"/>
  <c r="AA164" i="11"/>
  <c r="AB164" i="11" s="1"/>
  <c r="AA165" i="11"/>
  <c r="AB165" i="11" s="1"/>
  <c r="AA166" i="11"/>
  <c r="AB166" i="11" s="1"/>
  <c r="AA167" i="11"/>
  <c r="AB167" i="11" s="1"/>
  <c r="AA168" i="11"/>
  <c r="AB168" i="11" s="1"/>
  <c r="AA169" i="11"/>
  <c r="AB169" i="11" s="1"/>
  <c r="AA170" i="11"/>
  <c r="AB170" i="11" s="1"/>
  <c r="AA173" i="11"/>
  <c r="AB173" i="11" s="1"/>
  <c r="AA174" i="11"/>
  <c r="AB174" i="11" s="1"/>
  <c r="AA175" i="11"/>
  <c r="AB175" i="11" s="1"/>
  <c r="AA176" i="11"/>
  <c r="AB176" i="11" s="1"/>
  <c r="AA177" i="11"/>
  <c r="AB177" i="11" s="1"/>
  <c r="AA178" i="11"/>
  <c r="AB178" i="11" s="1"/>
  <c r="AA179" i="11"/>
  <c r="AB179" i="11" s="1"/>
  <c r="AA180" i="11"/>
  <c r="AB180" i="11" s="1"/>
  <c r="AA181" i="11"/>
  <c r="AB181" i="11" s="1"/>
  <c r="AA182" i="11"/>
  <c r="AB182" i="11" s="1"/>
  <c r="AA183" i="11"/>
  <c r="AB183" i="11" s="1"/>
  <c r="AA184" i="11"/>
  <c r="AB184" i="11" s="1"/>
  <c r="AA185" i="11"/>
  <c r="AB185" i="11" s="1"/>
  <c r="AA186" i="11"/>
  <c r="AB186" i="11" s="1"/>
  <c r="AA187" i="11"/>
  <c r="AB187" i="11" s="1"/>
  <c r="AA188" i="11"/>
  <c r="AB188" i="11" s="1"/>
  <c r="AA189" i="11"/>
  <c r="AB189" i="11" s="1"/>
  <c r="AA190" i="11"/>
  <c r="AB190" i="11" s="1"/>
  <c r="AA191" i="11"/>
  <c r="AB191" i="11" s="1"/>
  <c r="AA192" i="11"/>
  <c r="AB192" i="11" s="1"/>
  <c r="AA193" i="11"/>
  <c r="AB193" i="11" s="1"/>
  <c r="AA194" i="11"/>
  <c r="AB194" i="11" s="1"/>
  <c r="AA195" i="11"/>
  <c r="AB195" i="11" s="1"/>
  <c r="AA6" i="11"/>
  <c r="AB6" i="11" s="1"/>
  <c r="AU195" i="11" l="1"/>
  <c r="AV195" i="11"/>
  <c r="AU194" i="11"/>
  <c r="AV194" i="11"/>
  <c r="AU193" i="11"/>
  <c r="AV193" i="11"/>
  <c r="AU192" i="11"/>
  <c r="AV192" i="11"/>
  <c r="AU191" i="11"/>
  <c r="AV191" i="11"/>
  <c r="AU190" i="11"/>
  <c r="AV190" i="11"/>
  <c r="AU189" i="11"/>
  <c r="AV189" i="11"/>
  <c r="AU188" i="11"/>
  <c r="AV188" i="11"/>
  <c r="AU187" i="11"/>
  <c r="AV187" i="11"/>
  <c r="AU186" i="11"/>
  <c r="AV186" i="11"/>
  <c r="AU185" i="11"/>
  <c r="AV185" i="11"/>
  <c r="AU184" i="11"/>
  <c r="AV184" i="11"/>
  <c r="AU183" i="11"/>
  <c r="AV183" i="11"/>
  <c r="AU182" i="11"/>
  <c r="AV182" i="11"/>
  <c r="AU181" i="11"/>
  <c r="AV181" i="11"/>
  <c r="AU180" i="11"/>
  <c r="AV180" i="11"/>
  <c r="AU179" i="11"/>
  <c r="AV179" i="11"/>
  <c r="AU178" i="11"/>
  <c r="AV178" i="11"/>
  <c r="AU177" i="11"/>
  <c r="AV177" i="11"/>
  <c r="AU176" i="11"/>
  <c r="AV176" i="11"/>
  <c r="AU175" i="11"/>
  <c r="AV175" i="11"/>
  <c r="AU174" i="11"/>
  <c r="AV174" i="11"/>
  <c r="AU173" i="11"/>
  <c r="AV173" i="11"/>
  <c r="AU170" i="11"/>
  <c r="AV170" i="11"/>
  <c r="AU169" i="11"/>
  <c r="AV169" i="11"/>
  <c r="AU168" i="11"/>
  <c r="AV168" i="11"/>
  <c r="AU167" i="11"/>
  <c r="AV167" i="11"/>
  <c r="AU166" i="11"/>
  <c r="AV166" i="11"/>
  <c r="AU165" i="11"/>
  <c r="AV165" i="11"/>
  <c r="AU164" i="11"/>
  <c r="AV164" i="11"/>
  <c r="AU163" i="11"/>
  <c r="AV163" i="11"/>
  <c r="AU162" i="11"/>
  <c r="AV162" i="11"/>
  <c r="AU161" i="11"/>
  <c r="AV161" i="11"/>
  <c r="AU160" i="11"/>
  <c r="AV160" i="11"/>
  <c r="AU159" i="11"/>
  <c r="AV159" i="11"/>
  <c r="AU158" i="11"/>
  <c r="AV158" i="11"/>
  <c r="AU157" i="11"/>
  <c r="AV157" i="11"/>
  <c r="AU156" i="11"/>
  <c r="AV156" i="11"/>
  <c r="AU155" i="11"/>
  <c r="AV155" i="11"/>
  <c r="AU154" i="11"/>
  <c r="AV154" i="11"/>
  <c r="AU153" i="11"/>
  <c r="AV153" i="11"/>
  <c r="AU152" i="11"/>
  <c r="AV152" i="11"/>
  <c r="AU151" i="11"/>
  <c r="AV151" i="11"/>
  <c r="AU150" i="11"/>
  <c r="AV150" i="11"/>
  <c r="AU149" i="11"/>
  <c r="AV149" i="11"/>
  <c r="AU148" i="11"/>
  <c r="AV148" i="11"/>
  <c r="AU147" i="11"/>
  <c r="AV147" i="11"/>
  <c r="AU146" i="11"/>
  <c r="AV146" i="11"/>
  <c r="AU145" i="11"/>
  <c r="AV145" i="11"/>
  <c r="AU144" i="11"/>
  <c r="AV144" i="11"/>
  <c r="AU143" i="11"/>
  <c r="AV143" i="11"/>
  <c r="AU142" i="11"/>
  <c r="AV142" i="11"/>
  <c r="AU141" i="11"/>
  <c r="AV141" i="11"/>
  <c r="AU140" i="11"/>
  <c r="AV140" i="11"/>
  <c r="AU139" i="11"/>
  <c r="AV139" i="11"/>
  <c r="AU138" i="11"/>
  <c r="AV138" i="11"/>
  <c r="AU137" i="11"/>
  <c r="AV137" i="11"/>
  <c r="AU136" i="11"/>
  <c r="AV136" i="11"/>
  <c r="AU135" i="11"/>
  <c r="AV135" i="11"/>
  <c r="AU134" i="11"/>
  <c r="AV134" i="11"/>
  <c r="AU133" i="11"/>
  <c r="AV133" i="11"/>
  <c r="AU132" i="11"/>
  <c r="AV132" i="11"/>
  <c r="AU131" i="11"/>
  <c r="AV131" i="11"/>
  <c r="AU130" i="11"/>
  <c r="AV130" i="11"/>
  <c r="AU129" i="11"/>
  <c r="AV129" i="11"/>
  <c r="AU128" i="11"/>
  <c r="AV128" i="11"/>
  <c r="AU127" i="11"/>
  <c r="AV127" i="11"/>
  <c r="AU126" i="11"/>
  <c r="AV126" i="11"/>
  <c r="AU125" i="11"/>
  <c r="AV125" i="11"/>
  <c r="AU124" i="11"/>
  <c r="AV124" i="11"/>
  <c r="AU123" i="11"/>
  <c r="AV123" i="11"/>
  <c r="AU122" i="11"/>
  <c r="AV122" i="11"/>
  <c r="AU121" i="11"/>
  <c r="AV121" i="11"/>
  <c r="AU120" i="11"/>
  <c r="AV120" i="11"/>
  <c r="AU119" i="11"/>
  <c r="AV119" i="11"/>
  <c r="AU118" i="11"/>
  <c r="AV118" i="11"/>
  <c r="AU117" i="11"/>
  <c r="AV117" i="11"/>
  <c r="AU116" i="11"/>
  <c r="AV116" i="11"/>
  <c r="AU115" i="11"/>
  <c r="AV115" i="11"/>
  <c r="AU114" i="11"/>
  <c r="AV114" i="11"/>
  <c r="AU113" i="11"/>
  <c r="AV113" i="11"/>
  <c r="AU112" i="11"/>
  <c r="AV112" i="11"/>
  <c r="AU111" i="11"/>
  <c r="AV111" i="11"/>
  <c r="AU110" i="11"/>
  <c r="AV110" i="11"/>
  <c r="AU109" i="11"/>
  <c r="AV109" i="11"/>
  <c r="AU108" i="11"/>
  <c r="AV108" i="11"/>
  <c r="AU107" i="11"/>
  <c r="AV107" i="11"/>
  <c r="AU106" i="11"/>
  <c r="AV106" i="11"/>
  <c r="AU105" i="11"/>
  <c r="AV105" i="11"/>
  <c r="AU104" i="11"/>
  <c r="AV104" i="11"/>
  <c r="AU103" i="11"/>
  <c r="AV103" i="11"/>
  <c r="AU102" i="11"/>
  <c r="AV102" i="11"/>
  <c r="AU101" i="11"/>
  <c r="AV101" i="11"/>
  <c r="AU100" i="11"/>
  <c r="AV100" i="11"/>
  <c r="AU99" i="11"/>
  <c r="AV99" i="11"/>
  <c r="AU98" i="11"/>
  <c r="AV98" i="11"/>
  <c r="AU97" i="11"/>
  <c r="AV97" i="11"/>
  <c r="AU96" i="11"/>
  <c r="AV96" i="11"/>
  <c r="AU95" i="11"/>
  <c r="AV95" i="11"/>
  <c r="AU94" i="11"/>
  <c r="AV94" i="11"/>
  <c r="AU93" i="11"/>
  <c r="AV93" i="11"/>
  <c r="AU92" i="11"/>
  <c r="AV92" i="11"/>
  <c r="AU91" i="11"/>
  <c r="AV91" i="11"/>
  <c r="AU90" i="11"/>
  <c r="AV90" i="11"/>
  <c r="AU89" i="11"/>
  <c r="AV89" i="11"/>
  <c r="AU88" i="11"/>
  <c r="AV88" i="11"/>
  <c r="AU87" i="11"/>
  <c r="AV87" i="11"/>
  <c r="AU86" i="11"/>
  <c r="AV86" i="11"/>
  <c r="AU85" i="11"/>
  <c r="AV85" i="11"/>
  <c r="AU84" i="11"/>
  <c r="AV84" i="11"/>
  <c r="AU83" i="11"/>
  <c r="AV83" i="11"/>
  <c r="AU82" i="11"/>
  <c r="AV82" i="11"/>
  <c r="AU81" i="11"/>
  <c r="AV81" i="11"/>
  <c r="AU80" i="11"/>
  <c r="AV80" i="11"/>
  <c r="AU79" i="11"/>
  <c r="AV79" i="11"/>
  <c r="AU78" i="11"/>
  <c r="AV78" i="11"/>
  <c r="AU77" i="11"/>
  <c r="AV77" i="11"/>
  <c r="AU76" i="11"/>
  <c r="AV76" i="11"/>
  <c r="AU75" i="11"/>
  <c r="AV75" i="11"/>
  <c r="AU74" i="11"/>
  <c r="AV74" i="11"/>
  <c r="AU73" i="11"/>
  <c r="AV73" i="11"/>
  <c r="AU72" i="11"/>
  <c r="AV72" i="11"/>
  <c r="AU71" i="11"/>
  <c r="AV71" i="11"/>
  <c r="AU70" i="11"/>
  <c r="AV70" i="11"/>
  <c r="AU69" i="11"/>
  <c r="AV69" i="11"/>
  <c r="AU68" i="11"/>
  <c r="AV68" i="11"/>
  <c r="AU67" i="11"/>
  <c r="AV67" i="11"/>
  <c r="AU66" i="11"/>
  <c r="AV66" i="11"/>
  <c r="AU65" i="11"/>
  <c r="AV65" i="11"/>
  <c r="AU64" i="11"/>
  <c r="AV64" i="11"/>
  <c r="AU63" i="11"/>
  <c r="AV63" i="11"/>
  <c r="AU62" i="11"/>
  <c r="AV62" i="11"/>
  <c r="AU61" i="11"/>
  <c r="AV61" i="11"/>
  <c r="AU60" i="11"/>
  <c r="AV60" i="11"/>
  <c r="AU59" i="11"/>
  <c r="AV59" i="11"/>
  <c r="AU58" i="11"/>
  <c r="AV58" i="11"/>
  <c r="AU57" i="11"/>
  <c r="AV57" i="11"/>
  <c r="AU56" i="11"/>
  <c r="AV56" i="11"/>
  <c r="AU55" i="11"/>
  <c r="AV55" i="11"/>
  <c r="AU54" i="11"/>
  <c r="AV54" i="11"/>
  <c r="AU53" i="11"/>
  <c r="AV53" i="11"/>
  <c r="AU52" i="11"/>
  <c r="AV52" i="11"/>
  <c r="AU51" i="11"/>
  <c r="AV51" i="11"/>
  <c r="AU50" i="11"/>
  <c r="AV50" i="11"/>
  <c r="AU49" i="11"/>
  <c r="AV49" i="11"/>
  <c r="AU48" i="11"/>
  <c r="AV48" i="11"/>
  <c r="AU47" i="11"/>
  <c r="AV47" i="11"/>
  <c r="AU46" i="11"/>
  <c r="AV46" i="11"/>
  <c r="AU45" i="11"/>
  <c r="AV45" i="11"/>
  <c r="AU44" i="11"/>
  <c r="AV44" i="11"/>
  <c r="AU43" i="11"/>
  <c r="AV43" i="11"/>
  <c r="AU42" i="11"/>
  <c r="AV42" i="11"/>
  <c r="AU41" i="11"/>
  <c r="AV41" i="11"/>
  <c r="AU40" i="11"/>
  <c r="AV40" i="11"/>
  <c r="AU39" i="11"/>
  <c r="AV39" i="11"/>
  <c r="AU38" i="11"/>
  <c r="AV38" i="11"/>
  <c r="AU37" i="11"/>
  <c r="AV37" i="11"/>
  <c r="AU36" i="11"/>
  <c r="AV36" i="11"/>
  <c r="AU35" i="11"/>
  <c r="AV35" i="11"/>
  <c r="AU34" i="11"/>
  <c r="AV34" i="11"/>
  <c r="AU33" i="11"/>
  <c r="AV33" i="11"/>
  <c r="AU32" i="11"/>
  <c r="AV32" i="11"/>
  <c r="AU31" i="11"/>
  <c r="AV31" i="11"/>
  <c r="AU30" i="11"/>
  <c r="AV30" i="11"/>
  <c r="AU29" i="11"/>
  <c r="AV29" i="11"/>
  <c r="AU28" i="11"/>
  <c r="AV28" i="11"/>
  <c r="AU27" i="11"/>
  <c r="AV27" i="11"/>
  <c r="AU26" i="11"/>
  <c r="AV26" i="11"/>
  <c r="AU25" i="11"/>
  <c r="AV25" i="11"/>
  <c r="AU24" i="11"/>
  <c r="AV24" i="11"/>
  <c r="AU23" i="11"/>
  <c r="AV23" i="11"/>
  <c r="AU22" i="11"/>
  <c r="AV22" i="11"/>
  <c r="AU21" i="11"/>
  <c r="AV21" i="11"/>
  <c r="AU20" i="11"/>
  <c r="AV20" i="11"/>
  <c r="AU19" i="11"/>
  <c r="AV19" i="11"/>
  <c r="AU18" i="11"/>
  <c r="AV18" i="11"/>
  <c r="AU17" i="11"/>
  <c r="AV17" i="11"/>
  <c r="AU16" i="11"/>
  <c r="AV16" i="11"/>
  <c r="AU15" i="11"/>
  <c r="AV15" i="11"/>
  <c r="AU14" i="11"/>
  <c r="AV14" i="11"/>
  <c r="AU13" i="11"/>
  <c r="AV13" i="11"/>
  <c r="AU12" i="11"/>
  <c r="AV12" i="11"/>
  <c r="AU11" i="11"/>
  <c r="AV11" i="11"/>
  <c r="AU10" i="11"/>
  <c r="AV10" i="11"/>
  <c r="AU9" i="11"/>
  <c r="AV9" i="11"/>
  <c r="AU8" i="11"/>
  <c r="AV8" i="11"/>
  <c r="AU7" i="11"/>
  <c r="AV7" i="11"/>
  <c r="AU6" i="11"/>
  <c r="AV6" i="11"/>
  <c r="C139" i="9" l="1"/>
  <c r="G92" i="9"/>
  <c r="G343" i="9"/>
  <c r="G342" i="9"/>
  <c r="G341" i="9"/>
  <c r="G340" i="9"/>
  <c r="G339" i="9"/>
  <c r="G338" i="9"/>
  <c r="G297" i="9"/>
  <c r="G296" i="9"/>
  <c r="G295" i="9"/>
  <c r="G294" i="9"/>
  <c r="G293" i="9"/>
  <c r="G292" i="9"/>
  <c r="G291" i="9"/>
  <c r="G289" i="9"/>
  <c r="G290" i="9"/>
  <c r="G288" i="9"/>
  <c r="G244" i="9"/>
  <c r="G258" i="9" s="1"/>
  <c r="G243" i="9"/>
  <c r="G242" i="9"/>
  <c r="G241" i="9"/>
  <c r="G240" i="9"/>
  <c r="G239" i="9"/>
  <c r="G238" i="9"/>
  <c r="G237" i="9"/>
  <c r="G236" i="9"/>
  <c r="G235" i="9"/>
  <c r="G234" i="9"/>
  <c r="G233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36" i="9"/>
  <c r="G135" i="9"/>
  <c r="G134" i="9"/>
  <c r="G133" i="9"/>
  <c r="G132" i="9"/>
  <c r="G131" i="9"/>
  <c r="G130" i="9"/>
  <c r="G129" i="9"/>
  <c r="G89" i="9"/>
  <c r="G88" i="9"/>
  <c r="G87" i="9"/>
  <c r="G86" i="9"/>
  <c r="G85" i="9"/>
  <c r="G84" i="9"/>
  <c r="G83" i="9"/>
  <c r="G82" i="9"/>
  <c r="G81" i="9"/>
  <c r="G80" i="9"/>
  <c r="G116" i="9" s="1"/>
  <c r="G75" i="9"/>
  <c r="G25" i="9"/>
  <c r="G59" i="9" s="1"/>
  <c r="G24" i="9"/>
  <c r="G41" i="9" s="1"/>
  <c r="G23" i="9"/>
  <c r="G40" i="9" s="1"/>
  <c r="G21" i="9"/>
  <c r="G55" i="9" s="1"/>
  <c r="G20" i="9"/>
  <c r="G37" i="9" s="1"/>
  <c r="G19" i="9"/>
  <c r="G36" i="9" s="1"/>
  <c r="G18" i="9"/>
  <c r="G35" i="9" s="1"/>
  <c r="G17" i="9"/>
  <c r="G51" i="9" s="1"/>
  <c r="G16" i="9"/>
  <c r="G67" i="9" s="1"/>
  <c r="G15" i="9"/>
  <c r="G32" i="9" s="1"/>
  <c r="G14" i="9"/>
  <c r="G31" i="9" s="1"/>
  <c r="G13" i="9"/>
  <c r="G22" i="9" s="1"/>
  <c r="G39" i="9" s="1"/>
  <c r="G12" i="9"/>
  <c r="G46" i="9" s="1"/>
  <c r="G11" i="9"/>
  <c r="G28" i="9" s="1"/>
  <c r="G118" i="9" l="1"/>
  <c r="G94" i="9"/>
  <c r="G106" i="9"/>
  <c r="G159" i="9"/>
  <c r="G149" i="9"/>
  <c r="G139" i="9"/>
  <c r="G217" i="9"/>
  <c r="G202" i="9"/>
  <c r="G187" i="9"/>
  <c r="G229" i="9"/>
  <c r="G214" i="9"/>
  <c r="G199" i="9"/>
  <c r="G319" i="9"/>
  <c r="G331" i="9"/>
  <c r="G307" i="9"/>
  <c r="G95" i="9"/>
  <c r="G107" i="9"/>
  <c r="G119" i="9"/>
  <c r="G160" i="9"/>
  <c r="G150" i="9"/>
  <c r="G140" i="9"/>
  <c r="G203" i="9"/>
  <c r="G218" i="9"/>
  <c r="G188" i="9"/>
  <c r="G192" i="9"/>
  <c r="G222" i="9"/>
  <c r="G207" i="9"/>
  <c r="G247" i="9"/>
  <c r="G274" i="9"/>
  <c r="G255" i="9"/>
  <c r="G282" i="9"/>
  <c r="G269" i="9"/>
  <c r="G328" i="9"/>
  <c r="G304" i="9"/>
  <c r="G316" i="9"/>
  <c r="G120" i="9"/>
  <c r="G96" i="9"/>
  <c r="G108" i="9"/>
  <c r="G124" i="9"/>
  <c r="G100" i="9"/>
  <c r="G112" i="9"/>
  <c r="G151" i="9"/>
  <c r="G141" i="9"/>
  <c r="G161" i="9"/>
  <c r="G155" i="9"/>
  <c r="G145" i="9"/>
  <c r="G165" i="9"/>
  <c r="G189" i="9"/>
  <c r="G204" i="9"/>
  <c r="G219" i="9"/>
  <c r="G193" i="9"/>
  <c r="G223" i="9"/>
  <c r="G208" i="9"/>
  <c r="G197" i="9"/>
  <c r="G212" i="9"/>
  <c r="G227" i="9"/>
  <c r="G275" i="9"/>
  <c r="G248" i="9"/>
  <c r="G262" i="9"/>
  <c r="G252" i="9"/>
  <c r="G266" i="9"/>
  <c r="G279" i="9"/>
  <c r="G283" i="9"/>
  <c r="G256" i="9"/>
  <c r="G270" i="9"/>
  <c r="G302" i="9"/>
  <c r="G326" i="9"/>
  <c r="G314" i="9"/>
  <c r="G329" i="9"/>
  <c r="G305" i="9"/>
  <c r="G317" i="9"/>
  <c r="G333" i="9"/>
  <c r="G321" i="9"/>
  <c r="G309" i="9"/>
  <c r="G349" i="9"/>
  <c r="G365" i="9"/>
  <c r="G357" i="9"/>
  <c r="G110" i="9"/>
  <c r="G122" i="9"/>
  <c r="G98" i="9"/>
  <c r="G163" i="9"/>
  <c r="G153" i="9"/>
  <c r="G143" i="9"/>
  <c r="G221" i="9"/>
  <c r="G206" i="9"/>
  <c r="G191" i="9"/>
  <c r="G225" i="9"/>
  <c r="G195" i="9"/>
  <c r="G210" i="9"/>
  <c r="G277" i="9"/>
  <c r="G250" i="9"/>
  <c r="G264" i="9"/>
  <c r="G254" i="9"/>
  <c r="G268" i="9"/>
  <c r="G281" i="9"/>
  <c r="G315" i="9"/>
  <c r="G327" i="9"/>
  <c r="G303" i="9"/>
  <c r="G355" i="9"/>
  <c r="G347" i="9"/>
  <c r="G363" i="9"/>
  <c r="G359" i="9"/>
  <c r="G351" i="9"/>
  <c r="G367" i="9"/>
  <c r="G123" i="9"/>
  <c r="G99" i="9"/>
  <c r="G111" i="9"/>
  <c r="G154" i="9"/>
  <c r="G144" i="9"/>
  <c r="G164" i="9"/>
  <c r="G211" i="9"/>
  <c r="G196" i="9"/>
  <c r="G226" i="9"/>
  <c r="G251" i="9"/>
  <c r="G278" i="9"/>
  <c r="G265" i="9"/>
  <c r="G312" i="9"/>
  <c r="G324" i="9"/>
  <c r="G332" i="9"/>
  <c r="G308" i="9"/>
  <c r="G320" i="9"/>
  <c r="G348" i="9"/>
  <c r="G364" i="9"/>
  <c r="G356" i="9"/>
  <c r="G105" i="9"/>
  <c r="G93" i="9"/>
  <c r="G117" i="9"/>
  <c r="G109" i="9"/>
  <c r="G121" i="9"/>
  <c r="G97" i="9"/>
  <c r="G113" i="9"/>
  <c r="G125" i="9"/>
  <c r="G101" i="9"/>
  <c r="G162" i="9"/>
  <c r="G152" i="9"/>
  <c r="G142" i="9"/>
  <c r="G166" i="9"/>
  <c r="G156" i="9"/>
  <c r="G146" i="9"/>
  <c r="G205" i="9"/>
  <c r="G190" i="9"/>
  <c r="G220" i="9"/>
  <c r="G209" i="9"/>
  <c r="G224" i="9"/>
  <c r="G194" i="9"/>
  <c r="G213" i="9"/>
  <c r="G198" i="9"/>
  <c r="G228" i="9"/>
  <c r="G263" i="9"/>
  <c r="G276" i="9"/>
  <c r="G249" i="9"/>
  <c r="G267" i="9"/>
  <c r="G253" i="9"/>
  <c r="G280" i="9"/>
  <c r="G271" i="9"/>
  <c r="G257" i="9"/>
  <c r="G284" i="9"/>
  <c r="G325" i="9"/>
  <c r="G313" i="9"/>
  <c r="G301" i="9"/>
  <c r="G306" i="9"/>
  <c r="G318" i="9"/>
  <c r="G330" i="9"/>
  <c r="G362" i="9"/>
  <c r="G346" i="9"/>
  <c r="G354" i="9"/>
  <c r="G366" i="9"/>
  <c r="G358" i="9"/>
  <c r="G350" i="9"/>
  <c r="G261" i="9"/>
  <c r="G56" i="9"/>
  <c r="G104" i="9"/>
  <c r="G300" i="9"/>
  <c r="G48" i="9"/>
  <c r="G65" i="9"/>
  <c r="G49" i="9"/>
  <c r="G57" i="9"/>
  <c r="G66" i="9"/>
  <c r="G52" i="9"/>
  <c r="G58" i="9"/>
  <c r="G70" i="9"/>
  <c r="G45" i="9"/>
  <c r="G53" i="9"/>
  <c r="G62" i="9"/>
  <c r="G74" i="9"/>
  <c r="G33" i="9"/>
  <c r="G42" i="9"/>
  <c r="G29" i="9"/>
  <c r="G34" i="9"/>
  <c r="G63" i="9"/>
  <c r="G71" i="9"/>
  <c r="G30" i="9"/>
  <c r="G38" i="9"/>
  <c r="G50" i="9"/>
  <c r="G54" i="9"/>
  <c r="G64" i="9"/>
  <c r="G68" i="9"/>
  <c r="G72" i="9"/>
  <c r="G76" i="9"/>
  <c r="G47" i="9"/>
  <c r="G69" i="9"/>
  <c r="G73" i="9"/>
  <c r="D159" i="9"/>
  <c r="E159" i="9"/>
  <c r="H159" i="9"/>
  <c r="I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AG159" i="9"/>
  <c r="AH159" i="9"/>
  <c r="AI159" i="9"/>
  <c r="AJ159" i="9"/>
  <c r="AK159" i="9"/>
  <c r="AL159" i="9"/>
  <c r="AM159" i="9"/>
  <c r="AN159" i="9"/>
  <c r="AO159" i="9"/>
  <c r="AP159" i="9"/>
  <c r="AQ159" i="9"/>
  <c r="AR159" i="9"/>
  <c r="D160" i="9"/>
  <c r="E160" i="9"/>
  <c r="H160" i="9"/>
  <c r="I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AG160" i="9"/>
  <c r="AH160" i="9"/>
  <c r="AI160" i="9"/>
  <c r="AJ160" i="9"/>
  <c r="AK160" i="9"/>
  <c r="AL160" i="9"/>
  <c r="AM160" i="9"/>
  <c r="AN160" i="9"/>
  <c r="AO160" i="9"/>
  <c r="AP160" i="9"/>
  <c r="AQ160" i="9"/>
  <c r="AR160" i="9"/>
  <c r="D161" i="9"/>
  <c r="E161" i="9"/>
  <c r="H161" i="9"/>
  <c r="I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AG161" i="9"/>
  <c r="AH161" i="9"/>
  <c r="AI161" i="9"/>
  <c r="AJ161" i="9"/>
  <c r="AK161" i="9"/>
  <c r="AL161" i="9"/>
  <c r="AM161" i="9"/>
  <c r="AN161" i="9"/>
  <c r="AO161" i="9"/>
  <c r="AP161" i="9"/>
  <c r="AQ161" i="9"/>
  <c r="AR161" i="9"/>
  <c r="D162" i="9"/>
  <c r="E162" i="9"/>
  <c r="H162" i="9"/>
  <c r="I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AG162" i="9"/>
  <c r="AH162" i="9"/>
  <c r="AI162" i="9"/>
  <c r="AJ162" i="9"/>
  <c r="AK162" i="9"/>
  <c r="AL162" i="9"/>
  <c r="AM162" i="9"/>
  <c r="AN162" i="9"/>
  <c r="AO162" i="9"/>
  <c r="AP162" i="9"/>
  <c r="AQ162" i="9"/>
  <c r="AR162" i="9"/>
  <c r="D163" i="9"/>
  <c r="E163" i="9"/>
  <c r="H163" i="9"/>
  <c r="I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AG163" i="9"/>
  <c r="AH163" i="9"/>
  <c r="AI163" i="9"/>
  <c r="AJ163" i="9"/>
  <c r="AK163" i="9"/>
  <c r="AL163" i="9"/>
  <c r="AM163" i="9"/>
  <c r="AN163" i="9"/>
  <c r="AO163" i="9"/>
  <c r="AP163" i="9"/>
  <c r="AQ163" i="9"/>
  <c r="AR163" i="9"/>
  <c r="D164" i="9"/>
  <c r="E164" i="9"/>
  <c r="H164" i="9"/>
  <c r="I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G164" i="9"/>
  <c r="AH164" i="9"/>
  <c r="AI164" i="9"/>
  <c r="AJ164" i="9"/>
  <c r="AK164" i="9"/>
  <c r="AL164" i="9"/>
  <c r="AM164" i="9"/>
  <c r="AN164" i="9"/>
  <c r="AO164" i="9"/>
  <c r="AP164" i="9"/>
  <c r="AQ164" i="9"/>
  <c r="AR164" i="9"/>
  <c r="D165" i="9"/>
  <c r="E165" i="9"/>
  <c r="H165" i="9"/>
  <c r="I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AG165" i="9"/>
  <c r="AH165" i="9"/>
  <c r="AI165" i="9"/>
  <c r="AJ165" i="9"/>
  <c r="AK165" i="9"/>
  <c r="AL165" i="9"/>
  <c r="AM165" i="9"/>
  <c r="AN165" i="9"/>
  <c r="AO165" i="9"/>
  <c r="AP165" i="9"/>
  <c r="AQ165" i="9"/>
  <c r="AR165" i="9"/>
  <c r="D166" i="9"/>
  <c r="E166" i="9"/>
  <c r="H166" i="9"/>
  <c r="I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X166" i="9"/>
  <c r="Y166" i="9"/>
  <c r="Z166" i="9"/>
  <c r="AA166" i="9"/>
  <c r="AB166" i="9"/>
  <c r="AC166" i="9"/>
  <c r="AD166" i="9"/>
  <c r="AE166" i="9"/>
  <c r="AF166" i="9"/>
  <c r="AG166" i="9"/>
  <c r="AH166" i="9"/>
  <c r="AI166" i="9"/>
  <c r="AJ166" i="9"/>
  <c r="AK166" i="9"/>
  <c r="AL166" i="9"/>
  <c r="AM166" i="9"/>
  <c r="AN166" i="9"/>
  <c r="AO166" i="9"/>
  <c r="AP166" i="9"/>
  <c r="AQ166" i="9"/>
  <c r="AR166" i="9"/>
  <c r="C166" i="9"/>
  <c r="C165" i="9"/>
  <c r="C164" i="9"/>
  <c r="C163" i="9"/>
  <c r="C162" i="9"/>
  <c r="C161" i="9"/>
  <c r="C160" i="9"/>
  <c r="C159" i="9"/>
  <c r="D149" i="9"/>
  <c r="E149" i="9"/>
  <c r="H149" i="9"/>
  <c r="I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X149" i="9"/>
  <c r="Y149" i="9"/>
  <c r="Z149" i="9"/>
  <c r="AA149" i="9"/>
  <c r="AB149" i="9"/>
  <c r="AC149" i="9"/>
  <c r="AD149" i="9"/>
  <c r="AE149" i="9"/>
  <c r="AF149" i="9"/>
  <c r="AG149" i="9"/>
  <c r="AH149" i="9"/>
  <c r="AI149" i="9"/>
  <c r="AJ149" i="9"/>
  <c r="AK149" i="9"/>
  <c r="AL149" i="9"/>
  <c r="AM149" i="9"/>
  <c r="AN149" i="9"/>
  <c r="AO149" i="9"/>
  <c r="AP149" i="9"/>
  <c r="AQ149" i="9"/>
  <c r="AR149" i="9"/>
  <c r="D150" i="9"/>
  <c r="E150" i="9"/>
  <c r="H150" i="9"/>
  <c r="I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AG150" i="9"/>
  <c r="AH150" i="9"/>
  <c r="AI150" i="9"/>
  <c r="AJ150" i="9"/>
  <c r="AK150" i="9"/>
  <c r="AL150" i="9"/>
  <c r="AM150" i="9"/>
  <c r="AN150" i="9"/>
  <c r="AO150" i="9"/>
  <c r="AP150" i="9"/>
  <c r="AQ150" i="9"/>
  <c r="AR150" i="9"/>
  <c r="D151" i="9"/>
  <c r="E151" i="9"/>
  <c r="H151" i="9"/>
  <c r="I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X151" i="9"/>
  <c r="Y151" i="9"/>
  <c r="Z151" i="9"/>
  <c r="AA151" i="9"/>
  <c r="AB151" i="9"/>
  <c r="AC151" i="9"/>
  <c r="AD151" i="9"/>
  <c r="AE151" i="9"/>
  <c r="AF151" i="9"/>
  <c r="AG151" i="9"/>
  <c r="AH151" i="9"/>
  <c r="AI151" i="9"/>
  <c r="AJ151" i="9"/>
  <c r="AK151" i="9"/>
  <c r="AL151" i="9"/>
  <c r="AM151" i="9"/>
  <c r="AN151" i="9"/>
  <c r="AO151" i="9"/>
  <c r="AP151" i="9"/>
  <c r="AQ151" i="9"/>
  <c r="AR151" i="9"/>
  <c r="D152" i="9"/>
  <c r="E152" i="9"/>
  <c r="H152" i="9"/>
  <c r="I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AG152" i="9"/>
  <c r="AH152" i="9"/>
  <c r="AI152" i="9"/>
  <c r="AJ152" i="9"/>
  <c r="AK152" i="9"/>
  <c r="AL152" i="9"/>
  <c r="AM152" i="9"/>
  <c r="AN152" i="9"/>
  <c r="AO152" i="9"/>
  <c r="AP152" i="9"/>
  <c r="AQ152" i="9"/>
  <c r="AR152" i="9"/>
  <c r="D153" i="9"/>
  <c r="E153" i="9"/>
  <c r="H153" i="9"/>
  <c r="I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AG153" i="9"/>
  <c r="AH153" i="9"/>
  <c r="AI153" i="9"/>
  <c r="AJ153" i="9"/>
  <c r="AK153" i="9"/>
  <c r="AL153" i="9"/>
  <c r="AM153" i="9"/>
  <c r="AN153" i="9"/>
  <c r="AO153" i="9"/>
  <c r="AP153" i="9"/>
  <c r="AQ153" i="9"/>
  <c r="AR153" i="9"/>
  <c r="D154" i="9"/>
  <c r="E154" i="9"/>
  <c r="H154" i="9"/>
  <c r="I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X154" i="9"/>
  <c r="Y154" i="9"/>
  <c r="Z154" i="9"/>
  <c r="AA154" i="9"/>
  <c r="AB154" i="9"/>
  <c r="AC154" i="9"/>
  <c r="AD154" i="9"/>
  <c r="AE154" i="9"/>
  <c r="AF154" i="9"/>
  <c r="AG154" i="9"/>
  <c r="AH154" i="9"/>
  <c r="AI154" i="9"/>
  <c r="AJ154" i="9"/>
  <c r="AK154" i="9"/>
  <c r="AL154" i="9"/>
  <c r="AM154" i="9"/>
  <c r="AN154" i="9"/>
  <c r="AO154" i="9"/>
  <c r="AP154" i="9"/>
  <c r="AQ154" i="9"/>
  <c r="AR154" i="9"/>
  <c r="D155" i="9"/>
  <c r="E155" i="9"/>
  <c r="H155" i="9"/>
  <c r="I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AG155" i="9"/>
  <c r="AH155" i="9"/>
  <c r="AI155" i="9"/>
  <c r="AJ155" i="9"/>
  <c r="AK155" i="9"/>
  <c r="AL155" i="9"/>
  <c r="AM155" i="9"/>
  <c r="AN155" i="9"/>
  <c r="AO155" i="9"/>
  <c r="AP155" i="9"/>
  <c r="AQ155" i="9"/>
  <c r="AR155" i="9"/>
  <c r="D156" i="9"/>
  <c r="E156" i="9"/>
  <c r="H156" i="9"/>
  <c r="I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X156" i="9"/>
  <c r="Y156" i="9"/>
  <c r="Z156" i="9"/>
  <c r="AA156" i="9"/>
  <c r="AB156" i="9"/>
  <c r="AC156" i="9"/>
  <c r="AD156" i="9"/>
  <c r="AE156" i="9"/>
  <c r="AF156" i="9"/>
  <c r="AG156" i="9"/>
  <c r="AH156" i="9"/>
  <c r="AI156" i="9"/>
  <c r="AJ156" i="9"/>
  <c r="AK156" i="9"/>
  <c r="AL156" i="9"/>
  <c r="AM156" i="9"/>
  <c r="AN156" i="9"/>
  <c r="AO156" i="9"/>
  <c r="AP156" i="9"/>
  <c r="AQ156" i="9"/>
  <c r="AR156" i="9"/>
  <c r="C156" i="9"/>
  <c r="C155" i="9"/>
  <c r="C154" i="9"/>
  <c r="C153" i="9"/>
  <c r="C152" i="9"/>
  <c r="C149" i="9"/>
  <c r="C151" i="9"/>
  <c r="C150" i="9"/>
  <c r="D139" i="9"/>
  <c r="E139" i="9"/>
  <c r="H139" i="9"/>
  <c r="I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G139" i="9"/>
  <c r="AH139" i="9"/>
  <c r="AI139" i="9"/>
  <c r="AJ139" i="9"/>
  <c r="AK139" i="9"/>
  <c r="AL139" i="9"/>
  <c r="AM139" i="9"/>
  <c r="AN139" i="9"/>
  <c r="AO139" i="9"/>
  <c r="AP139" i="9"/>
  <c r="AQ139" i="9"/>
  <c r="AR139" i="9"/>
  <c r="D140" i="9"/>
  <c r="E140" i="9"/>
  <c r="H140" i="9"/>
  <c r="I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G140" i="9"/>
  <c r="AH140" i="9"/>
  <c r="AI140" i="9"/>
  <c r="AJ140" i="9"/>
  <c r="AK140" i="9"/>
  <c r="AL140" i="9"/>
  <c r="AM140" i="9"/>
  <c r="AN140" i="9"/>
  <c r="AO140" i="9"/>
  <c r="AP140" i="9"/>
  <c r="AQ140" i="9"/>
  <c r="AR140" i="9"/>
  <c r="D141" i="9"/>
  <c r="E141" i="9"/>
  <c r="H141" i="9"/>
  <c r="I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G141" i="9"/>
  <c r="AH141" i="9"/>
  <c r="AI141" i="9"/>
  <c r="AJ141" i="9"/>
  <c r="AK141" i="9"/>
  <c r="AL141" i="9"/>
  <c r="AM141" i="9"/>
  <c r="AN141" i="9"/>
  <c r="AO141" i="9"/>
  <c r="AP141" i="9"/>
  <c r="AQ141" i="9"/>
  <c r="AR141" i="9"/>
  <c r="D142" i="9"/>
  <c r="E142" i="9"/>
  <c r="H142" i="9"/>
  <c r="I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AG142" i="9"/>
  <c r="AH142" i="9"/>
  <c r="AI142" i="9"/>
  <c r="AJ142" i="9"/>
  <c r="AK142" i="9"/>
  <c r="AL142" i="9"/>
  <c r="AM142" i="9"/>
  <c r="AN142" i="9"/>
  <c r="AO142" i="9"/>
  <c r="AP142" i="9"/>
  <c r="AQ142" i="9"/>
  <c r="AR142" i="9"/>
  <c r="D143" i="9"/>
  <c r="E143" i="9"/>
  <c r="H143" i="9"/>
  <c r="I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G143" i="9"/>
  <c r="AH143" i="9"/>
  <c r="AI143" i="9"/>
  <c r="AJ143" i="9"/>
  <c r="AK143" i="9"/>
  <c r="AL143" i="9"/>
  <c r="AM143" i="9"/>
  <c r="AN143" i="9"/>
  <c r="AO143" i="9"/>
  <c r="AP143" i="9"/>
  <c r="AQ143" i="9"/>
  <c r="AR143" i="9"/>
  <c r="D144" i="9"/>
  <c r="E144" i="9"/>
  <c r="H144" i="9"/>
  <c r="I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G144" i="9"/>
  <c r="AH144" i="9"/>
  <c r="AI144" i="9"/>
  <c r="AJ144" i="9"/>
  <c r="AK144" i="9"/>
  <c r="AL144" i="9"/>
  <c r="AM144" i="9"/>
  <c r="AN144" i="9"/>
  <c r="AO144" i="9"/>
  <c r="AP144" i="9"/>
  <c r="AQ144" i="9"/>
  <c r="AR144" i="9"/>
  <c r="D145" i="9"/>
  <c r="E145" i="9"/>
  <c r="H145" i="9"/>
  <c r="I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AG145" i="9"/>
  <c r="AH145" i="9"/>
  <c r="AI145" i="9"/>
  <c r="AJ145" i="9"/>
  <c r="AK145" i="9"/>
  <c r="AL145" i="9"/>
  <c r="AM145" i="9"/>
  <c r="AN145" i="9"/>
  <c r="AO145" i="9"/>
  <c r="AP145" i="9"/>
  <c r="AQ145" i="9"/>
  <c r="AR145" i="9"/>
  <c r="D146" i="9"/>
  <c r="E146" i="9"/>
  <c r="H146" i="9"/>
  <c r="I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AG146" i="9"/>
  <c r="AH146" i="9"/>
  <c r="AI146" i="9"/>
  <c r="AJ146" i="9"/>
  <c r="AK146" i="9"/>
  <c r="AL146" i="9"/>
  <c r="AM146" i="9"/>
  <c r="AN146" i="9"/>
  <c r="AO146" i="9"/>
  <c r="AP146" i="9"/>
  <c r="AQ146" i="9"/>
  <c r="AR146" i="9"/>
  <c r="C146" i="9"/>
  <c r="C145" i="9"/>
  <c r="C144" i="9"/>
  <c r="C143" i="9"/>
  <c r="C142" i="9"/>
  <c r="C140" i="9"/>
  <c r="C141" i="9"/>
  <c r="D116" i="9"/>
  <c r="E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AG116" i="9"/>
  <c r="AH116" i="9"/>
  <c r="AI116" i="9"/>
  <c r="AJ116" i="9"/>
  <c r="AK116" i="9"/>
  <c r="AL116" i="9"/>
  <c r="AM116" i="9"/>
  <c r="AN116" i="9"/>
  <c r="AO116" i="9"/>
  <c r="AP116" i="9"/>
  <c r="AQ116" i="9"/>
  <c r="AR116" i="9"/>
  <c r="D117" i="9"/>
  <c r="E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G117" i="9"/>
  <c r="AH117" i="9"/>
  <c r="AI117" i="9"/>
  <c r="AJ117" i="9"/>
  <c r="AK117" i="9"/>
  <c r="AL117" i="9"/>
  <c r="AM117" i="9"/>
  <c r="AN117" i="9"/>
  <c r="AO117" i="9"/>
  <c r="AP117" i="9"/>
  <c r="AQ117" i="9"/>
  <c r="AR117" i="9"/>
  <c r="D118" i="9"/>
  <c r="E118" i="9"/>
  <c r="H118" i="9"/>
  <c r="I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G118" i="9"/>
  <c r="AH118" i="9"/>
  <c r="AI118" i="9"/>
  <c r="AJ118" i="9"/>
  <c r="AK118" i="9"/>
  <c r="AL118" i="9"/>
  <c r="AM118" i="9"/>
  <c r="AN118" i="9"/>
  <c r="AO118" i="9"/>
  <c r="AP118" i="9"/>
  <c r="AQ118" i="9"/>
  <c r="AR118" i="9"/>
  <c r="D119" i="9"/>
  <c r="E119" i="9"/>
  <c r="H119" i="9"/>
  <c r="I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G119" i="9"/>
  <c r="AH119" i="9"/>
  <c r="AI119" i="9"/>
  <c r="AJ119" i="9"/>
  <c r="AK119" i="9"/>
  <c r="AL119" i="9"/>
  <c r="AM119" i="9"/>
  <c r="AN119" i="9"/>
  <c r="AO119" i="9"/>
  <c r="AP119" i="9"/>
  <c r="AQ119" i="9"/>
  <c r="AR119" i="9"/>
  <c r="D120" i="9"/>
  <c r="E120" i="9"/>
  <c r="H120" i="9"/>
  <c r="I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G120" i="9"/>
  <c r="AH120" i="9"/>
  <c r="AI120" i="9"/>
  <c r="AJ120" i="9"/>
  <c r="AK120" i="9"/>
  <c r="AL120" i="9"/>
  <c r="AM120" i="9"/>
  <c r="AN120" i="9"/>
  <c r="AO120" i="9"/>
  <c r="AP120" i="9"/>
  <c r="AQ120" i="9"/>
  <c r="AR120" i="9"/>
  <c r="D121" i="9"/>
  <c r="E121" i="9"/>
  <c r="H121" i="9"/>
  <c r="I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D122" i="9"/>
  <c r="E122" i="9"/>
  <c r="H122" i="9"/>
  <c r="I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AG122" i="9"/>
  <c r="AH122" i="9"/>
  <c r="AI122" i="9"/>
  <c r="AJ122" i="9"/>
  <c r="AK122" i="9"/>
  <c r="AL122" i="9"/>
  <c r="AM122" i="9"/>
  <c r="AN122" i="9"/>
  <c r="AO122" i="9"/>
  <c r="AP122" i="9"/>
  <c r="AQ122" i="9"/>
  <c r="AR122" i="9"/>
  <c r="D123" i="9"/>
  <c r="E123" i="9"/>
  <c r="H123" i="9"/>
  <c r="I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AG123" i="9"/>
  <c r="AH123" i="9"/>
  <c r="AI123" i="9"/>
  <c r="AJ123" i="9"/>
  <c r="AK123" i="9"/>
  <c r="AL123" i="9"/>
  <c r="AM123" i="9"/>
  <c r="AN123" i="9"/>
  <c r="AO123" i="9"/>
  <c r="AP123" i="9"/>
  <c r="AQ123" i="9"/>
  <c r="AR123" i="9"/>
  <c r="D124" i="9"/>
  <c r="E124" i="9"/>
  <c r="H124" i="9"/>
  <c r="I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G124" i="9"/>
  <c r="AH124" i="9"/>
  <c r="AI124" i="9"/>
  <c r="AJ124" i="9"/>
  <c r="AK124" i="9"/>
  <c r="AL124" i="9"/>
  <c r="AM124" i="9"/>
  <c r="AN124" i="9"/>
  <c r="AO124" i="9"/>
  <c r="AP124" i="9"/>
  <c r="AQ124" i="9"/>
  <c r="AR124" i="9"/>
  <c r="D125" i="9"/>
  <c r="E125" i="9"/>
  <c r="H125" i="9"/>
  <c r="I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AG125" i="9"/>
  <c r="AH125" i="9"/>
  <c r="AI125" i="9"/>
  <c r="AJ125" i="9"/>
  <c r="AK125" i="9"/>
  <c r="AL125" i="9"/>
  <c r="AM125" i="9"/>
  <c r="AN125" i="9"/>
  <c r="AO125" i="9"/>
  <c r="AP125" i="9"/>
  <c r="AQ125" i="9"/>
  <c r="AR125" i="9"/>
  <c r="C125" i="9"/>
  <c r="C124" i="9"/>
  <c r="C123" i="9"/>
  <c r="C122" i="9"/>
  <c r="C121" i="9"/>
  <c r="C120" i="9"/>
  <c r="C119" i="9"/>
  <c r="C118" i="9"/>
  <c r="C117" i="9"/>
  <c r="C116" i="9"/>
  <c r="D104" i="9"/>
  <c r="E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D105" i="9"/>
  <c r="E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AI105" i="9"/>
  <c r="AJ105" i="9"/>
  <c r="AK105" i="9"/>
  <c r="AL105" i="9"/>
  <c r="AM105" i="9"/>
  <c r="AN105" i="9"/>
  <c r="AO105" i="9"/>
  <c r="AP105" i="9"/>
  <c r="AQ105" i="9"/>
  <c r="AR105" i="9"/>
  <c r="D106" i="9"/>
  <c r="E106" i="9"/>
  <c r="H106" i="9"/>
  <c r="I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AM106" i="9"/>
  <c r="AN106" i="9"/>
  <c r="AO106" i="9"/>
  <c r="AP106" i="9"/>
  <c r="AQ106" i="9"/>
  <c r="AR106" i="9"/>
  <c r="D107" i="9"/>
  <c r="E107" i="9"/>
  <c r="H107" i="9"/>
  <c r="I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AN107" i="9"/>
  <c r="AO107" i="9"/>
  <c r="AP107" i="9"/>
  <c r="AQ107" i="9"/>
  <c r="AR107" i="9"/>
  <c r="D108" i="9"/>
  <c r="E108" i="9"/>
  <c r="H108" i="9"/>
  <c r="I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AM108" i="9"/>
  <c r="AN108" i="9"/>
  <c r="AO108" i="9"/>
  <c r="AP108" i="9"/>
  <c r="AQ108" i="9"/>
  <c r="AR108" i="9"/>
  <c r="D109" i="9"/>
  <c r="E109" i="9"/>
  <c r="H109" i="9"/>
  <c r="I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AI109" i="9"/>
  <c r="AJ109" i="9"/>
  <c r="AK109" i="9"/>
  <c r="AL109" i="9"/>
  <c r="AM109" i="9"/>
  <c r="AN109" i="9"/>
  <c r="AO109" i="9"/>
  <c r="AP109" i="9"/>
  <c r="AQ109" i="9"/>
  <c r="AR109" i="9"/>
  <c r="D110" i="9"/>
  <c r="E110" i="9"/>
  <c r="H110" i="9"/>
  <c r="I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AM110" i="9"/>
  <c r="AN110" i="9"/>
  <c r="AO110" i="9"/>
  <c r="AP110" i="9"/>
  <c r="AQ110" i="9"/>
  <c r="AR110" i="9"/>
  <c r="D111" i="9"/>
  <c r="E111" i="9"/>
  <c r="H111" i="9"/>
  <c r="I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AM111" i="9"/>
  <c r="AN111" i="9"/>
  <c r="AO111" i="9"/>
  <c r="AP111" i="9"/>
  <c r="AQ111" i="9"/>
  <c r="AR111" i="9"/>
  <c r="D112" i="9"/>
  <c r="E112" i="9"/>
  <c r="H112" i="9"/>
  <c r="I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AM112" i="9"/>
  <c r="AN112" i="9"/>
  <c r="AO112" i="9"/>
  <c r="AP112" i="9"/>
  <c r="AQ112" i="9"/>
  <c r="AR112" i="9"/>
  <c r="D113" i="9"/>
  <c r="E113" i="9"/>
  <c r="H113" i="9"/>
  <c r="I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G113" i="9"/>
  <c r="AH113" i="9"/>
  <c r="AI113" i="9"/>
  <c r="AJ113" i="9"/>
  <c r="AK113" i="9"/>
  <c r="AL113" i="9"/>
  <c r="AM113" i="9"/>
  <c r="AN113" i="9"/>
  <c r="AO113" i="9"/>
  <c r="AP113" i="9"/>
  <c r="AQ113" i="9"/>
  <c r="AR113" i="9"/>
  <c r="C113" i="9"/>
  <c r="C112" i="9"/>
  <c r="C111" i="9"/>
  <c r="C110" i="9"/>
  <c r="C109" i="9"/>
  <c r="C108" i="9"/>
  <c r="C107" i="9"/>
  <c r="C106" i="9"/>
  <c r="C105" i="9"/>
  <c r="C104" i="9"/>
  <c r="D92" i="9"/>
  <c r="E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D93" i="9"/>
  <c r="E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D94" i="9"/>
  <c r="E94" i="9"/>
  <c r="H94" i="9"/>
  <c r="I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D95" i="9"/>
  <c r="E95" i="9"/>
  <c r="H95" i="9"/>
  <c r="I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D96" i="9"/>
  <c r="E96" i="9"/>
  <c r="H96" i="9"/>
  <c r="I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AI96" i="9"/>
  <c r="AJ96" i="9"/>
  <c r="AK96" i="9"/>
  <c r="AL96" i="9"/>
  <c r="AM96" i="9"/>
  <c r="AN96" i="9"/>
  <c r="AO96" i="9"/>
  <c r="AP96" i="9"/>
  <c r="AQ96" i="9"/>
  <c r="AR96" i="9"/>
  <c r="D97" i="9"/>
  <c r="E97" i="9"/>
  <c r="H97" i="9"/>
  <c r="I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D98" i="9"/>
  <c r="E98" i="9"/>
  <c r="H98" i="9"/>
  <c r="I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AG98" i="9"/>
  <c r="AH98" i="9"/>
  <c r="AI98" i="9"/>
  <c r="AJ98" i="9"/>
  <c r="AK98" i="9"/>
  <c r="AL98" i="9"/>
  <c r="AM98" i="9"/>
  <c r="AN98" i="9"/>
  <c r="AO98" i="9"/>
  <c r="AP98" i="9"/>
  <c r="AQ98" i="9"/>
  <c r="AR98" i="9"/>
  <c r="D99" i="9"/>
  <c r="E99" i="9"/>
  <c r="H99" i="9"/>
  <c r="I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D100" i="9"/>
  <c r="E100" i="9"/>
  <c r="H100" i="9"/>
  <c r="I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AM100" i="9"/>
  <c r="AN100" i="9"/>
  <c r="AO100" i="9"/>
  <c r="AP100" i="9"/>
  <c r="AQ100" i="9"/>
  <c r="AR100" i="9"/>
  <c r="D101" i="9"/>
  <c r="E101" i="9"/>
  <c r="H101" i="9"/>
  <c r="I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G101" i="9"/>
  <c r="AH101" i="9"/>
  <c r="AI101" i="9"/>
  <c r="AJ101" i="9"/>
  <c r="AK101" i="9"/>
  <c r="AL101" i="9"/>
  <c r="AM101" i="9"/>
  <c r="AN101" i="9"/>
  <c r="AO101" i="9"/>
  <c r="AP101" i="9"/>
  <c r="AQ101" i="9"/>
  <c r="AR101" i="9"/>
  <c r="C101" i="9"/>
  <c r="C100" i="9"/>
  <c r="C99" i="9"/>
  <c r="C98" i="9"/>
  <c r="C97" i="9"/>
  <c r="C96" i="9"/>
  <c r="C95" i="9"/>
  <c r="C94" i="9"/>
  <c r="C93" i="9"/>
  <c r="C92" i="9"/>
  <c r="D62" i="9"/>
  <c r="E62" i="9"/>
  <c r="H62" i="9"/>
  <c r="I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D63" i="9"/>
  <c r="E63" i="9"/>
  <c r="H63" i="9"/>
  <c r="I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D64" i="9"/>
  <c r="E64" i="9"/>
  <c r="H64" i="9"/>
  <c r="I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D65" i="9"/>
  <c r="E65" i="9"/>
  <c r="H65" i="9"/>
  <c r="I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D66" i="9"/>
  <c r="E66" i="9"/>
  <c r="H66" i="9"/>
  <c r="I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D67" i="9"/>
  <c r="E67" i="9"/>
  <c r="H67" i="9"/>
  <c r="I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D68" i="9"/>
  <c r="E68" i="9"/>
  <c r="H68" i="9"/>
  <c r="I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D69" i="9"/>
  <c r="E69" i="9"/>
  <c r="H69" i="9"/>
  <c r="I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D70" i="9"/>
  <c r="E70" i="9"/>
  <c r="H70" i="9"/>
  <c r="I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D71" i="9"/>
  <c r="E71" i="9"/>
  <c r="H71" i="9"/>
  <c r="I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D72" i="9"/>
  <c r="E72" i="9"/>
  <c r="H72" i="9"/>
  <c r="I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D73" i="9"/>
  <c r="E73" i="9"/>
  <c r="H73" i="9"/>
  <c r="I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D74" i="9"/>
  <c r="E74" i="9"/>
  <c r="H74" i="9"/>
  <c r="I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D75" i="9"/>
  <c r="E75" i="9"/>
  <c r="H75" i="9"/>
  <c r="I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D76" i="9"/>
  <c r="E76" i="9"/>
  <c r="H76" i="9"/>
  <c r="I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D45" i="9"/>
  <c r="E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D46" i="9"/>
  <c r="E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D47" i="9"/>
  <c r="E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D48" i="9"/>
  <c r="E48" i="9"/>
  <c r="H48" i="9"/>
  <c r="I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D49" i="9"/>
  <c r="E49" i="9"/>
  <c r="H49" i="9"/>
  <c r="I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D50" i="9"/>
  <c r="E50" i="9"/>
  <c r="H50" i="9"/>
  <c r="I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D51" i="9"/>
  <c r="E51" i="9"/>
  <c r="H51" i="9"/>
  <c r="I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D52" i="9"/>
  <c r="E52" i="9"/>
  <c r="H52" i="9"/>
  <c r="I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D53" i="9"/>
  <c r="E53" i="9"/>
  <c r="H53" i="9"/>
  <c r="I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D54" i="9"/>
  <c r="E54" i="9"/>
  <c r="H54" i="9"/>
  <c r="I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D55" i="9"/>
  <c r="E55" i="9"/>
  <c r="H55" i="9"/>
  <c r="I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D56" i="9"/>
  <c r="E56" i="9"/>
  <c r="H56" i="9"/>
  <c r="I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D57" i="9"/>
  <c r="E57" i="9"/>
  <c r="H57" i="9"/>
  <c r="I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D58" i="9"/>
  <c r="E58" i="9"/>
  <c r="H58" i="9"/>
  <c r="I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D59" i="9"/>
  <c r="E59" i="9"/>
  <c r="H59" i="9"/>
  <c r="I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C59" i="9"/>
  <c r="C58" i="9"/>
  <c r="C57" i="9"/>
  <c r="C56" i="9"/>
  <c r="C55" i="9"/>
  <c r="C54" i="9"/>
  <c r="C53" i="9"/>
  <c r="C52" i="9"/>
  <c r="C51" i="9"/>
  <c r="C49" i="9"/>
  <c r="C50" i="9"/>
  <c r="C48" i="9"/>
  <c r="C47" i="9"/>
  <c r="C46" i="9"/>
  <c r="C62" i="9"/>
  <c r="C45" i="9"/>
  <c r="D28" i="9"/>
  <c r="E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D29" i="9"/>
  <c r="E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D30" i="9"/>
  <c r="E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D31" i="9"/>
  <c r="E31" i="9"/>
  <c r="H31" i="9"/>
  <c r="I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D32" i="9"/>
  <c r="E32" i="9"/>
  <c r="H32" i="9"/>
  <c r="I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D33" i="9"/>
  <c r="E33" i="9"/>
  <c r="H33" i="9"/>
  <c r="I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D34" i="9"/>
  <c r="E34" i="9"/>
  <c r="H34" i="9"/>
  <c r="I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D35" i="9"/>
  <c r="E35" i="9"/>
  <c r="H35" i="9"/>
  <c r="I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D36" i="9"/>
  <c r="E36" i="9"/>
  <c r="H36" i="9"/>
  <c r="I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D37" i="9"/>
  <c r="E37" i="9"/>
  <c r="H37" i="9"/>
  <c r="I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D38" i="9"/>
  <c r="E38" i="9"/>
  <c r="H38" i="9"/>
  <c r="I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AR38" i="9"/>
  <c r="D39" i="9"/>
  <c r="E39" i="9"/>
  <c r="H39" i="9"/>
  <c r="I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D40" i="9"/>
  <c r="E40" i="9"/>
  <c r="H40" i="9"/>
  <c r="I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D41" i="9"/>
  <c r="E41" i="9"/>
  <c r="H41" i="9"/>
  <c r="I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D42" i="9"/>
  <c r="E42" i="9"/>
  <c r="H42" i="9"/>
  <c r="I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D324" i="9"/>
  <c r="E324" i="9"/>
  <c r="H324" i="9"/>
  <c r="I324" i="9"/>
  <c r="J324" i="9"/>
  <c r="K324" i="9"/>
  <c r="L324" i="9"/>
  <c r="M324" i="9"/>
  <c r="N324" i="9"/>
  <c r="O324" i="9"/>
  <c r="P324" i="9"/>
  <c r="Q324" i="9"/>
  <c r="R324" i="9"/>
  <c r="S324" i="9"/>
  <c r="T324" i="9"/>
  <c r="U324" i="9"/>
  <c r="V324" i="9"/>
  <c r="W324" i="9"/>
  <c r="X324" i="9"/>
  <c r="Y324" i="9"/>
  <c r="Z324" i="9"/>
  <c r="AA324" i="9"/>
  <c r="AB324" i="9"/>
  <c r="AC324" i="9"/>
  <c r="AD324" i="9"/>
  <c r="AE324" i="9"/>
  <c r="AF324" i="9"/>
  <c r="AG324" i="9"/>
  <c r="AH324" i="9"/>
  <c r="AI324" i="9"/>
  <c r="AJ324" i="9"/>
  <c r="AK324" i="9"/>
  <c r="AL324" i="9"/>
  <c r="AM324" i="9"/>
  <c r="AN324" i="9"/>
  <c r="AO324" i="9"/>
  <c r="AP324" i="9"/>
  <c r="AQ324" i="9"/>
  <c r="AR324" i="9"/>
  <c r="D325" i="9"/>
  <c r="E325" i="9"/>
  <c r="H325" i="9"/>
  <c r="I325" i="9"/>
  <c r="J325" i="9"/>
  <c r="K325" i="9"/>
  <c r="L325" i="9"/>
  <c r="M325" i="9"/>
  <c r="N325" i="9"/>
  <c r="O325" i="9"/>
  <c r="P325" i="9"/>
  <c r="Q325" i="9"/>
  <c r="R325" i="9"/>
  <c r="S325" i="9"/>
  <c r="T325" i="9"/>
  <c r="U325" i="9"/>
  <c r="V325" i="9"/>
  <c r="W325" i="9"/>
  <c r="X325" i="9"/>
  <c r="Y325" i="9"/>
  <c r="Z325" i="9"/>
  <c r="AA325" i="9"/>
  <c r="AB325" i="9"/>
  <c r="AC325" i="9"/>
  <c r="AD325" i="9"/>
  <c r="AE325" i="9"/>
  <c r="AF325" i="9"/>
  <c r="AG325" i="9"/>
  <c r="AH325" i="9"/>
  <c r="AI325" i="9"/>
  <c r="AJ325" i="9"/>
  <c r="AK325" i="9"/>
  <c r="AL325" i="9"/>
  <c r="AM325" i="9"/>
  <c r="AN325" i="9"/>
  <c r="AO325" i="9"/>
  <c r="AP325" i="9"/>
  <c r="AQ325" i="9"/>
  <c r="AR325" i="9"/>
  <c r="D326" i="9"/>
  <c r="E326" i="9"/>
  <c r="H326" i="9"/>
  <c r="I326" i="9"/>
  <c r="K326" i="9"/>
  <c r="L326" i="9"/>
  <c r="M326" i="9"/>
  <c r="N326" i="9"/>
  <c r="O326" i="9"/>
  <c r="P326" i="9"/>
  <c r="Q326" i="9"/>
  <c r="R326" i="9"/>
  <c r="S326" i="9"/>
  <c r="T326" i="9"/>
  <c r="U326" i="9"/>
  <c r="V326" i="9"/>
  <c r="W326" i="9"/>
  <c r="X326" i="9"/>
  <c r="Y326" i="9"/>
  <c r="Z326" i="9"/>
  <c r="AA326" i="9"/>
  <c r="AB326" i="9"/>
  <c r="AC326" i="9"/>
  <c r="AD326" i="9"/>
  <c r="AE326" i="9"/>
  <c r="AF326" i="9"/>
  <c r="AG326" i="9"/>
  <c r="AH326" i="9"/>
  <c r="AI326" i="9"/>
  <c r="AJ326" i="9"/>
  <c r="AK326" i="9"/>
  <c r="AL326" i="9"/>
  <c r="AM326" i="9"/>
  <c r="AN326" i="9"/>
  <c r="AO326" i="9"/>
  <c r="AP326" i="9"/>
  <c r="AQ326" i="9"/>
  <c r="AR326" i="9"/>
  <c r="D327" i="9"/>
  <c r="E327" i="9"/>
  <c r="H327" i="9"/>
  <c r="I327" i="9"/>
  <c r="K327" i="9"/>
  <c r="L327" i="9"/>
  <c r="M327" i="9"/>
  <c r="N327" i="9"/>
  <c r="O327" i="9"/>
  <c r="P327" i="9"/>
  <c r="Q327" i="9"/>
  <c r="R327" i="9"/>
  <c r="S327" i="9"/>
  <c r="T327" i="9"/>
  <c r="U327" i="9"/>
  <c r="V327" i="9"/>
  <c r="W327" i="9"/>
  <c r="X327" i="9"/>
  <c r="Y327" i="9"/>
  <c r="Z327" i="9"/>
  <c r="AA327" i="9"/>
  <c r="AB327" i="9"/>
  <c r="AC327" i="9"/>
  <c r="AD327" i="9"/>
  <c r="AE327" i="9"/>
  <c r="AF327" i="9"/>
  <c r="AG327" i="9"/>
  <c r="AH327" i="9"/>
  <c r="AI327" i="9"/>
  <c r="AJ327" i="9"/>
  <c r="AK327" i="9"/>
  <c r="AL327" i="9"/>
  <c r="AM327" i="9"/>
  <c r="AN327" i="9"/>
  <c r="AO327" i="9"/>
  <c r="AP327" i="9"/>
  <c r="AQ327" i="9"/>
  <c r="AR327" i="9"/>
  <c r="D328" i="9"/>
  <c r="E328" i="9"/>
  <c r="H328" i="9"/>
  <c r="I328" i="9"/>
  <c r="K328" i="9"/>
  <c r="L328" i="9"/>
  <c r="M328" i="9"/>
  <c r="N328" i="9"/>
  <c r="O328" i="9"/>
  <c r="P328" i="9"/>
  <c r="Q328" i="9"/>
  <c r="R328" i="9"/>
  <c r="S328" i="9"/>
  <c r="T328" i="9"/>
  <c r="U328" i="9"/>
  <c r="V328" i="9"/>
  <c r="W328" i="9"/>
  <c r="X328" i="9"/>
  <c r="Y328" i="9"/>
  <c r="Z328" i="9"/>
  <c r="AA328" i="9"/>
  <c r="AB328" i="9"/>
  <c r="AC328" i="9"/>
  <c r="AD328" i="9"/>
  <c r="AE328" i="9"/>
  <c r="AF328" i="9"/>
  <c r="AG328" i="9"/>
  <c r="AH328" i="9"/>
  <c r="AI328" i="9"/>
  <c r="AJ328" i="9"/>
  <c r="AK328" i="9"/>
  <c r="AL328" i="9"/>
  <c r="AM328" i="9"/>
  <c r="AN328" i="9"/>
  <c r="AO328" i="9"/>
  <c r="AP328" i="9"/>
  <c r="AQ328" i="9"/>
  <c r="AR328" i="9"/>
  <c r="D329" i="9"/>
  <c r="E329" i="9"/>
  <c r="H329" i="9"/>
  <c r="I329" i="9"/>
  <c r="K329" i="9"/>
  <c r="L329" i="9"/>
  <c r="M329" i="9"/>
  <c r="N329" i="9"/>
  <c r="O329" i="9"/>
  <c r="P329" i="9"/>
  <c r="Q329" i="9"/>
  <c r="R329" i="9"/>
  <c r="S329" i="9"/>
  <c r="T329" i="9"/>
  <c r="U329" i="9"/>
  <c r="V329" i="9"/>
  <c r="W329" i="9"/>
  <c r="X329" i="9"/>
  <c r="Y329" i="9"/>
  <c r="Z329" i="9"/>
  <c r="AA329" i="9"/>
  <c r="AB329" i="9"/>
  <c r="AC329" i="9"/>
  <c r="AD329" i="9"/>
  <c r="AE329" i="9"/>
  <c r="AF329" i="9"/>
  <c r="AG329" i="9"/>
  <c r="AH329" i="9"/>
  <c r="AI329" i="9"/>
  <c r="AJ329" i="9"/>
  <c r="AK329" i="9"/>
  <c r="AL329" i="9"/>
  <c r="AM329" i="9"/>
  <c r="AN329" i="9"/>
  <c r="AO329" i="9"/>
  <c r="AP329" i="9"/>
  <c r="AQ329" i="9"/>
  <c r="AR329" i="9"/>
  <c r="D330" i="9"/>
  <c r="E330" i="9"/>
  <c r="H330" i="9"/>
  <c r="I330" i="9"/>
  <c r="K330" i="9"/>
  <c r="L330" i="9"/>
  <c r="M330" i="9"/>
  <c r="N330" i="9"/>
  <c r="O330" i="9"/>
  <c r="P330" i="9"/>
  <c r="Q330" i="9"/>
  <c r="R330" i="9"/>
  <c r="S330" i="9"/>
  <c r="T330" i="9"/>
  <c r="U330" i="9"/>
  <c r="V330" i="9"/>
  <c r="W330" i="9"/>
  <c r="X330" i="9"/>
  <c r="Y330" i="9"/>
  <c r="Z330" i="9"/>
  <c r="AA330" i="9"/>
  <c r="AB330" i="9"/>
  <c r="AC330" i="9"/>
  <c r="AD330" i="9"/>
  <c r="AE330" i="9"/>
  <c r="AF330" i="9"/>
  <c r="AG330" i="9"/>
  <c r="AH330" i="9"/>
  <c r="AI330" i="9"/>
  <c r="AJ330" i="9"/>
  <c r="AK330" i="9"/>
  <c r="AL330" i="9"/>
  <c r="AM330" i="9"/>
  <c r="AN330" i="9"/>
  <c r="AO330" i="9"/>
  <c r="AP330" i="9"/>
  <c r="AQ330" i="9"/>
  <c r="AR330" i="9"/>
  <c r="D331" i="9"/>
  <c r="E331" i="9"/>
  <c r="H331" i="9"/>
  <c r="I331" i="9"/>
  <c r="K331" i="9"/>
  <c r="L331" i="9"/>
  <c r="M331" i="9"/>
  <c r="N331" i="9"/>
  <c r="O331" i="9"/>
  <c r="P331" i="9"/>
  <c r="Q331" i="9"/>
  <c r="R331" i="9"/>
  <c r="S331" i="9"/>
  <c r="T331" i="9"/>
  <c r="U331" i="9"/>
  <c r="V331" i="9"/>
  <c r="W331" i="9"/>
  <c r="X331" i="9"/>
  <c r="Y331" i="9"/>
  <c r="Z331" i="9"/>
  <c r="AA331" i="9"/>
  <c r="AB331" i="9"/>
  <c r="AC331" i="9"/>
  <c r="AD331" i="9"/>
  <c r="AE331" i="9"/>
  <c r="AF331" i="9"/>
  <c r="AG331" i="9"/>
  <c r="AH331" i="9"/>
  <c r="AI331" i="9"/>
  <c r="AJ331" i="9"/>
  <c r="AK331" i="9"/>
  <c r="AL331" i="9"/>
  <c r="AM331" i="9"/>
  <c r="AN331" i="9"/>
  <c r="AO331" i="9"/>
  <c r="AP331" i="9"/>
  <c r="AQ331" i="9"/>
  <c r="AR331" i="9"/>
  <c r="D332" i="9"/>
  <c r="E332" i="9"/>
  <c r="H332" i="9"/>
  <c r="I332" i="9"/>
  <c r="K332" i="9"/>
  <c r="L332" i="9"/>
  <c r="M332" i="9"/>
  <c r="N332" i="9"/>
  <c r="O332" i="9"/>
  <c r="P332" i="9"/>
  <c r="Q332" i="9"/>
  <c r="R332" i="9"/>
  <c r="S332" i="9"/>
  <c r="T332" i="9"/>
  <c r="U332" i="9"/>
  <c r="V332" i="9"/>
  <c r="W332" i="9"/>
  <c r="X332" i="9"/>
  <c r="Y332" i="9"/>
  <c r="Z332" i="9"/>
  <c r="AA332" i="9"/>
  <c r="AB332" i="9"/>
  <c r="AC332" i="9"/>
  <c r="AD332" i="9"/>
  <c r="AE332" i="9"/>
  <c r="AF332" i="9"/>
  <c r="AG332" i="9"/>
  <c r="AH332" i="9"/>
  <c r="AI332" i="9"/>
  <c r="AJ332" i="9"/>
  <c r="AK332" i="9"/>
  <c r="AL332" i="9"/>
  <c r="AM332" i="9"/>
  <c r="AN332" i="9"/>
  <c r="AO332" i="9"/>
  <c r="AP332" i="9"/>
  <c r="AQ332" i="9"/>
  <c r="AR332" i="9"/>
  <c r="D333" i="9"/>
  <c r="E333" i="9"/>
  <c r="H333" i="9"/>
  <c r="I333" i="9"/>
  <c r="K333" i="9"/>
  <c r="L333" i="9"/>
  <c r="M333" i="9"/>
  <c r="N333" i="9"/>
  <c r="O333" i="9"/>
  <c r="P333" i="9"/>
  <c r="Q333" i="9"/>
  <c r="R333" i="9"/>
  <c r="S333" i="9"/>
  <c r="T333" i="9"/>
  <c r="U333" i="9"/>
  <c r="V333" i="9"/>
  <c r="W333" i="9"/>
  <c r="X333" i="9"/>
  <c r="Y333" i="9"/>
  <c r="Z333" i="9"/>
  <c r="AA333" i="9"/>
  <c r="AB333" i="9"/>
  <c r="AC333" i="9"/>
  <c r="AD333" i="9"/>
  <c r="AE333" i="9"/>
  <c r="AF333" i="9"/>
  <c r="AG333" i="9"/>
  <c r="AH333" i="9"/>
  <c r="AI333" i="9"/>
  <c r="AJ333" i="9"/>
  <c r="AK333" i="9"/>
  <c r="AL333" i="9"/>
  <c r="AM333" i="9"/>
  <c r="AN333" i="9"/>
  <c r="AO333" i="9"/>
  <c r="AP333" i="9"/>
  <c r="AQ333" i="9"/>
  <c r="AR333" i="9"/>
  <c r="C333" i="9"/>
  <c r="C332" i="9"/>
  <c r="C331" i="9"/>
  <c r="C330" i="9"/>
  <c r="C329" i="9"/>
  <c r="C328" i="9"/>
  <c r="C327" i="9"/>
  <c r="C326" i="9"/>
  <c r="C325" i="9"/>
  <c r="C324" i="9"/>
  <c r="D312" i="9"/>
  <c r="E312" i="9"/>
  <c r="H312" i="9"/>
  <c r="I312" i="9"/>
  <c r="J312" i="9"/>
  <c r="K312" i="9"/>
  <c r="L312" i="9"/>
  <c r="M312" i="9"/>
  <c r="N312" i="9"/>
  <c r="O312" i="9"/>
  <c r="P312" i="9"/>
  <c r="Q312" i="9"/>
  <c r="R312" i="9"/>
  <c r="S312" i="9"/>
  <c r="T312" i="9"/>
  <c r="U312" i="9"/>
  <c r="V312" i="9"/>
  <c r="W312" i="9"/>
  <c r="X312" i="9"/>
  <c r="Y312" i="9"/>
  <c r="Z312" i="9"/>
  <c r="AA312" i="9"/>
  <c r="AB312" i="9"/>
  <c r="AC312" i="9"/>
  <c r="AD312" i="9"/>
  <c r="AE312" i="9"/>
  <c r="AF312" i="9"/>
  <c r="AG312" i="9"/>
  <c r="AH312" i="9"/>
  <c r="AI312" i="9"/>
  <c r="AJ312" i="9"/>
  <c r="AK312" i="9"/>
  <c r="AL312" i="9"/>
  <c r="AM312" i="9"/>
  <c r="AN312" i="9"/>
  <c r="AO312" i="9"/>
  <c r="AP312" i="9"/>
  <c r="AQ312" i="9"/>
  <c r="AR312" i="9"/>
  <c r="D313" i="9"/>
  <c r="E313" i="9"/>
  <c r="H313" i="9"/>
  <c r="I313" i="9"/>
  <c r="J313" i="9"/>
  <c r="K313" i="9"/>
  <c r="L313" i="9"/>
  <c r="M313" i="9"/>
  <c r="N313" i="9"/>
  <c r="O313" i="9"/>
  <c r="P313" i="9"/>
  <c r="Q313" i="9"/>
  <c r="R313" i="9"/>
  <c r="S313" i="9"/>
  <c r="T313" i="9"/>
  <c r="U313" i="9"/>
  <c r="V313" i="9"/>
  <c r="W313" i="9"/>
  <c r="X313" i="9"/>
  <c r="Y313" i="9"/>
  <c r="Z313" i="9"/>
  <c r="AA313" i="9"/>
  <c r="AB313" i="9"/>
  <c r="AC313" i="9"/>
  <c r="AD313" i="9"/>
  <c r="AE313" i="9"/>
  <c r="AF313" i="9"/>
  <c r="AG313" i="9"/>
  <c r="AH313" i="9"/>
  <c r="AI313" i="9"/>
  <c r="AJ313" i="9"/>
  <c r="AK313" i="9"/>
  <c r="AL313" i="9"/>
  <c r="AM313" i="9"/>
  <c r="AN313" i="9"/>
  <c r="AO313" i="9"/>
  <c r="AP313" i="9"/>
  <c r="AQ313" i="9"/>
  <c r="AR313" i="9"/>
  <c r="D314" i="9"/>
  <c r="E314" i="9"/>
  <c r="H314" i="9"/>
  <c r="I314" i="9"/>
  <c r="K314" i="9"/>
  <c r="L314" i="9"/>
  <c r="M314" i="9"/>
  <c r="N314" i="9"/>
  <c r="O314" i="9"/>
  <c r="P314" i="9"/>
  <c r="Q314" i="9"/>
  <c r="R314" i="9"/>
  <c r="S314" i="9"/>
  <c r="T314" i="9"/>
  <c r="U314" i="9"/>
  <c r="V314" i="9"/>
  <c r="W314" i="9"/>
  <c r="X314" i="9"/>
  <c r="Y314" i="9"/>
  <c r="Z314" i="9"/>
  <c r="AA314" i="9"/>
  <c r="AB314" i="9"/>
  <c r="AC314" i="9"/>
  <c r="AD314" i="9"/>
  <c r="AE314" i="9"/>
  <c r="AF314" i="9"/>
  <c r="AG314" i="9"/>
  <c r="AH314" i="9"/>
  <c r="AI314" i="9"/>
  <c r="AJ314" i="9"/>
  <c r="AK314" i="9"/>
  <c r="AL314" i="9"/>
  <c r="AM314" i="9"/>
  <c r="AN314" i="9"/>
  <c r="AO314" i="9"/>
  <c r="AP314" i="9"/>
  <c r="AQ314" i="9"/>
  <c r="AR314" i="9"/>
  <c r="D315" i="9"/>
  <c r="E315" i="9"/>
  <c r="H315" i="9"/>
  <c r="I315" i="9"/>
  <c r="K315" i="9"/>
  <c r="L315" i="9"/>
  <c r="M315" i="9"/>
  <c r="N315" i="9"/>
  <c r="O315" i="9"/>
  <c r="P315" i="9"/>
  <c r="Q315" i="9"/>
  <c r="R315" i="9"/>
  <c r="S315" i="9"/>
  <c r="T315" i="9"/>
  <c r="U315" i="9"/>
  <c r="V315" i="9"/>
  <c r="W315" i="9"/>
  <c r="X315" i="9"/>
  <c r="Y315" i="9"/>
  <c r="Z315" i="9"/>
  <c r="AA315" i="9"/>
  <c r="AB315" i="9"/>
  <c r="AC315" i="9"/>
  <c r="AD315" i="9"/>
  <c r="AE315" i="9"/>
  <c r="AF315" i="9"/>
  <c r="AG315" i="9"/>
  <c r="AH315" i="9"/>
  <c r="AI315" i="9"/>
  <c r="AJ315" i="9"/>
  <c r="AK315" i="9"/>
  <c r="AL315" i="9"/>
  <c r="AM315" i="9"/>
  <c r="AN315" i="9"/>
  <c r="AO315" i="9"/>
  <c r="AP315" i="9"/>
  <c r="AQ315" i="9"/>
  <c r="AR315" i="9"/>
  <c r="D316" i="9"/>
  <c r="E316" i="9"/>
  <c r="H316" i="9"/>
  <c r="I316" i="9"/>
  <c r="K316" i="9"/>
  <c r="L316" i="9"/>
  <c r="M316" i="9"/>
  <c r="N316" i="9"/>
  <c r="O316" i="9"/>
  <c r="P316" i="9"/>
  <c r="Q316" i="9"/>
  <c r="R316" i="9"/>
  <c r="S316" i="9"/>
  <c r="T316" i="9"/>
  <c r="U316" i="9"/>
  <c r="V316" i="9"/>
  <c r="W316" i="9"/>
  <c r="X316" i="9"/>
  <c r="Y316" i="9"/>
  <c r="Z316" i="9"/>
  <c r="AA316" i="9"/>
  <c r="AB316" i="9"/>
  <c r="AC316" i="9"/>
  <c r="AD316" i="9"/>
  <c r="AE316" i="9"/>
  <c r="AF316" i="9"/>
  <c r="AG316" i="9"/>
  <c r="AH316" i="9"/>
  <c r="AI316" i="9"/>
  <c r="AJ316" i="9"/>
  <c r="AK316" i="9"/>
  <c r="AL316" i="9"/>
  <c r="AM316" i="9"/>
  <c r="AN316" i="9"/>
  <c r="AO316" i="9"/>
  <c r="AP316" i="9"/>
  <c r="AQ316" i="9"/>
  <c r="AR316" i="9"/>
  <c r="D317" i="9"/>
  <c r="E317" i="9"/>
  <c r="H317" i="9"/>
  <c r="I317" i="9"/>
  <c r="K317" i="9"/>
  <c r="L317" i="9"/>
  <c r="M317" i="9"/>
  <c r="N317" i="9"/>
  <c r="O317" i="9"/>
  <c r="P317" i="9"/>
  <c r="Q317" i="9"/>
  <c r="R317" i="9"/>
  <c r="S317" i="9"/>
  <c r="T317" i="9"/>
  <c r="U317" i="9"/>
  <c r="V317" i="9"/>
  <c r="W317" i="9"/>
  <c r="X317" i="9"/>
  <c r="Y317" i="9"/>
  <c r="Z317" i="9"/>
  <c r="AA317" i="9"/>
  <c r="AB317" i="9"/>
  <c r="AC317" i="9"/>
  <c r="AD317" i="9"/>
  <c r="AE317" i="9"/>
  <c r="AF317" i="9"/>
  <c r="AG317" i="9"/>
  <c r="AH317" i="9"/>
  <c r="AI317" i="9"/>
  <c r="AJ317" i="9"/>
  <c r="AK317" i="9"/>
  <c r="AL317" i="9"/>
  <c r="AM317" i="9"/>
  <c r="AN317" i="9"/>
  <c r="AO317" i="9"/>
  <c r="AP317" i="9"/>
  <c r="AQ317" i="9"/>
  <c r="AR317" i="9"/>
  <c r="D318" i="9"/>
  <c r="E318" i="9"/>
  <c r="H318" i="9"/>
  <c r="I318" i="9"/>
  <c r="K318" i="9"/>
  <c r="L318" i="9"/>
  <c r="M318" i="9"/>
  <c r="N318" i="9"/>
  <c r="O318" i="9"/>
  <c r="P318" i="9"/>
  <c r="Q318" i="9"/>
  <c r="R318" i="9"/>
  <c r="S318" i="9"/>
  <c r="T318" i="9"/>
  <c r="U318" i="9"/>
  <c r="V318" i="9"/>
  <c r="W318" i="9"/>
  <c r="X318" i="9"/>
  <c r="Y318" i="9"/>
  <c r="Z318" i="9"/>
  <c r="AA318" i="9"/>
  <c r="AB318" i="9"/>
  <c r="AC318" i="9"/>
  <c r="AD318" i="9"/>
  <c r="AE318" i="9"/>
  <c r="AF318" i="9"/>
  <c r="AG318" i="9"/>
  <c r="AH318" i="9"/>
  <c r="AI318" i="9"/>
  <c r="AJ318" i="9"/>
  <c r="AK318" i="9"/>
  <c r="AL318" i="9"/>
  <c r="AM318" i="9"/>
  <c r="AN318" i="9"/>
  <c r="AO318" i="9"/>
  <c r="AP318" i="9"/>
  <c r="AQ318" i="9"/>
  <c r="AR318" i="9"/>
  <c r="D319" i="9"/>
  <c r="E319" i="9"/>
  <c r="H319" i="9"/>
  <c r="I319" i="9"/>
  <c r="K319" i="9"/>
  <c r="L319" i="9"/>
  <c r="M319" i="9"/>
  <c r="N319" i="9"/>
  <c r="O319" i="9"/>
  <c r="P319" i="9"/>
  <c r="Q319" i="9"/>
  <c r="R319" i="9"/>
  <c r="S319" i="9"/>
  <c r="T319" i="9"/>
  <c r="U319" i="9"/>
  <c r="V319" i="9"/>
  <c r="W319" i="9"/>
  <c r="X319" i="9"/>
  <c r="Y319" i="9"/>
  <c r="Z319" i="9"/>
  <c r="AA319" i="9"/>
  <c r="AB319" i="9"/>
  <c r="AC319" i="9"/>
  <c r="AD319" i="9"/>
  <c r="AE319" i="9"/>
  <c r="AF319" i="9"/>
  <c r="AG319" i="9"/>
  <c r="AH319" i="9"/>
  <c r="AI319" i="9"/>
  <c r="AJ319" i="9"/>
  <c r="AK319" i="9"/>
  <c r="AL319" i="9"/>
  <c r="AM319" i="9"/>
  <c r="AN319" i="9"/>
  <c r="AO319" i="9"/>
  <c r="AP319" i="9"/>
  <c r="AQ319" i="9"/>
  <c r="AR319" i="9"/>
  <c r="D320" i="9"/>
  <c r="E320" i="9"/>
  <c r="H320" i="9"/>
  <c r="I320" i="9"/>
  <c r="K320" i="9"/>
  <c r="L320" i="9"/>
  <c r="M320" i="9"/>
  <c r="N320" i="9"/>
  <c r="O320" i="9"/>
  <c r="P320" i="9"/>
  <c r="Q320" i="9"/>
  <c r="R320" i="9"/>
  <c r="S320" i="9"/>
  <c r="T320" i="9"/>
  <c r="U320" i="9"/>
  <c r="V320" i="9"/>
  <c r="W320" i="9"/>
  <c r="X320" i="9"/>
  <c r="Y320" i="9"/>
  <c r="Z320" i="9"/>
  <c r="AA320" i="9"/>
  <c r="AB320" i="9"/>
  <c r="AC320" i="9"/>
  <c r="AD320" i="9"/>
  <c r="AE320" i="9"/>
  <c r="AF320" i="9"/>
  <c r="AG320" i="9"/>
  <c r="AH320" i="9"/>
  <c r="AI320" i="9"/>
  <c r="AJ320" i="9"/>
  <c r="AK320" i="9"/>
  <c r="AL320" i="9"/>
  <c r="AM320" i="9"/>
  <c r="AN320" i="9"/>
  <c r="AO320" i="9"/>
  <c r="AP320" i="9"/>
  <c r="AQ320" i="9"/>
  <c r="AR320" i="9"/>
  <c r="D321" i="9"/>
  <c r="E321" i="9"/>
  <c r="H321" i="9"/>
  <c r="I321" i="9"/>
  <c r="K321" i="9"/>
  <c r="L321" i="9"/>
  <c r="M321" i="9"/>
  <c r="N321" i="9"/>
  <c r="O321" i="9"/>
  <c r="P321" i="9"/>
  <c r="Q321" i="9"/>
  <c r="R321" i="9"/>
  <c r="S321" i="9"/>
  <c r="T321" i="9"/>
  <c r="U321" i="9"/>
  <c r="V321" i="9"/>
  <c r="W321" i="9"/>
  <c r="X321" i="9"/>
  <c r="Y321" i="9"/>
  <c r="Z321" i="9"/>
  <c r="AA321" i="9"/>
  <c r="AB321" i="9"/>
  <c r="AC321" i="9"/>
  <c r="AD321" i="9"/>
  <c r="AE321" i="9"/>
  <c r="AF321" i="9"/>
  <c r="AG321" i="9"/>
  <c r="AH321" i="9"/>
  <c r="AI321" i="9"/>
  <c r="AJ321" i="9"/>
  <c r="AK321" i="9"/>
  <c r="AL321" i="9"/>
  <c r="AM321" i="9"/>
  <c r="AN321" i="9"/>
  <c r="AO321" i="9"/>
  <c r="AP321" i="9"/>
  <c r="AQ321" i="9"/>
  <c r="AR321" i="9"/>
  <c r="C321" i="9"/>
  <c r="C320" i="9"/>
  <c r="C319" i="9"/>
  <c r="C318" i="9"/>
  <c r="C317" i="9"/>
  <c r="C316" i="9"/>
  <c r="C315" i="9"/>
  <c r="C314" i="9"/>
  <c r="C313" i="9"/>
  <c r="C312" i="9"/>
  <c r="D300" i="9"/>
  <c r="E300" i="9"/>
  <c r="H300" i="9"/>
  <c r="I300" i="9"/>
  <c r="J300" i="9"/>
  <c r="K300" i="9"/>
  <c r="L300" i="9"/>
  <c r="M300" i="9"/>
  <c r="N300" i="9"/>
  <c r="O300" i="9"/>
  <c r="P300" i="9"/>
  <c r="Q300" i="9"/>
  <c r="R300" i="9"/>
  <c r="S300" i="9"/>
  <c r="T300" i="9"/>
  <c r="U300" i="9"/>
  <c r="V300" i="9"/>
  <c r="W300" i="9"/>
  <c r="X300" i="9"/>
  <c r="Y300" i="9"/>
  <c r="Z300" i="9"/>
  <c r="AA300" i="9"/>
  <c r="AB300" i="9"/>
  <c r="AC300" i="9"/>
  <c r="AD300" i="9"/>
  <c r="AE300" i="9"/>
  <c r="AF300" i="9"/>
  <c r="AG300" i="9"/>
  <c r="AH300" i="9"/>
  <c r="AI300" i="9"/>
  <c r="AJ300" i="9"/>
  <c r="AK300" i="9"/>
  <c r="AL300" i="9"/>
  <c r="AM300" i="9"/>
  <c r="AN300" i="9"/>
  <c r="AO300" i="9"/>
  <c r="AP300" i="9"/>
  <c r="AQ300" i="9"/>
  <c r="AR300" i="9"/>
  <c r="D301" i="9"/>
  <c r="E301" i="9"/>
  <c r="H301" i="9"/>
  <c r="I301" i="9"/>
  <c r="J301" i="9"/>
  <c r="K301" i="9"/>
  <c r="L301" i="9"/>
  <c r="M301" i="9"/>
  <c r="N301" i="9"/>
  <c r="O301" i="9"/>
  <c r="P301" i="9"/>
  <c r="Q301" i="9"/>
  <c r="R301" i="9"/>
  <c r="S301" i="9"/>
  <c r="T301" i="9"/>
  <c r="U301" i="9"/>
  <c r="V301" i="9"/>
  <c r="W301" i="9"/>
  <c r="X301" i="9"/>
  <c r="Y301" i="9"/>
  <c r="Z301" i="9"/>
  <c r="AA301" i="9"/>
  <c r="AB301" i="9"/>
  <c r="AC301" i="9"/>
  <c r="AD301" i="9"/>
  <c r="AE301" i="9"/>
  <c r="AF301" i="9"/>
  <c r="AG301" i="9"/>
  <c r="AH301" i="9"/>
  <c r="AI301" i="9"/>
  <c r="AJ301" i="9"/>
  <c r="AK301" i="9"/>
  <c r="AL301" i="9"/>
  <c r="AM301" i="9"/>
  <c r="AN301" i="9"/>
  <c r="AO301" i="9"/>
  <c r="AP301" i="9"/>
  <c r="AQ301" i="9"/>
  <c r="AR301" i="9"/>
  <c r="D302" i="9"/>
  <c r="E302" i="9"/>
  <c r="H302" i="9"/>
  <c r="I302" i="9"/>
  <c r="K302" i="9"/>
  <c r="L302" i="9"/>
  <c r="M302" i="9"/>
  <c r="N302" i="9"/>
  <c r="O302" i="9"/>
  <c r="P302" i="9"/>
  <c r="Q302" i="9"/>
  <c r="R302" i="9"/>
  <c r="S302" i="9"/>
  <c r="T302" i="9"/>
  <c r="U302" i="9"/>
  <c r="V302" i="9"/>
  <c r="W302" i="9"/>
  <c r="X302" i="9"/>
  <c r="Y302" i="9"/>
  <c r="Z302" i="9"/>
  <c r="AA302" i="9"/>
  <c r="AB302" i="9"/>
  <c r="AC302" i="9"/>
  <c r="AD302" i="9"/>
  <c r="AE302" i="9"/>
  <c r="AF302" i="9"/>
  <c r="AG302" i="9"/>
  <c r="AH302" i="9"/>
  <c r="AI302" i="9"/>
  <c r="AJ302" i="9"/>
  <c r="AK302" i="9"/>
  <c r="AL302" i="9"/>
  <c r="AM302" i="9"/>
  <c r="AN302" i="9"/>
  <c r="AO302" i="9"/>
  <c r="AP302" i="9"/>
  <c r="AQ302" i="9"/>
  <c r="AR302" i="9"/>
  <c r="D303" i="9"/>
  <c r="E303" i="9"/>
  <c r="H303" i="9"/>
  <c r="I303" i="9"/>
  <c r="K303" i="9"/>
  <c r="L303" i="9"/>
  <c r="M303" i="9"/>
  <c r="N303" i="9"/>
  <c r="O303" i="9"/>
  <c r="P303" i="9"/>
  <c r="Q303" i="9"/>
  <c r="R303" i="9"/>
  <c r="S303" i="9"/>
  <c r="T303" i="9"/>
  <c r="U303" i="9"/>
  <c r="V303" i="9"/>
  <c r="W303" i="9"/>
  <c r="X303" i="9"/>
  <c r="Y303" i="9"/>
  <c r="Z303" i="9"/>
  <c r="AA303" i="9"/>
  <c r="AB303" i="9"/>
  <c r="AC303" i="9"/>
  <c r="AD303" i="9"/>
  <c r="AE303" i="9"/>
  <c r="AF303" i="9"/>
  <c r="AG303" i="9"/>
  <c r="AH303" i="9"/>
  <c r="AI303" i="9"/>
  <c r="AJ303" i="9"/>
  <c r="AK303" i="9"/>
  <c r="AL303" i="9"/>
  <c r="AM303" i="9"/>
  <c r="AN303" i="9"/>
  <c r="AO303" i="9"/>
  <c r="AP303" i="9"/>
  <c r="AQ303" i="9"/>
  <c r="AR303" i="9"/>
  <c r="D304" i="9"/>
  <c r="E304" i="9"/>
  <c r="H304" i="9"/>
  <c r="I304" i="9"/>
  <c r="K304" i="9"/>
  <c r="L304" i="9"/>
  <c r="M304" i="9"/>
  <c r="N304" i="9"/>
  <c r="O304" i="9"/>
  <c r="P304" i="9"/>
  <c r="Q304" i="9"/>
  <c r="R304" i="9"/>
  <c r="S304" i="9"/>
  <c r="T304" i="9"/>
  <c r="U304" i="9"/>
  <c r="V304" i="9"/>
  <c r="W304" i="9"/>
  <c r="X304" i="9"/>
  <c r="Y304" i="9"/>
  <c r="Z304" i="9"/>
  <c r="AA304" i="9"/>
  <c r="AB304" i="9"/>
  <c r="AC304" i="9"/>
  <c r="AD304" i="9"/>
  <c r="AE304" i="9"/>
  <c r="AF304" i="9"/>
  <c r="AG304" i="9"/>
  <c r="AH304" i="9"/>
  <c r="AI304" i="9"/>
  <c r="AJ304" i="9"/>
  <c r="AK304" i="9"/>
  <c r="AL304" i="9"/>
  <c r="AM304" i="9"/>
  <c r="AN304" i="9"/>
  <c r="AO304" i="9"/>
  <c r="AP304" i="9"/>
  <c r="AQ304" i="9"/>
  <c r="AR304" i="9"/>
  <c r="D305" i="9"/>
  <c r="E305" i="9"/>
  <c r="H305" i="9"/>
  <c r="I305" i="9"/>
  <c r="K305" i="9"/>
  <c r="L305" i="9"/>
  <c r="M305" i="9"/>
  <c r="N305" i="9"/>
  <c r="O305" i="9"/>
  <c r="P305" i="9"/>
  <c r="Q305" i="9"/>
  <c r="R305" i="9"/>
  <c r="S305" i="9"/>
  <c r="T305" i="9"/>
  <c r="U305" i="9"/>
  <c r="V305" i="9"/>
  <c r="W305" i="9"/>
  <c r="X305" i="9"/>
  <c r="Y305" i="9"/>
  <c r="Z305" i="9"/>
  <c r="AA305" i="9"/>
  <c r="AB305" i="9"/>
  <c r="AC305" i="9"/>
  <c r="AD305" i="9"/>
  <c r="AE305" i="9"/>
  <c r="AF305" i="9"/>
  <c r="AG305" i="9"/>
  <c r="AH305" i="9"/>
  <c r="AI305" i="9"/>
  <c r="AJ305" i="9"/>
  <c r="AK305" i="9"/>
  <c r="AL305" i="9"/>
  <c r="AM305" i="9"/>
  <c r="AN305" i="9"/>
  <c r="AO305" i="9"/>
  <c r="AP305" i="9"/>
  <c r="AQ305" i="9"/>
  <c r="AR305" i="9"/>
  <c r="D306" i="9"/>
  <c r="E306" i="9"/>
  <c r="H306" i="9"/>
  <c r="I306" i="9"/>
  <c r="K306" i="9"/>
  <c r="L306" i="9"/>
  <c r="M306" i="9"/>
  <c r="N306" i="9"/>
  <c r="O306" i="9"/>
  <c r="P306" i="9"/>
  <c r="Q306" i="9"/>
  <c r="R306" i="9"/>
  <c r="S306" i="9"/>
  <c r="T306" i="9"/>
  <c r="U306" i="9"/>
  <c r="V306" i="9"/>
  <c r="W306" i="9"/>
  <c r="X306" i="9"/>
  <c r="Y306" i="9"/>
  <c r="Z306" i="9"/>
  <c r="AA306" i="9"/>
  <c r="AB306" i="9"/>
  <c r="AC306" i="9"/>
  <c r="AD306" i="9"/>
  <c r="AE306" i="9"/>
  <c r="AF306" i="9"/>
  <c r="AG306" i="9"/>
  <c r="AH306" i="9"/>
  <c r="AI306" i="9"/>
  <c r="AJ306" i="9"/>
  <c r="AK306" i="9"/>
  <c r="AL306" i="9"/>
  <c r="AM306" i="9"/>
  <c r="AN306" i="9"/>
  <c r="AO306" i="9"/>
  <c r="AP306" i="9"/>
  <c r="AQ306" i="9"/>
  <c r="AR306" i="9"/>
  <c r="D307" i="9"/>
  <c r="E307" i="9"/>
  <c r="H307" i="9"/>
  <c r="I307" i="9"/>
  <c r="K307" i="9"/>
  <c r="L307" i="9"/>
  <c r="M307" i="9"/>
  <c r="N307" i="9"/>
  <c r="O307" i="9"/>
  <c r="P307" i="9"/>
  <c r="Q307" i="9"/>
  <c r="R307" i="9"/>
  <c r="S307" i="9"/>
  <c r="T307" i="9"/>
  <c r="U307" i="9"/>
  <c r="V307" i="9"/>
  <c r="W307" i="9"/>
  <c r="X307" i="9"/>
  <c r="Y307" i="9"/>
  <c r="Z307" i="9"/>
  <c r="AA307" i="9"/>
  <c r="AB307" i="9"/>
  <c r="AC307" i="9"/>
  <c r="AD307" i="9"/>
  <c r="AE307" i="9"/>
  <c r="AF307" i="9"/>
  <c r="AG307" i="9"/>
  <c r="AH307" i="9"/>
  <c r="AI307" i="9"/>
  <c r="AJ307" i="9"/>
  <c r="AK307" i="9"/>
  <c r="AL307" i="9"/>
  <c r="AM307" i="9"/>
  <c r="AN307" i="9"/>
  <c r="AO307" i="9"/>
  <c r="AP307" i="9"/>
  <c r="AQ307" i="9"/>
  <c r="AR307" i="9"/>
  <c r="D308" i="9"/>
  <c r="E308" i="9"/>
  <c r="H308" i="9"/>
  <c r="I308" i="9"/>
  <c r="K308" i="9"/>
  <c r="L308" i="9"/>
  <c r="M308" i="9"/>
  <c r="N308" i="9"/>
  <c r="O308" i="9"/>
  <c r="P308" i="9"/>
  <c r="Q308" i="9"/>
  <c r="R308" i="9"/>
  <c r="S308" i="9"/>
  <c r="T308" i="9"/>
  <c r="U308" i="9"/>
  <c r="V308" i="9"/>
  <c r="W308" i="9"/>
  <c r="X308" i="9"/>
  <c r="Y308" i="9"/>
  <c r="Z308" i="9"/>
  <c r="AA308" i="9"/>
  <c r="AB308" i="9"/>
  <c r="AC308" i="9"/>
  <c r="AD308" i="9"/>
  <c r="AE308" i="9"/>
  <c r="AF308" i="9"/>
  <c r="AG308" i="9"/>
  <c r="AH308" i="9"/>
  <c r="AI308" i="9"/>
  <c r="AJ308" i="9"/>
  <c r="AK308" i="9"/>
  <c r="AL308" i="9"/>
  <c r="AM308" i="9"/>
  <c r="AN308" i="9"/>
  <c r="AO308" i="9"/>
  <c r="AP308" i="9"/>
  <c r="AQ308" i="9"/>
  <c r="AR308" i="9"/>
  <c r="D309" i="9"/>
  <c r="E309" i="9"/>
  <c r="H309" i="9"/>
  <c r="I309" i="9"/>
  <c r="K309" i="9"/>
  <c r="L309" i="9"/>
  <c r="M309" i="9"/>
  <c r="N309" i="9"/>
  <c r="O309" i="9"/>
  <c r="P309" i="9"/>
  <c r="Q309" i="9"/>
  <c r="R309" i="9"/>
  <c r="S309" i="9"/>
  <c r="T309" i="9"/>
  <c r="U309" i="9"/>
  <c r="V309" i="9"/>
  <c r="W309" i="9"/>
  <c r="X309" i="9"/>
  <c r="Y309" i="9"/>
  <c r="Z309" i="9"/>
  <c r="AA309" i="9"/>
  <c r="AB309" i="9"/>
  <c r="AC309" i="9"/>
  <c r="AD309" i="9"/>
  <c r="AE309" i="9"/>
  <c r="AF309" i="9"/>
  <c r="AG309" i="9"/>
  <c r="AH309" i="9"/>
  <c r="AI309" i="9"/>
  <c r="AJ309" i="9"/>
  <c r="AK309" i="9"/>
  <c r="AL309" i="9"/>
  <c r="AM309" i="9"/>
  <c r="AN309" i="9"/>
  <c r="AO309" i="9"/>
  <c r="AP309" i="9"/>
  <c r="AQ309" i="9"/>
  <c r="AR309" i="9"/>
  <c r="C309" i="9"/>
  <c r="C308" i="9"/>
  <c r="C307" i="9"/>
  <c r="C306" i="9"/>
  <c r="C305" i="9"/>
  <c r="C304" i="9"/>
  <c r="C303" i="9"/>
  <c r="C302" i="9"/>
  <c r="C301" i="9"/>
  <c r="C300" i="9"/>
  <c r="D274" i="9" l="1"/>
  <c r="E274" i="9"/>
  <c r="H274" i="9"/>
  <c r="I274" i="9"/>
  <c r="J274" i="9"/>
  <c r="K274" i="9"/>
  <c r="L274" i="9"/>
  <c r="M274" i="9"/>
  <c r="N274" i="9"/>
  <c r="O274" i="9"/>
  <c r="P274" i="9"/>
  <c r="Q274" i="9"/>
  <c r="R274" i="9"/>
  <c r="S274" i="9"/>
  <c r="T274" i="9"/>
  <c r="U274" i="9"/>
  <c r="V274" i="9"/>
  <c r="W274" i="9"/>
  <c r="X274" i="9"/>
  <c r="Y274" i="9"/>
  <c r="Z274" i="9"/>
  <c r="AA274" i="9"/>
  <c r="AB274" i="9"/>
  <c r="AC274" i="9"/>
  <c r="AD274" i="9"/>
  <c r="AE274" i="9"/>
  <c r="AF274" i="9"/>
  <c r="AG274" i="9"/>
  <c r="AH274" i="9"/>
  <c r="AI274" i="9"/>
  <c r="AJ274" i="9"/>
  <c r="AK274" i="9"/>
  <c r="AL274" i="9"/>
  <c r="AM274" i="9"/>
  <c r="AN274" i="9"/>
  <c r="AO274" i="9"/>
  <c r="AP274" i="9"/>
  <c r="AQ274" i="9"/>
  <c r="AR274" i="9"/>
  <c r="D275" i="9"/>
  <c r="E275" i="9"/>
  <c r="H275" i="9"/>
  <c r="I275" i="9"/>
  <c r="J275" i="9"/>
  <c r="K275" i="9"/>
  <c r="L275" i="9"/>
  <c r="M275" i="9"/>
  <c r="N275" i="9"/>
  <c r="O275" i="9"/>
  <c r="P275" i="9"/>
  <c r="Q275" i="9"/>
  <c r="R275" i="9"/>
  <c r="S275" i="9"/>
  <c r="T275" i="9"/>
  <c r="U275" i="9"/>
  <c r="V275" i="9"/>
  <c r="W275" i="9"/>
  <c r="X275" i="9"/>
  <c r="Y275" i="9"/>
  <c r="Z275" i="9"/>
  <c r="AA275" i="9"/>
  <c r="AB275" i="9"/>
  <c r="AC275" i="9"/>
  <c r="AD275" i="9"/>
  <c r="AE275" i="9"/>
  <c r="AF275" i="9"/>
  <c r="AG275" i="9"/>
  <c r="AH275" i="9"/>
  <c r="AI275" i="9"/>
  <c r="AJ275" i="9"/>
  <c r="AK275" i="9"/>
  <c r="AL275" i="9"/>
  <c r="AM275" i="9"/>
  <c r="AN275" i="9"/>
  <c r="AO275" i="9"/>
  <c r="AP275" i="9"/>
  <c r="AQ275" i="9"/>
  <c r="AR275" i="9"/>
  <c r="D276" i="9"/>
  <c r="E276" i="9"/>
  <c r="H276" i="9"/>
  <c r="I276" i="9"/>
  <c r="K276" i="9"/>
  <c r="L276" i="9"/>
  <c r="M276" i="9"/>
  <c r="N276" i="9"/>
  <c r="O276" i="9"/>
  <c r="P276" i="9"/>
  <c r="Q276" i="9"/>
  <c r="R276" i="9"/>
  <c r="S276" i="9"/>
  <c r="T276" i="9"/>
  <c r="U276" i="9"/>
  <c r="V276" i="9"/>
  <c r="W276" i="9"/>
  <c r="X276" i="9"/>
  <c r="Y276" i="9"/>
  <c r="Z276" i="9"/>
  <c r="AA276" i="9"/>
  <c r="AB276" i="9"/>
  <c r="AC276" i="9"/>
  <c r="AD276" i="9"/>
  <c r="AE276" i="9"/>
  <c r="AF276" i="9"/>
  <c r="AG276" i="9"/>
  <c r="AH276" i="9"/>
  <c r="AI276" i="9"/>
  <c r="AJ276" i="9"/>
  <c r="AK276" i="9"/>
  <c r="AL276" i="9"/>
  <c r="AM276" i="9"/>
  <c r="AN276" i="9"/>
  <c r="AO276" i="9"/>
  <c r="AP276" i="9"/>
  <c r="AQ276" i="9"/>
  <c r="AR276" i="9"/>
  <c r="D277" i="9"/>
  <c r="E277" i="9"/>
  <c r="H277" i="9"/>
  <c r="I277" i="9"/>
  <c r="K277" i="9"/>
  <c r="L277" i="9"/>
  <c r="M277" i="9"/>
  <c r="N277" i="9"/>
  <c r="O277" i="9"/>
  <c r="P277" i="9"/>
  <c r="Q277" i="9"/>
  <c r="R277" i="9"/>
  <c r="S277" i="9"/>
  <c r="T277" i="9"/>
  <c r="U277" i="9"/>
  <c r="V277" i="9"/>
  <c r="W277" i="9"/>
  <c r="X277" i="9"/>
  <c r="Y277" i="9"/>
  <c r="Z277" i="9"/>
  <c r="AA277" i="9"/>
  <c r="AB277" i="9"/>
  <c r="AC277" i="9"/>
  <c r="AD277" i="9"/>
  <c r="AE277" i="9"/>
  <c r="AF277" i="9"/>
  <c r="AG277" i="9"/>
  <c r="AH277" i="9"/>
  <c r="AI277" i="9"/>
  <c r="AJ277" i="9"/>
  <c r="AK277" i="9"/>
  <c r="AL277" i="9"/>
  <c r="AM277" i="9"/>
  <c r="AN277" i="9"/>
  <c r="AO277" i="9"/>
  <c r="AP277" i="9"/>
  <c r="AQ277" i="9"/>
  <c r="AR277" i="9"/>
  <c r="D278" i="9"/>
  <c r="E278" i="9"/>
  <c r="H278" i="9"/>
  <c r="I278" i="9"/>
  <c r="K278" i="9"/>
  <c r="L278" i="9"/>
  <c r="M278" i="9"/>
  <c r="N278" i="9"/>
  <c r="O278" i="9"/>
  <c r="P278" i="9"/>
  <c r="Q278" i="9"/>
  <c r="R278" i="9"/>
  <c r="S278" i="9"/>
  <c r="T278" i="9"/>
  <c r="U278" i="9"/>
  <c r="V278" i="9"/>
  <c r="W278" i="9"/>
  <c r="X278" i="9"/>
  <c r="Y278" i="9"/>
  <c r="Z278" i="9"/>
  <c r="AA278" i="9"/>
  <c r="AB278" i="9"/>
  <c r="AC278" i="9"/>
  <c r="AD278" i="9"/>
  <c r="AE278" i="9"/>
  <c r="AF278" i="9"/>
  <c r="AG278" i="9"/>
  <c r="AH278" i="9"/>
  <c r="AI278" i="9"/>
  <c r="AJ278" i="9"/>
  <c r="AK278" i="9"/>
  <c r="AL278" i="9"/>
  <c r="AM278" i="9"/>
  <c r="AN278" i="9"/>
  <c r="AO278" i="9"/>
  <c r="AP278" i="9"/>
  <c r="AQ278" i="9"/>
  <c r="AR278" i="9"/>
  <c r="D279" i="9"/>
  <c r="E279" i="9"/>
  <c r="H279" i="9"/>
  <c r="I279" i="9"/>
  <c r="K279" i="9"/>
  <c r="L279" i="9"/>
  <c r="M279" i="9"/>
  <c r="N279" i="9"/>
  <c r="O279" i="9"/>
  <c r="P279" i="9"/>
  <c r="Q279" i="9"/>
  <c r="R279" i="9"/>
  <c r="S279" i="9"/>
  <c r="T279" i="9"/>
  <c r="U279" i="9"/>
  <c r="V279" i="9"/>
  <c r="W279" i="9"/>
  <c r="X279" i="9"/>
  <c r="Y279" i="9"/>
  <c r="Z279" i="9"/>
  <c r="AA279" i="9"/>
  <c r="AB279" i="9"/>
  <c r="AC279" i="9"/>
  <c r="AD279" i="9"/>
  <c r="AE279" i="9"/>
  <c r="AF279" i="9"/>
  <c r="AG279" i="9"/>
  <c r="AH279" i="9"/>
  <c r="AI279" i="9"/>
  <c r="AJ279" i="9"/>
  <c r="AK279" i="9"/>
  <c r="AL279" i="9"/>
  <c r="AM279" i="9"/>
  <c r="AN279" i="9"/>
  <c r="AO279" i="9"/>
  <c r="AP279" i="9"/>
  <c r="AQ279" i="9"/>
  <c r="AR279" i="9"/>
  <c r="D280" i="9"/>
  <c r="E280" i="9"/>
  <c r="H280" i="9"/>
  <c r="I280" i="9"/>
  <c r="K280" i="9"/>
  <c r="L280" i="9"/>
  <c r="M280" i="9"/>
  <c r="N280" i="9"/>
  <c r="O280" i="9"/>
  <c r="P280" i="9"/>
  <c r="Q280" i="9"/>
  <c r="R280" i="9"/>
  <c r="S280" i="9"/>
  <c r="T280" i="9"/>
  <c r="U280" i="9"/>
  <c r="V280" i="9"/>
  <c r="W280" i="9"/>
  <c r="X280" i="9"/>
  <c r="Y280" i="9"/>
  <c r="Z280" i="9"/>
  <c r="AA280" i="9"/>
  <c r="AB280" i="9"/>
  <c r="AC280" i="9"/>
  <c r="AD280" i="9"/>
  <c r="AE280" i="9"/>
  <c r="AF280" i="9"/>
  <c r="AG280" i="9"/>
  <c r="AH280" i="9"/>
  <c r="AI280" i="9"/>
  <c r="AJ280" i="9"/>
  <c r="AK280" i="9"/>
  <c r="AL280" i="9"/>
  <c r="AM280" i="9"/>
  <c r="AN280" i="9"/>
  <c r="AO280" i="9"/>
  <c r="AP280" i="9"/>
  <c r="AQ280" i="9"/>
  <c r="AR280" i="9"/>
  <c r="D281" i="9"/>
  <c r="E281" i="9"/>
  <c r="H281" i="9"/>
  <c r="I281" i="9"/>
  <c r="K281" i="9"/>
  <c r="L281" i="9"/>
  <c r="M281" i="9"/>
  <c r="N281" i="9"/>
  <c r="O281" i="9"/>
  <c r="P281" i="9"/>
  <c r="Q281" i="9"/>
  <c r="R281" i="9"/>
  <c r="S281" i="9"/>
  <c r="T281" i="9"/>
  <c r="U281" i="9"/>
  <c r="V281" i="9"/>
  <c r="W281" i="9"/>
  <c r="X281" i="9"/>
  <c r="Y281" i="9"/>
  <c r="Z281" i="9"/>
  <c r="AA281" i="9"/>
  <c r="AB281" i="9"/>
  <c r="AC281" i="9"/>
  <c r="AD281" i="9"/>
  <c r="AE281" i="9"/>
  <c r="AF281" i="9"/>
  <c r="AG281" i="9"/>
  <c r="AH281" i="9"/>
  <c r="AI281" i="9"/>
  <c r="AJ281" i="9"/>
  <c r="AK281" i="9"/>
  <c r="AL281" i="9"/>
  <c r="AM281" i="9"/>
  <c r="AN281" i="9"/>
  <c r="AO281" i="9"/>
  <c r="AP281" i="9"/>
  <c r="AQ281" i="9"/>
  <c r="AR281" i="9"/>
  <c r="D282" i="9"/>
  <c r="E282" i="9"/>
  <c r="H282" i="9"/>
  <c r="I282" i="9"/>
  <c r="K282" i="9"/>
  <c r="L282" i="9"/>
  <c r="M282" i="9"/>
  <c r="N282" i="9"/>
  <c r="O282" i="9"/>
  <c r="P282" i="9"/>
  <c r="Q282" i="9"/>
  <c r="R282" i="9"/>
  <c r="S282" i="9"/>
  <c r="T282" i="9"/>
  <c r="U282" i="9"/>
  <c r="V282" i="9"/>
  <c r="W282" i="9"/>
  <c r="X282" i="9"/>
  <c r="Y282" i="9"/>
  <c r="Z282" i="9"/>
  <c r="AA282" i="9"/>
  <c r="AB282" i="9"/>
  <c r="AC282" i="9"/>
  <c r="AD282" i="9"/>
  <c r="AE282" i="9"/>
  <c r="AF282" i="9"/>
  <c r="AG282" i="9"/>
  <c r="AH282" i="9"/>
  <c r="AI282" i="9"/>
  <c r="AJ282" i="9"/>
  <c r="AK282" i="9"/>
  <c r="AL282" i="9"/>
  <c r="AM282" i="9"/>
  <c r="AN282" i="9"/>
  <c r="AO282" i="9"/>
  <c r="AP282" i="9"/>
  <c r="AQ282" i="9"/>
  <c r="AR282" i="9"/>
  <c r="D283" i="9"/>
  <c r="E283" i="9"/>
  <c r="H283" i="9"/>
  <c r="I283" i="9"/>
  <c r="K283" i="9"/>
  <c r="L283" i="9"/>
  <c r="M283" i="9"/>
  <c r="N283" i="9"/>
  <c r="O283" i="9"/>
  <c r="P283" i="9"/>
  <c r="Q283" i="9"/>
  <c r="R283" i="9"/>
  <c r="S283" i="9"/>
  <c r="T283" i="9"/>
  <c r="U283" i="9"/>
  <c r="V283" i="9"/>
  <c r="W283" i="9"/>
  <c r="X283" i="9"/>
  <c r="Y283" i="9"/>
  <c r="Z283" i="9"/>
  <c r="AA283" i="9"/>
  <c r="AB283" i="9"/>
  <c r="AC283" i="9"/>
  <c r="AD283" i="9"/>
  <c r="AE283" i="9"/>
  <c r="AF283" i="9"/>
  <c r="AG283" i="9"/>
  <c r="AH283" i="9"/>
  <c r="AI283" i="9"/>
  <c r="AJ283" i="9"/>
  <c r="AK283" i="9"/>
  <c r="AL283" i="9"/>
  <c r="AM283" i="9"/>
  <c r="AN283" i="9"/>
  <c r="AO283" i="9"/>
  <c r="AP283" i="9"/>
  <c r="AQ283" i="9"/>
  <c r="AR283" i="9"/>
  <c r="D284" i="9"/>
  <c r="E284" i="9"/>
  <c r="H284" i="9"/>
  <c r="I284" i="9"/>
  <c r="K284" i="9"/>
  <c r="L284" i="9"/>
  <c r="M284" i="9"/>
  <c r="N284" i="9"/>
  <c r="O284" i="9"/>
  <c r="P284" i="9"/>
  <c r="Q284" i="9"/>
  <c r="R284" i="9"/>
  <c r="S284" i="9"/>
  <c r="T284" i="9"/>
  <c r="U284" i="9"/>
  <c r="V284" i="9"/>
  <c r="W284" i="9"/>
  <c r="X284" i="9"/>
  <c r="Y284" i="9"/>
  <c r="Z284" i="9"/>
  <c r="AA284" i="9"/>
  <c r="AB284" i="9"/>
  <c r="AC284" i="9"/>
  <c r="AD284" i="9"/>
  <c r="AE284" i="9"/>
  <c r="AF284" i="9"/>
  <c r="AG284" i="9"/>
  <c r="AH284" i="9"/>
  <c r="AI284" i="9"/>
  <c r="AJ284" i="9"/>
  <c r="AK284" i="9"/>
  <c r="AL284" i="9"/>
  <c r="AM284" i="9"/>
  <c r="AN284" i="9"/>
  <c r="AO284" i="9"/>
  <c r="AP284" i="9"/>
  <c r="AQ284" i="9"/>
  <c r="AR284" i="9"/>
  <c r="C284" i="9"/>
  <c r="C283" i="9"/>
  <c r="C282" i="9"/>
  <c r="C281" i="9"/>
  <c r="C280" i="9"/>
  <c r="C279" i="9"/>
  <c r="C277" i="9"/>
  <c r="C278" i="9"/>
  <c r="C275" i="9"/>
  <c r="C276" i="9"/>
  <c r="C274" i="9"/>
  <c r="D261" i="9"/>
  <c r="E261" i="9"/>
  <c r="H261" i="9"/>
  <c r="I261" i="9"/>
  <c r="J261" i="9"/>
  <c r="K261" i="9"/>
  <c r="L261" i="9"/>
  <c r="M261" i="9"/>
  <c r="N261" i="9"/>
  <c r="O261" i="9"/>
  <c r="P261" i="9"/>
  <c r="Q261" i="9"/>
  <c r="R261" i="9"/>
  <c r="S261" i="9"/>
  <c r="T261" i="9"/>
  <c r="U261" i="9"/>
  <c r="V261" i="9"/>
  <c r="W261" i="9"/>
  <c r="X261" i="9"/>
  <c r="Y261" i="9"/>
  <c r="Z261" i="9"/>
  <c r="AA261" i="9"/>
  <c r="AB261" i="9"/>
  <c r="AC261" i="9"/>
  <c r="AD261" i="9"/>
  <c r="AE261" i="9"/>
  <c r="AF261" i="9"/>
  <c r="AG261" i="9"/>
  <c r="AH261" i="9"/>
  <c r="AI261" i="9"/>
  <c r="AJ261" i="9"/>
  <c r="AK261" i="9"/>
  <c r="AL261" i="9"/>
  <c r="AM261" i="9"/>
  <c r="AN261" i="9"/>
  <c r="AO261" i="9"/>
  <c r="AP261" i="9"/>
  <c r="AQ261" i="9"/>
  <c r="AR261" i="9"/>
  <c r="D262" i="9"/>
  <c r="E262" i="9"/>
  <c r="H262" i="9"/>
  <c r="I262" i="9"/>
  <c r="J262" i="9"/>
  <c r="K262" i="9"/>
  <c r="L262" i="9"/>
  <c r="M262" i="9"/>
  <c r="N262" i="9"/>
  <c r="O262" i="9"/>
  <c r="P262" i="9"/>
  <c r="Q262" i="9"/>
  <c r="R262" i="9"/>
  <c r="S262" i="9"/>
  <c r="T262" i="9"/>
  <c r="U262" i="9"/>
  <c r="V262" i="9"/>
  <c r="W262" i="9"/>
  <c r="X262" i="9"/>
  <c r="Y262" i="9"/>
  <c r="Z262" i="9"/>
  <c r="AA262" i="9"/>
  <c r="AB262" i="9"/>
  <c r="AC262" i="9"/>
  <c r="AD262" i="9"/>
  <c r="AE262" i="9"/>
  <c r="AF262" i="9"/>
  <c r="AG262" i="9"/>
  <c r="AH262" i="9"/>
  <c r="AI262" i="9"/>
  <c r="AJ262" i="9"/>
  <c r="AK262" i="9"/>
  <c r="AL262" i="9"/>
  <c r="AM262" i="9"/>
  <c r="AN262" i="9"/>
  <c r="AO262" i="9"/>
  <c r="AP262" i="9"/>
  <c r="AQ262" i="9"/>
  <c r="AR262" i="9"/>
  <c r="D263" i="9"/>
  <c r="E263" i="9"/>
  <c r="H263" i="9"/>
  <c r="I263" i="9"/>
  <c r="K263" i="9"/>
  <c r="L263" i="9"/>
  <c r="M263" i="9"/>
  <c r="N263" i="9"/>
  <c r="O263" i="9"/>
  <c r="P263" i="9"/>
  <c r="Q263" i="9"/>
  <c r="R263" i="9"/>
  <c r="S263" i="9"/>
  <c r="T263" i="9"/>
  <c r="U263" i="9"/>
  <c r="V263" i="9"/>
  <c r="W263" i="9"/>
  <c r="X263" i="9"/>
  <c r="Y263" i="9"/>
  <c r="Z263" i="9"/>
  <c r="AA263" i="9"/>
  <c r="AB263" i="9"/>
  <c r="AC263" i="9"/>
  <c r="AD263" i="9"/>
  <c r="AE263" i="9"/>
  <c r="AF263" i="9"/>
  <c r="AG263" i="9"/>
  <c r="AH263" i="9"/>
  <c r="AI263" i="9"/>
  <c r="AJ263" i="9"/>
  <c r="AK263" i="9"/>
  <c r="AL263" i="9"/>
  <c r="AM263" i="9"/>
  <c r="AN263" i="9"/>
  <c r="AO263" i="9"/>
  <c r="AP263" i="9"/>
  <c r="AQ263" i="9"/>
  <c r="AR263" i="9"/>
  <c r="D264" i="9"/>
  <c r="E264" i="9"/>
  <c r="H264" i="9"/>
  <c r="I264" i="9"/>
  <c r="K264" i="9"/>
  <c r="L264" i="9"/>
  <c r="M264" i="9"/>
  <c r="N264" i="9"/>
  <c r="O264" i="9"/>
  <c r="P264" i="9"/>
  <c r="Q264" i="9"/>
  <c r="R264" i="9"/>
  <c r="S264" i="9"/>
  <c r="T264" i="9"/>
  <c r="U264" i="9"/>
  <c r="V264" i="9"/>
  <c r="W264" i="9"/>
  <c r="X264" i="9"/>
  <c r="Y264" i="9"/>
  <c r="Z264" i="9"/>
  <c r="AA264" i="9"/>
  <c r="AB264" i="9"/>
  <c r="AC264" i="9"/>
  <c r="AD264" i="9"/>
  <c r="AE264" i="9"/>
  <c r="AF264" i="9"/>
  <c r="AG264" i="9"/>
  <c r="AH264" i="9"/>
  <c r="AI264" i="9"/>
  <c r="AJ264" i="9"/>
  <c r="AK264" i="9"/>
  <c r="AL264" i="9"/>
  <c r="AM264" i="9"/>
  <c r="AN264" i="9"/>
  <c r="AO264" i="9"/>
  <c r="AP264" i="9"/>
  <c r="AQ264" i="9"/>
  <c r="AR264" i="9"/>
  <c r="D265" i="9"/>
  <c r="E265" i="9"/>
  <c r="H265" i="9"/>
  <c r="I265" i="9"/>
  <c r="K265" i="9"/>
  <c r="L265" i="9"/>
  <c r="M265" i="9"/>
  <c r="N265" i="9"/>
  <c r="O265" i="9"/>
  <c r="P265" i="9"/>
  <c r="Q265" i="9"/>
  <c r="R265" i="9"/>
  <c r="S265" i="9"/>
  <c r="T265" i="9"/>
  <c r="U265" i="9"/>
  <c r="V265" i="9"/>
  <c r="W265" i="9"/>
  <c r="X265" i="9"/>
  <c r="Y265" i="9"/>
  <c r="Z265" i="9"/>
  <c r="AA265" i="9"/>
  <c r="AB265" i="9"/>
  <c r="AC265" i="9"/>
  <c r="AD265" i="9"/>
  <c r="AE265" i="9"/>
  <c r="AF265" i="9"/>
  <c r="AG265" i="9"/>
  <c r="AH265" i="9"/>
  <c r="AI265" i="9"/>
  <c r="AJ265" i="9"/>
  <c r="AK265" i="9"/>
  <c r="AL265" i="9"/>
  <c r="AM265" i="9"/>
  <c r="AN265" i="9"/>
  <c r="AO265" i="9"/>
  <c r="AP265" i="9"/>
  <c r="AQ265" i="9"/>
  <c r="AR265" i="9"/>
  <c r="D266" i="9"/>
  <c r="E266" i="9"/>
  <c r="H266" i="9"/>
  <c r="I266" i="9"/>
  <c r="K266" i="9"/>
  <c r="L266" i="9"/>
  <c r="M266" i="9"/>
  <c r="N266" i="9"/>
  <c r="O266" i="9"/>
  <c r="P266" i="9"/>
  <c r="Q266" i="9"/>
  <c r="R266" i="9"/>
  <c r="S266" i="9"/>
  <c r="T266" i="9"/>
  <c r="U266" i="9"/>
  <c r="V266" i="9"/>
  <c r="W266" i="9"/>
  <c r="X266" i="9"/>
  <c r="Y266" i="9"/>
  <c r="Z266" i="9"/>
  <c r="AA266" i="9"/>
  <c r="AB266" i="9"/>
  <c r="AC266" i="9"/>
  <c r="AD266" i="9"/>
  <c r="AE266" i="9"/>
  <c r="AF266" i="9"/>
  <c r="AG266" i="9"/>
  <c r="AH266" i="9"/>
  <c r="AI266" i="9"/>
  <c r="AJ266" i="9"/>
  <c r="AK266" i="9"/>
  <c r="AL266" i="9"/>
  <c r="AM266" i="9"/>
  <c r="AN266" i="9"/>
  <c r="AO266" i="9"/>
  <c r="AP266" i="9"/>
  <c r="AQ266" i="9"/>
  <c r="AR266" i="9"/>
  <c r="D267" i="9"/>
  <c r="E267" i="9"/>
  <c r="H267" i="9"/>
  <c r="I267" i="9"/>
  <c r="K267" i="9"/>
  <c r="L267" i="9"/>
  <c r="M267" i="9"/>
  <c r="N267" i="9"/>
  <c r="O267" i="9"/>
  <c r="P267" i="9"/>
  <c r="Q267" i="9"/>
  <c r="R267" i="9"/>
  <c r="S267" i="9"/>
  <c r="T267" i="9"/>
  <c r="U267" i="9"/>
  <c r="V267" i="9"/>
  <c r="W267" i="9"/>
  <c r="X267" i="9"/>
  <c r="Y267" i="9"/>
  <c r="Z267" i="9"/>
  <c r="AA267" i="9"/>
  <c r="AB267" i="9"/>
  <c r="AC267" i="9"/>
  <c r="AD267" i="9"/>
  <c r="AE267" i="9"/>
  <c r="AF267" i="9"/>
  <c r="AG267" i="9"/>
  <c r="AH267" i="9"/>
  <c r="AI267" i="9"/>
  <c r="AJ267" i="9"/>
  <c r="AK267" i="9"/>
  <c r="AL267" i="9"/>
  <c r="AM267" i="9"/>
  <c r="AN267" i="9"/>
  <c r="AO267" i="9"/>
  <c r="AP267" i="9"/>
  <c r="AQ267" i="9"/>
  <c r="AR267" i="9"/>
  <c r="D268" i="9"/>
  <c r="E268" i="9"/>
  <c r="H268" i="9"/>
  <c r="I268" i="9"/>
  <c r="K268" i="9"/>
  <c r="L268" i="9"/>
  <c r="M268" i="9"/>
  <c r="N268" i="9"/>
  <c r="O268" i="9"/>
  <c r="P268" i="9"/>
  <c r="Q268" i="9"/>
  <c r="R268" i="9"/>
  <c r="S268" i="9"/>
  <c r="T268" i="9"/>
  <c r="U268" i="9"/>
  <c r="V268" i="9"/>
  <c r="W268" i="9"/>
  <c r="X268" i="9"/>
  <c r="Y268" i="9"/>
  <c r="Z268" i="9"/>
  <c r="AA268" i="9"/>
  <c r="AB268" i="9"/>
  <c r="AC268" i="9"/>
  <c r="AD268" i="9"/>
  <c r="AE268" i="9"/>
  <c r="AF268" i="9"/>
  <c r="AG268" i="9"/>
  <c r="AH268" i="9"/>
  <c r="AI268" i="9"/>
  <c r="AJ268" i="9"/>
  <c r="AK268" i="9"/>
  <c r="AL268" i="9"/>
  <c r="AM268" i="9"/>
  <c r="AN268" i="9"/>
  <c r="AO268" i="9"/>
  <c r="AP268" i="9"/>
  <c r="AQ268" i="9"/>
  <c r="AR268" i="9"/>
  <c r="D269" i="9"/>
  <c r="E269" i="9"/>
  <c r="H269" i="9"/>
  <c r="I269" i="9"/>
  <c r="K269" i="9"/>
  <c r="L269" i="9"/>
  <c r="M269" i="9"/>
  <c r="N269" i="9"/>
  <c r="O269" i="9"/>
  <c r="P269" i="9"/>
  <c r="Q269" i="9"/>
  <c r="R269" i="9"/>
  <c r="S269" i="9"/>
  <c r="T269" i="9"/>
  <c r="U269" i="9"/>
  <c r="V269" i="9"/>
  <c r="W269" i="9"/>
  <c r="X269" i="9"/>
  <c r="Y269" i="9"/>
  <c r="Z269" i="9"/>
  <c r="AA269" i="9"/>
  <c r="AB269" i="9"/>
  <c r="AC269" i="9"/>
  <c r="AD269" i="9"/>
  <c r="AE269" i="9"/>
  <c r="AF269" i="9"/>
  <c r="AG269" i="9"/>
  <c r="AH269" i="9"/>
  <c r="AI269" i="9"/>
  <c r="AJ269" i="9"/>
  <c r="AK269" i="9"/>
  <c r="AL269" i="9"/>
  <c r="AM269" i="9"/>
  <c r="AN269" i="9"/>
  <c r="AO269" i="9"/>
  <c r="AP269" i="9"/>
  <c r="AQ269" i="9"/>
  <c r="AR269" i="9"/>
  <c r="D270" i="9"/>
  <c r="E270" i="9"/>
  <c r="H270" i="9"/>
  <c r="I270" i="9"/>
  <c r="K270" i="9"/>
  <c r="L270" i="9"/>
  <c r="M270" i="9"/>
  <c r="N270" i="9"/>
  <c r="O270" i="9"/>
  <c r="P270" i="9"/>
  <c r="Q270" i="9"/>
  <c r="R270" i="9"/>
  <c r="S270" i="9"/>
  <c r="T270" i="9"/>
  <c r="U270" i="9"/>
  <c r="V270" i="9"/>
  <c r="W270" i="9"/>
  <c r="X270" i="9"/>
  <c r="Y270" i="9"/>
  <c r="Z270" i="9"/>
  <c r="AA270" i="9"/>
  <c r="AB270" i="9"/>
  <c r="AC270" i="9"/>
  <c r="AD270" i="9"/>
  <c r="AE270" i="9"/>
  <c r="AF270" i="9"/>
  <c r="AG270" i="9"/>
  <c r="AH270" i="9"/>
  <c r="AI270" i="9"/>
  <c r="AJ270" i="9"/>
  <c r="AK270" i="9"/>
  <c r="AL270" i="9"/>
  <c r="AM270" i="9"/>
  <c r="AN270" i="9"/>
  <c r="AO270" i="9"/>
  <c r="AP270" i="9"/>
  <c r="AQ270" i="9"/>
  <c r="AR270" i="9"/>
  <c r="D271" i="9"/>
  <c r="E271" i="9"/>
  <c r="H271" i="9"/>
  <c r="I271" i="9"/>
  <c r="K271" i="9"/>
  <c r="L271" i="9"/>
  <c r="M271" i="9"/>
  <c r="N271" i="9"/>
  <c r="O271" i="9"/>
  <c r="P271" i="9"/>
  <c r="Q271" i="9"/>
  <c r="R271" i="9"/>
  <c r="S271" i="9"/>
  <c r="T271" i="9"/>
  <c r="U271" i="9"/>
  <c r="V271" i="9"/>
  <c r="W271" i="9"/>
  <c r="X271" i="9"/>
  <c r="Y271" i="9"/>
  <c r="Z271" i="9"/>
  <c r="AA271" i="9"/>
  <c r="AB271" i="9"/>
  <c r="AC271" i="9"/>
  <c r="AD271" i="9"/>
  <c r="AE271" i="9"/>
  <c r="AF271" i="9"/>
  <c r="AG271" i="9"/>
  <c r="AH271" i="9"/>
  <c r="AI271" i="9"/>
  <c r="AJ271" i="9"/>
  <c r="AK271" i="9"/>
  <c r="AL271" i="9"/>
  <c r="AM271" i="9"/>
  <c r="AN271" i="9"/>
  <c r="AO271" i="9"/>
  <c r="AP271" i="9"/>
  <c r="AQ271" i="9"/>
  <c r="AR271" i="9"/>
  <c r="C271" i="9"/>
  <c r="C270" i="9"/>
  <c r="C269" i="9"/>
  <c r="C268" i="9"/>
  <c r="C267" i="9"/>
  <c r="C266" i="9"/>
  <c r="C265" i="9"/>
  <c r="C264" i="9"/>
  <c r="C263" i="9"/>
  <c r="C262" i="9"/>
  <c r="C261" i="9"/>
  <c r="D247" i="9"/>
  <c r="E247" i="9"/>
  <c r="H247" i="9"/>
  <c r="I247" i="9"/>
  <c r="J247" i="9"/>
  <c r="K247" i="9"/>
  <c r="L247" i="9"/>
  <c r="M247" i="9"/>
  <c r="N247" i="9"/>
  <c r="O247" i="9"/>
  <c r="P247" i="9"/>
  <c r="Q247" i="9"/>
  <c r="R247" i="9"/>
  <c r="S247" i="9"/>
  <c r="T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AG247" i="9"/>
  <c r="AH247" i="9"/>
  <c r="AI247" i="9"/>
  <c r="AJ247" i="9"/>
  <c r="AK247" i="9"/>
  <c r="AL247" i="9"/>
  <c r="AM247" i="9"/>
  <c r="AN247" i="9"/>
  <c r="AO247" i="9"/>
  <c r="AP247" i="9"/>
  <c r="AQ247" i="9"/>
  <c r="AR247" i="9"/>
  <c r="D248" i="9"/>
  <c r="E248" i="9"/>
  <c r="H248" i="9"/>
  <c r="I248" i="9"/>
  <c r="J248" i="9"/>
  <c r="K248" i="9"/>
  <c r="L248" i="9"/>
  <c r="M248" i="9"/>
  <c r="N248" i="9"/>
  <c r="O248" i="9"/>
  <c r="P248" i="9"/>
  <c r="Q248" i="9"/>
  <c r="R248" i="9"/>
  <c r="S248" i="9"/>
  <c r="T248" i="9"/>
  <c r="U248" i="9"/>
  <c r="V248" i="9"/>
  <c r="W248" i="9"/>
  <c r="X248" i="9"/>
  <c r="Y248" i="9"/>
  <c r="Z248" i="9"/>
  <c r="AA248" i="9"/>
  <c r="AB248" i="9"/>
  <c r="AC248" i="9"/>
  <c r="AD248" i="9"/>
  <c r="AE248" i="9"/>
  <c r="AF248" i="9"/>
  <c r="AG248" i="9"/>
  <c r="AH248" i="9"/>
  <c r="AI248" i="9"/>
  <c r="AJ248" i="9"/>
  <c r="AK248" i="9"/>
  <c r="AL248" i="9"/>
  <c r="AM248" i="9"/>
  <c r="AN248" i="9"/>
  <c r="AO248" i="9"/>
  <c r="AP248" i="9"/>
  <c r="AQ248" i="9"/>
  <c r="AR248" i="9"/>
  <c r="D249" i="9"/>
  <c r="E249" i="9"/>
  <c r="H249" i="9"/>
  <c r="I249" i="9"/>
  <c r="K249" i="9"/>
  <c r="L249" i="9"/>
  <c r="M249" i="9"/>
  <c r="N249" i="9"/>
  <c r="O249" i="9"/>
  <c r="P249" i="9"/>
  <c r="Q249" i="9"/>
  <c r="R249" i="9"/>
  <c r="S249" i="9"/>
  <c r="T249" i="9"/>
  <c r="U249" i="9"/>
  <c r="V249" i="9"/>
  <c r="W249" i="9"/>
  <c r="X249" i="9"/>
  <c r="Y249" i="9"/>
  <c r="Z249" i="9"/>
  <c r="AA249" i="9"/>
  <c r="AB249" i="9"/>
  <c r="AC249" i="9"/>
  <c r="AD249" i="9"/>
  <c r="AE249" i="9"/>
  <c r="AF249" i="9"/>
  <c r="AG249" i="9"/>
  <c r="AH249" i="9"/>
  <c r="AI249" i="9"/>
  <c r="AJ249" i="9"/>
  <c r="AK249" i="9"/>
  <c r="AL249" i="9"/>
  <c r="AM249" i="9"/>
  <c r="AN249" i="9"/>
  <c r="AO249" i="9"/>
  <c r="AP249" i="9"/>
  <c r="AQ249" i="9"/>
  <c r="AR249" i="9"/>
  <c r="D250" i="9"/>
  <c r="E250" i="9"/>
  <c r="H250" i="9"/>
  <c r="I250" i="9"/>
  <c r="K250" i="9"/>
  <c r="L250" i="9"/>
  <c r="M250" i="9"/>
  <c r="N250" i="9"/>
  <c r="O250" i="9"/>
  <c r="P250" i="9"/>
  <c r="Q250" i="9"/>
  <c r="R250" i="9"/>
  <c r="S250" i="9"/>
  <c r="T250" i="9"/>
  <c r="U250" i="9"/>
  <c r="V250" i="9"/>
  <c r="W250" i="9"/>
  <c r="X250" i="9"/>
  <c r="Y250" i="9"/>
  <c r="Z250" i="9"/>
  <c r="AA250" i="9"/>
  <c r="AB250" i="9"/>
  <c r="AC250" i="9"/>
  <c r="AD250" i="9"/>
  <c r="AE250" i="9"/>
  <c r="AF250" i="9"/>
  <c r="AG250" i="9"/>
  <c r="AH250" i="9"/>
  <c r="AI250" i="9"/>
  <c r="AJ250" i="9"/>
  <c r="AK250" i="9"/>
  <c r="AL250" i="9"/>
  <c r="AM250" i="9"/>
  <c r="AN250" i="9"/>
  <c r="AO250" i="9"/>
  <c r="AP250" i="9"/>
  <c r="AQ250" i="9"/>
  <c r="AR250" i="9"/>
  <c r="D251" i="9"/>
  <c r="E251" i="9"/>
  <c r="H251" i="9"/>
  <c r="I251" i="9"/>
  <c r="K251" i="9"/>
  <c r="L251" i="9"/>
  <c r="M251" i="9"/>
  <c r="N251" i="9"/>
  <c r="O251" i="9"/>
  <c r="P251" i="9"/>
  <c r="Q251" i="9"/>
  <c r="R251" i="9"/>
  <c r="S251" i="9"/>
  <c r="T251" i="9"/>
  <c r="U251" i="9"/>
  <c r="V251" i="9"/>
  <c r="W251" i="9"/>
  <c r="X251" i="9"/>
  <c r="Y251" i="9"/>
  <c r="Z251" i="9"/>
  <c r="AA251" i="9"/>
  <c r="AB251" i="9"/>
  <c r="AC251" i="9"/>
  <c r="AD251" i="9"/>
  <c r="AE251" i="9"/>
  <c r="AF251" i="9"/>
  <c r="AG251" i="9"/>
  <c r="AH251" i="9"/>
  <c r="AI251" i="9"/>
  <c r="AJ251" i="9"/>
  <c r="AK251" i="9"/>
  <c r="AL251" i="9"/>
  <c r="AM251" i="9"/>
  <c r="AN251" i="9"/>
  <c r="AO251" i="9"/>
  <c r="AP251" i="9"/>
  <c r="AQ251" i="9"/>
  <c r="AR251" i="9"/>
  <c r="D252" i="9"/>
  <c r="E252" i="9"/>
  <c r="H252" i="9"/>
  <c r="I252" i="9"/>
  <c r="K252" i="9"/>
  <c r="L252" i="9"/>
  <c r="M252" i="9"/>
  <c r="N252" i="9"/>
  <c r="O252" i="9"/>
  <c r="P252" i="9"/>
  <c r="Q252" i="9"/>
  <c r="R252" i="9"/>
  <c r="S252" i="9"/>
  <c r="T252" i="9"/>
  <c r="U252" i="9"/>
  <c r="V252" i="9"/>
  <c r="W252" i="9"/>
  <c r="X252" i="9"/>
  <c r="Y252" i="9"/>
  <c r="Z252" i="9"/>
  <c r="AA252" i="9"/>
  <c r="AB252" i="9"/>
  <c r="AC252" i="9"/>
  <c r="AD252" i="9"/>
  <c r="AE252" i="9"/>
  <c r="AF252" i="9"/>
  <c r="AG252" i="9"/>
  <c r="AH252" i="9"/>
  <c r="AI252" i="9"/>
  <c r="AJ252" i="9"/>
  <c r="AK252" i="9"/>
  <c r="AL252" i="9"/>
  <c r="AM252" i="9"/>
  <c r="AN252" i="9"/>
  <c r="AO252" i="9"/>
  <c r="AP252" i="9"/>
  <c r="AQ252" i="9"/>
  <c r="AR252" i="9"/>
  <c r="D253" i="9"/>
  <c r="E253" i="9"/>
  <c r="H253" i="9"/>
  <c r="I253" i="9"/>
  <c r="K253" i="9"/>
  <c r="L253" i="9"/>
  <c r="M253" i="9"/>
  <c r="N253" i="9"/>
  <c r="O253" i="9"/>
  <c r="P253" i="9"/>
  <c r="Q253" i="9"/>
  <c r="R253" i="9"/>
  <c r="S253" i="9"/>
  <c r="T253" i="9"/>
  <c r="U253" i="9"/>
  <c r="V253" i="9"/>
  <c r="W253" i="9"/>
  <c r="X253" i="9"/>
  <c r="Y253" i="9"/>
  <c r="Z253" i="9"/>
  <c r="AA253" i="9"/>
  <c r="AB253" i="9"/>
  <c r="AC253" i="9"/>
  <c r="AD253" i="9"/>
  <c r="AE253" i="9"/>
  <c r="AF253" i="9"/>
  <c r="AG253" i="9"/>
  <c r="AH253" i="9"/>
  <c r="AI253" i="9"/>
  <c r="AJ253" i="9"/>
  <c r="AK253" i="9"/>
  <c r="AL253" i="9"/>
  <c r="AM253" i="9"/>
  <c r="AN253" i="9"/>
  <c r="AO253" i="9"/>
  <c r="AP253" i="9"/>
  <c r="AQ253" i="9"/>
  <c r="AR253" i="9"/>
  <c r="D254" i="9"/>
  <c r="E254" i="9"/>
  <c r="H254" i="9"/>
  <c r="I254" i="9"/>
  <c r="K254" i="9"/>
  <c r="L254" i="9"/>
  <c r="M254" i="9"/>
  <c r="N254" i="9"/>
  <c r="O254" i="9"/>
  <c r="P254" i="9"/>
  <c r="Q254" i="9"/>
  <c r="R254" i="9"/>
  <c r="S254" i="9"/>
  <c r="T254" i="9"/>
  <c r="U254" i="9"/>
  <c r="V254" i="9"/>
  <c r="W254" i="9"/>
  <c r="X254" i="9"/>
  <c r="Y254" i="9"/>
  <c r="Z254" i="9"/>
  <c r="AA254" i="9"/>
  <c r="AB254" i="9"/>
  <c r="AC254" i="9"/>
  <c r="AD254" i="9"/>
  <c r="AE254" i="9"/>
  <c r="AF254" i="9"/>
  <c r="AG254" i="9"/>
  <c r="AH254" i="9"/>
  <c r="AI254" i="9"/>
  <c r="AJ254" i="9"/>
  <c r="AK254" i="9"/>
  <c r="AL254" i="9"/>
  <c r="AM254" i="9"/>
  <c r="AN254" i="9"/>
  <c r="AO254" i="9"/>
  <c r="AP254" i="9"/>
  <c r="AQ254" i="9"/>
  <c r="AR254" i="9"/>
  <c r="D255" i="9"/>
  <c r="E255" i="9"/>
  <c r="H255" i="9"/>
  <c r="I255" i="9"/>
  <c r="K255" i="9"/>
  <c r="L255" i="9"/>
  <c r="M255" i="9"/>
  <c r="N255" i="9"/>
  <c r="O255" i="9"/>
  <c r="P255" i="9"/>
  <c r="Q255" i="9"/>
  <c r="R255" i="9"/>
  <c r="S255" i="9"/>
  <c r="T255" i="9"/>
  <c r="U255" i="9"/>
  <c r="V255" i="9"/>
  <c r="W255" i="9"/>
  <c r="X255" i="9"/>
  <c r="Y255" i="9"/>
  <c r="Z255" i="9"/>
  <c r="AA255" i="9"/>
  <c r="AB255" i="9"/>
  <c r="AC255" i="9"/>
  <c r="AD255" i="9"/>
  <c r="AE255" i="9"/>
  <c r="AF255" i="9"/>
  <c r="AG255" i="9"/>
  <c r="AH255" i="9"/>
  <c r="AI255" i="9"/>
  <c r="AJ255" i="9"/>
  <c r="AK255" i="9"/>
  <c r="AL255" i="9"/>
  <c r="AM255" i="9"/>
  <c r="AN255" i="9"/>
  <c r="AO255" i="9"/>
  <c r="AP255" i="9"/>
  <c r="AQ255" i="9"/>
  <c r="AR255" i="9"/>
  <c r="D256" i="9"/>
  <c r="E256" i="9"/>
  <c r="H256" i="9"/>
  <c r="I256" i="9"/>
  <c r="K256" i="9"/>
  <c r="L256" i="9"/>
  <c r="M256" i="9"/>
  <c r="N256" i="9"/>
  <c r="O256" i="9"/>
  <c r="P256" i="9"/>
  <c r="Q256" i="9"/>
  <c r="R256" i="9"/>
  <c r="S256" i="9"/>
  <c r="T256" i="9"/>
  <c r="U256" i="9"/>
  <c r="V256" i="9"/>
  <c r="W256" i="9"/>
  <c r="X256" i="9"/>
  <c r="Y256" i="9"/>
  <c r="Z256" i="9"/>
  <c r="AA256" i="9"/>
  <c r="AB256" i="9"/>
  <c r="AC256" i="9"/>
  <c r="AD256" i="9"/>
  <c r="AE256" i="9"/>
  <c r="AF256" i="9"/>
  <c r="AG256" i="9"/>
  <c r="AH256" i="9"/>
  <c r="AI256" i="9"/>
  <c r="AJ256" i="9"/>
  <c r="AK256" i="9"/>
  <c r="AL256" i="9"/>
  <c r="AM256" i="9"/>
  <c r="AN256" i="9"/>
  <c r="AO256" i="9"/>
  <c r="AP256" i="9"/>
  <c r="AQ256" i="9"/>
  <c r="AR256" i="9"/>
  <c r="D257" i="9"/>
  <c r="E257" i="9"/>
  <c r="H257" i="9"/>
  <c r="I257" i="9"/>
  <c r="K257" i="9"/>
  <c r="L257" i="9"/>
  <c r="M257" i="9"/>
  <c r="N257" i="9"/>
  <c r="O257" i="9"/>
  <c r="P257" i="9"/>
  <c r="Q257" i="9"/>
  <c r="R257" i="9"/>
  <c r="S257" i="9"/>
  <c r="T257" i="9"/>
  <c r="U257" i="9"/>
  <c r="V257" i="9"/>
  <c r="W257" i="9"/>
  <c r="X257" i="9"/>
  <c r="Y257" i="9"/>
  <c r="Z257" i="9"/>
  <c r="AA257" i="9"/>
  <c r="AB257" i="9"/>
  <c r="AC257" i="9"/>
  <c r="AD257" i="9"/>
  <c r="AE257" i="9"/>
  <c r="AF257" i="9"/>
  <c r="AG257" i="9"/>
  <c r="AH257" i="9"/>
  <c r="AI257" i="9"/>
  <c r="AJ257" i="9"/>
  <c r="AK257" i="9"/>
  <c r="AL257" i="9"/>
  <c r="AM257" i="9"/>
  <c r="AN257" i="9"/>
  <c r="AO257" i="9"/>
  <c r="AP257" i="9"/>
  <c r="AQ257" i="9"/>
  <c r="AR257" i="9"/>
  <c r="D258" i="9"/>
  <c r="E258" i="9"/>
  <c r="H258" i="9"/>
  <c r="I258" i="9"/>
  <c r="K258" i="9"/>
  <c r="L258" i="9"/>
  <c r="M258" i="9"/>
  <c r="N258" i="9"/>
  <c r="O258" i="9"/>
  <c r="P258" i="9"/>
  <c r="Q258" i="9"/>
  <c r="R258" i="9"/>
  <c r="S258" i="9"/>
  <c r="T258" i="9"/>
  <c r="U258" i="9"/>
  <c r="V258" i="9"/>
  <c r="W258" i="9"/>
  <c r="X258" i="9"/>
  <c r="Y258" i="9"/>
  <c r="Z258" i="9"/>
  <c r="AA258" i="9"/>
  <c r="AB258" i="9"/>
  <c r="AC258" i="9"/>
  <c r="AD258" i="9"/>
  <c r="AE258" i="9"/>
  <c r="AF258" i="9"/>
  <c r="AG258" i="9"/>
  <c r="AH258" i="9"/>
  <c r="AI258" i="9"/>
  <c r="AJ258" i="9"/>
  <c r="AK258" i="9"/>
  <c r="AL258" i="9"/>
  <c r="AM258" i="9"/>
  <c r="AN258" i="9"/>
  <c r="AO258" i="9"/>
  <c r="AP258" i="9"/>
  <c r="AQ258" i="9"/>
  <c r="AR258" i="9"/>
  <c r="C252" i="9"/>
  <c r="C248" i="9"/>
  <c r="C247" i="9"/>
  <c r="C253" i="9"/>
  <c r="C254" i="9"/>
  <c r="C255" i="9"/>
  <c r="C256" i="9"/>
  <c r="C257" i="9"/>
  <c r="C258" i="9"/>
  <c r="C251" i="9"/>
  <c r="C250" i="9"/>
  <c r="C249" i="9"/>
  <c r="C217" i="9"/>
  <c r="C202" i="9"/>
  <c r="D187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346" i="9"/>
  <c r="D346" i="9"/>
  <c r="E346" i="9"/>
  <c r="H346" i="9"/>
  <c r="I346" i="9"/>
  <c r="J346" i="9"/>
  <c r="K346" i="9"/>
  <c r="L346" i="9"/>
  <c r="M346" i="9"/>
  <c r="N346" i="9"/>
  <c r="O346" i="9"/>
  <c r="C347" i="9"/>
  <c r="D347" i="9"/>
  <c r="E347" i="9"/>
  <c r="H347" i="9"/>
  <c r="I347" i="9"/>
  <c r="J347" i="9"/>
  <c r="K347" i="9"/>
  <c r="L347" i="9"/>
  <c r="M347" i="9"/>
  <c r="N347" i="9"/>
  <c r="O347" i="9"/>
  <c r="C348" i="9"/>
  <c r="D348" i="9"/>
  <c r="E348" i="9"/>
  <c r="H348" i="9"/>
  <c r="I348" i="9"/>
  <c r="K348" i="9"/>
  <c r="L348" i="9"/>
  <c r="M348" i="9"/>
  <c r="N348" i="9"/>
  <c r="O348" i="9"/>
  <c r="C349" i="9"/>
  <c r="D349" i="9"/>
  <c r="E349" i="9"/>
  <c r="H349" i="9"/>
  <c r="I349" i="9"/>
  <c r="K349" i="9"/>
  <c r="L349" i="9"/>
  <c r="M349" i="9"/>
  <c r="N349" i="9"/>
  <c r="O349" i="9"/>
  <c r="C350" i="9"/>
  <c r="D350" i="9"/>
  <c r="E350" i="9"/>
  <c r="H350" i="9"/>
  <c r="I350" i="9"/>
  <c r="K350" i="9"/>
  <c r="L350" i="9"/>
  <c r="M350" i="9"/>
  <c r="N350" i="9"/>
  <c r="O350" i="9"/>
  <c r="C351" i="9"/>
  <c r="D351" i="9"/>
  <c r="E351" i="9"/>
  <c r="H351" i="9"/>
  <c r="I351" i="9"/>
  <c r="K351" i="9"/>
  <c r="L351" i="9"/>
  <c r="M351" i="9"/>
  <c r="N351" i="9"/>
  <c r="O351" i="9"/>
  <c r="C354" i="9"/>
  <c r="D354" i="9"/>
  <c r="E354" i="9"/>
  <c r="H354" i="9"/>
  <c r="I354" i="9"/>
  <c r="J354" i="9"/>
  <c r="K354" i="9"/>
  <c r="L354" i="9"/>
  <c r="M354" i="9"/>
  <c r="N354" i="9"/>
  <c r="O354" i="9"/>
  <c r="C355" i="9"/>
  <c r="D355" i="9"/>
  <c r="E355" i="9"/>
  <c r="H355" i="9"/>
  <c r="I355" i="9"/>
  <c r="J355" i="9"/>
  <c r="K355" i="9"/>
  <c r="L355" i="9"/>
  <c r="M355" i="9"/>
  <c r="N355" i="9"/>
  <c r="O355" i="9"/>
  <c r="C356" i="9"/>
  <c r="D356" i="9"/>
  <c r="E356" i="9"/>
  <c r="H356" i="9"/>
  <c r="I356" i="9"/>
  <c r="K356" i="9"/>
  <c r="L356" i="9"/>
  <c r="M356" i="9"/>
  <c r="N356" i="9"/>
  <c r="O356" i="9"/>
  <c r="C357" i="9"/>
  <c r="D357" i="9"/>
  <c r="E357" i="9"/>
  <c r="H357" i="9"/>
  <c r="I357" i="9"/>
  <c r="K357" i="9"/>
  <c r="L357" i="9"/>
  <c r="M357" i="9"/>
  <c r="N357" i="9"/>
  <c r="O357" i="9"/>
  <c r="C358" i="9"/>
  <c r="D358" i="9"/>
  <c r="E358" i="9"/>
  <c r="H358" i="9"/>
  <c r="I358" i="9"/>
  <c r="K358" i="9"/>
  <c r="L358" i="9"/>
  <c r="M358" i="9"/>
  <c r="N358" i="9"/>
  <c r="O358" i="9"/>
  <c r="C359" i="9"/>
  <c r="D359" i="9"/>
  <c r="E359" i="9"/>
  <c r="H359" i="9"/>
  <c r="I359" i="9"/>
  <c r="K359" i="9"/>
  <c r="L359" i="9"/>
  <c r="M359" i="9"/>
  <c r="N359" i="9"/>
  <c r="O359" i="9"/>
  <c r="C362" i="9"/>
  <c r="D362" i="9"/>
  <c r="E362" i="9"/>
  <c r="H362" i="9"/>
  <c r="I362" i="9"/>
  <c r="J362" i="9"/>
  <c r="K362" i="9"/>
  <c r="L362" i="9"/>
  <c r="M362" i="9"/>
  <c r="N362" i="9"/>
  <c r="O362" i="9"/>
  <c r="C363" i="9"/>
  <c r="D363" i="9"/>
  <c r="E363" i="9"/>
  <c r="H363" i="9"/>
  <c r="I363" i="9"/>
  <c r="J363" i="9"/>
  <c r="K363" i="9"/>
  <c r="L363" i="9"/>
  <c r="M363" i="9"/>
  <c r="N363" i="9"/>
  <c r="O363" i="9"/>
  <c r="C364" i="9"/>
  <c r="D364" i="9"/>
  <c r="E364" i="9"/>
  <c r="H364" i="9"/>
  <c r="I364" i="9"/>
  <c r="K364" i="9"/>
  <c r="L364" i="9"/>
  <c r="M364" i="9"/>
  <c r="N364" i="9"/>
  <c r="O364" i="9"/>
  <c r="C365" i="9"/>
  <c r="D365" i="9"/>
  <c r="E365" i="9"/>
  <c r="H365" i="9"/>
  <c r="I365" i="9"/>
  <c r="K365" i="9"/>
  <c r="L365" i="9"/>
  <c r="M365" i="9"/>
  <c r="N365" i="9"/>
  <c r="O365" i="9"/>
  <c r="C366" i="9"/>
  <c r="D366" i="9"/>
  <c r="E366" i="9"/>
  <c r="H366" i="9"/>
  <c r="I366" i="9"/>
  <c r="K366" i="9"/>
  <c r="L366" i="9"/>
  <c r="M366" i="9"/>
  <c r="N366" i="9"/>
  <c r="O366" i="9"/>
  <c r="C367" i="9"/>
  <c r="D367" i="9"/>
  <c r="E367" i="9"/>
  <c r="H367" i="9"/>
  <c r="I367" i="9"/>
  <c r="K367" i="9"/>
  <c r="L367" i="9"/>
  <c r="M367" i="9"/>
  <c r="N367" i="9"/>
  <c r="O367" i="9"/>
  <c r="D218" i="9"/>
  <c r="E218" i="9"/>
  <c r="H218" i="9"/>
  <c r="I218" i="9"/>
  <c r="J218" i="9"/>
  <c r="K218" i="9"/>
  <c r="L218" i="9"/>
  <c r="M218" i="9"/>
  <c r="N218" i="9"/>
  <c r="O218" i="9"/>
  <c r="P218" i="9"/>
  <c r="Q218" i="9"/>
  <c r="R218" i="9"/>
  <c r="S218" i="9"/>
  <c r="T218" i="9"/>
  <c r="U218" i="9"/>
  <c r="V218" i="9"/>
  <c r="W218" i="9"/>
  <c r="X218" i="9"/>
  <c r="Y218" i="9"/>
  <c r="Z218" i="9"/>
  <c r="AA218" i="9"/>
  <c r="AB218" i="9"/>
  <c r="AC218" i="9"/>
  <c r="AD218" i="9"/>
  <c r="AE218" i="9"/>
  <c r="AF218" i="9"/>
  <c r="AG218" i="9"/>
  <c r="AH218" i="9"/>
  <c r="AI218" i="9"/>
  <c r="AJ218" i="9"/>
  <c r="AK218" i="9"/>
  <c r="AL218" i="9"/>
  <c r="AM218" i="9"/>
  <c r="AN218" i="9"/>
  <c r="AO218" i="9"/>
  <c r="AP218" i="9"/>
  <c r="AQ218" i="9"/>
  <c r="AR218" i="9"/>
  <c r="D219" i="9"/>
  <c r="E219" i="9"/>
  <c r="H219" i="9"/>
  <c r="I219" i="9"/>
  <c r="K219" i="9"/>
  <c r="L219" i="9"/>
  <c r="M219" i="9"/>
  <c r="N219" i="9"/>
  <c r="O219" i="9"/>
  <c r="P219" i="9"/>
  <c r="Q219" i="9"/>
  <c r="R219" i="9"/>
  <c r="S219" i="9"/>
  <c r="T219" i="9"/>
  <c r="U219" i="9"/>
  <c r="V219" i="9"/>
  <c r="W219" i="9"/>
  <c r="X219" i="9"/>
  <c r="Y219" i="9"/>
  <c r="Z219" i="9"/>
  <c r="AA219" i="9"/>
  <c r="AB219" i="9"/>
  <c r="AC219" i="9"/>
  <c r="AD219" i="9"/>
  <c r="AE219" i="9"/>
  <c r="AF219" i="9"/>
  <c r="AG219" i="9"/>
  <c r="AH219" i="9"/>
  <c r="AI219" i="9"/>
  <c r="AJ219" i="9"/>
  <c r="AK219" i="9"/>
  <c r="AL219" i="9"/>
  <c r="AM219" i="9"/>
  <c r="AN219" i="9"/>
  <c r="AO219" i="9"/>
  <c r="AP219" i="9"/>
  <c r="AQ219" i="9"/>
  <c r="AR219" i="9"/>
  <c r="D220" i="9"/>
  <c r="E220" i="9"/>
  <c r="H220" i="9"/>
  <c r="I220" i="9"/>
  <c r="K220" i="9"/>
  <c r="L220" i="9"/>
  <c r="M220" i="9"/>
  <c r="N220" i="9"/>
  <c r="O220" i="9"/>
  <c r="P220" i="9"/>
  <c r="Q220" i="9"/>
  <c r="R220" i="9"/>
  <c r="S220" i="9"/>
  <c r="T220" i="9"/>
  <c r="U220" i="9"/>
  <c r="V220" i="9"/>
  <c r="W220" i="9"/>
  <c r="X220" i="9"/>
  <c r="Y220" i="9"/>
  <c r="Z220" i="9"/>
  <c r="AA220" i="9"/>
  <c r="AB220" i="9"/>
  <c r="AC220" i="9"/>
  <c r="AD220" i="9"/>
  <c r="AE220" i="9"/>
  <c r="AF220" i="9"/>
  <c r="AG220" i="9"/>
  <c r="AH220" i="9"/>
  <c r="AI220" i="9"/>
  <c r="AJ220" i="9"/>
  <c r="AK220" i="9"/>
  <c r="AL220" i="9"/>
  <c r="AM220" i="9"/>
  <c r="AN220" i="9"/>
  <c r="AO220" i="9"/>
  <c r="AP220" i="9"/>
  <c r="AQ220" i="9"/>
  <c r="AR220" i="9"/>
  <c r="D221" i="9"/>
  <c r="E221" i="9"/>
  <c r="H221" i="9"/>
  <c r="I221" i="9"/>
  <c r="K221" i="9"/>
  <c r="L221" i="9"/>
  <c r="M221" i="9"/>
  <c r="N221" i="9"/>
  <c r="O221" i="9"/>
  <c r="P221" i="9"/>
  <c r="Q221" i="9"/>
  <c r="R221" i="9"/>
  <c r="S221" i="9"/>
  <c r="T221" i="9"/>
  <c r="U221" i="9"/>
  <c r="V221" i="9"/>
  <c r="W221" i="9"/>
  <c r="X221" i="9"/>
  <c r="Y221" i="9"/>
  <c r="Z221" i="9"/>
  <c r="AA221" i="9"/>
  <c r="AB221" i="9"/>
  <c r="AC221" i="9"/>
  <c r="AD221" i="9"/>
  <c r="AE221" i="9"/>
  <c r="AF221" i="9"/>
  <c r="AG221" i="9"/>
  <c r="AH221" i="9"/>
  <c r="AI221" i="9"/>
  <c r="AJ221" i="9"/>
  <c r="AK221" i="9"/>
  <c r="AL221" i="9"/>
  <c r="AM221" i="9"/>
  <c r="AN221" i="9"/>
  <c r="AO221" i="9"/>
  <c r="AP221" i="9"/>
  <c r="AQ221" i="9"/>
  <c r="AR221" i="9"/>
  <c r="D222" i="9"/>
  <c r="E222" i="9"/>
  <c r="H222" i="9"/>
  <c r="I222" i="9"/>
  <c r="K222" i="9"/>
  <c r="L222" i="9"/>
  <c r="M222" i="9"/>
  <c r="N222" i="9"/>
  <c r="O222" i="9"/>
  <c r="P222" i="9"/>
  <c r="Q222" i="9"/>
  <c r="R222" i="9"/>
  <c r="S222" i="9"/>
  <c r="T222" i="9"/>
  <c r="U222" i="9"/>
  <c r="V222" i="9"/>
  <c r="W222" i="9"/>
  <c r="X222" i="9"/>
  <c r="Y222" i="9"/>
  <c r="Z222" i="9"/>
  <c r="AA222" i="9"/>
  <c r="AB222" i="9"/>
  <c r="AC222" i="9"/>
  <c r="AD222" i="9"/>
  <c r="AE222" i="9"/>
  <c r="AF222" i="9"/>
  <c r="AG222" i="9"/>
  <c r="AH222" i="9"/>
  <c r="AI222" i="9"/>
  <c r="AJ222" i="9"/>
  <c r="AK222" i="9"/>
  <c r="AL222" i="9"/>
  <c r="AM222" i="9"/>
  <c r="AN222" i="9"/>
  <c r="AO222" i="9"/>
  <c r="AP222" i="9"/>
  <c r="AQ222" i="9"/>
  <c r="AR222" i="9"/>
  <c r="D223" i="9"/>
  <c r="E223" i="9"/>
  <c r="H223" i="9"/>
  <c r="I223" i="9"/>
  <c r="K223" i="9"/>
  <c r="L223" i="9"/>
  <c r="M223" i="9"/>
  <c r="N223" i="9"/>
  <c r="O223" i="9"/>
  <c r="P223" i="9"/>
  <c r="Q223" i="9"/>
  <c r="R223" i="9"/>
  <c r="S223" i="9"/>
  <c r="T223" i="9"/>
  <c r="U223" i="9"/>
  <c r="V223" i="9"/>
  <c r="W223" i="9"/>
  <c r="X223" i="9"/>
  <c r="Y223" i="9"/>
  <c r="Z223" i="9"/>
  <c r="AA223" i="9"/>
  <c r="AB223" i="9"/>
  <c r="AC223" i="9"/>
  <c r="AD223" i="9"/>
  <c r="AE223" i="9"/>
  <c r="AF223" i="9"/>
  <c r="AG223" i="9"/>
  <c r="AH223" i="9"/>
  <c r="AI223" i="9"/>
  <c r="AJ223" i="9"/>
  <c r="AK223" i="9"/>
  <c r="AL223" i="9"/>
  <c r="AM223" i="9"/>
  <c r="AN223" i="9"/>
  <c r="AO223" i="9"/>
  <c r="AP223" i="9"/>
  <c r="AQ223" i="9"/>
  <c r="AR223" i="9"/>
  <c r="D224" i="9"/>
  <c r="E224" i="9"/>
  <c r="H224" i="9"/>
  <c r="I224" i="9"/>
  <c r="K224" i="9"/>
  <c r="L224" i="9"/>
  <c r="M224" i="9"/>
  <c r="N224" i="9"/>
  <c r="O224" i="9"/>
  <c r="P224" i="9"/>
  <c r="Q224" i="9"/>
  <c r="R224" i="9"/>
  <c r="S224" i="9"/>
  <c r="T224" i="9"/>
  <c r="U224" i="9"/>
  <c r="V224" i="9"/>
  <c r="W224" i="9"/>
  <c r="X224" i="9"/>
  <c r="Y224" i="9"/>
  <c r="Z224" i="9"/>
  <c r="AA224" i="9"/>
  <c r="AB224" i="9"/>
  <c r="AC224" i="9"/>
  <c r="AD224" i="9"/>
  <c r="AE224" i="9"/>
  <c r="AF224" i="9"/>
  <c r="AG224" i="9"/>
  <c r="AH224" i="9"/>
  <c r="AI224" i="9"/>
  <c r="AJ224" i="9"/>
  <c r="AK224" i="9"/>
  <c r="AL224" i="9"/>
  <c r="AM224" i="9"/>
  <c r="AN224" i="9"/>
  <c r="AO224" i="9"/>
  <c r="AP224" i="9"/>
  <c r="AQ224" i="9"/>
  <c r="AR224" i="9"/>
  <c r="D225" i="9"/>
  <c r="E225" i="9"/>
  <c r="H225" i="9"/>
  <c r="I225" i="9"/>
  <c r="K225" i="9"/>
  <c r="L225" i="9"/>
  <c r="M225" i="9"/>
  <c r="N225" i="9"/>
  <c r="O225" i="9"/>
  <c r="P225" i="9"/>
  <c r="Q225" i="9"/>
  <c r="R225" i="9"/>
  <c r="S225" i="9"/>
  <c r="T225" i="9"/>
  <c r="U225" i="9"/>
  <c r="V225" i="9"/>
  <c r="W225" i="9"/>
  <c r="X225" i="9"/>
  <c r="Y225" i="9"/>
  <c r="Z225" i="9"/>
  <c r="AA225" i="9"/>
  <c r="AB225" i="9"/>
  <c r="AC225" i="9"/>
  <c r="AD225" i="9"/>
  <c r="AE225" i="9"/>
  <c r="AF225" i="9"/>
  <c r="AG225" i="9"/>
  <c r="AH225" i="9"/>
  <c r="AI225" i="9"/>
  <c r="AJ225" i="9"/>
  <c r="AK225" i="9"/>
  <c r="AL225" i="9"/>
  <c r="AM225" i="9"/>
  <c r="AN225" i="9"/>
  <c r="AO225" i="9"/>
  <c r="AP225" i="9"/>
  <c r="AQ225" i="9"/>
  <c r="AR225" i="9"/>
  <c r="D226" i="9"/>
  <c r="E226" i="9"/>
  <c r="H226" i="9"/>
  <c r="I226" i="9"/>
  <c r="K226" i="9"/>
  <c r="L226" i="9"/>
  <c r="M226" i="9"/>
  <c r="N226" i="9"/>
  <c r="O226" i="9"/>
  <c r="P226" i="9"/>
  <c r="Q226" i="9"/>
  <c r="R226" i="9"/>
  <c r="S226" i="9"/>
  <c r="T226" i="9"/>
  <c r="U226" i="9"/>
  <c r="V226" i="9"/>
  <c r="W226" i="9"/>
  <c r="X226" i="9"/>
  <c r="Y226" i="9"/>
  <c r="Z226" i="9"/>
  <c r="AA226" i="9"/>
  <c r="AB226" i="9"/>
  <c r="AC226" i="9"/>
  <c r="AD226" i="9"/>
  <c r="AE226" i="9"/>
  <c r="AF226" i="9"/>
  <c r="AG226" i="9"/>
  <c r="AH226" i="9"/>
  <c r="AI226" i="9"/>
  <c r="AJ226" i="9"/>
  <c r="AK226" i="9"/>
  <c r="AL226" i="9"/>
  <c r="AM226" i="9"/>
  <c r="AN226" i="9"/>
  <c r="AO226" i="9"/>
  <c r="AP226" i="9"/>
  <c r="AQ226" i="9"/>
  <c r="AR226" i="9"/>
  <c r="D227" i="9"/>
  <c r="E227" i="9"/>
  <c r="H227" i="9"/>
  <c r="I227" i="9"/>
  <c r="K227" i="9"/>
  <c r="L227" i="9"/>
  <c r="M227" i="9"/>
  <c r="N227" i="9"/>
  <c r="O227" i="9"/>
  <c r="P227" i="9"/>
  <c r="Q227" i="9"/>
  <c r="R227" i="9"/>
  <c r="S227" i="9"/>
  <c r="T227" i="9"/>
  <c r="U227" i="9"/>
  <c r="V227" i="9"/>
  <c r="W227" i="9"/>
  <c r="X227" i="9"/>
  <c r="Y227" i="9"/>
  <c r="Z227" i="9"/>
  <c r="AA227" i="9"/>
  <c r="AB227" i="9"/>
  <c r="AC227" i="9"/>
  <c r="AD227" i="9"/>
  <c r="AE227" i="9"/>
  <c r="AF227" i="9"/>
  <c r="AG227" i="9"/>
  <c r="AH227" i="9"/>
  <c r="AI227" i="9"/>
  <c r="AJ227" i="9"/>
  <c r="AK227" i="9"/>
  <c r="AL227" i="9"/>
  <c r="AM227" i="9"/>
  <c r="AN227" i="9"/>
  <c r="AO227" i="9"/>
  <c r="AP227" i="9"/>
  <c r="AQ227" i="9"/>
  <c r="AR227" i="9"/>
  <c r="D228" i="9"/>
  <c r="E228" i="9"/>
  <c r="H228" i="9"/>
  <c r="I228" i="9"/>
  <c r="K228" i="9"/>
  <c r="L228" i="9"/>
  <c r="M228" i="9"/>
  <c r="N228" i="9"/>
  <c r="O228" i="9"/>
  <c r="P228" i="9"/>
  <c r="Q228" i="9"/>
  <c r="R228" i="9"/>
  <c r="S228" i="9"/>
  <c r="T228" i="9"/>
  <c r="U228" i="9"/>
  <c r="V228" i="9"/>
  <c r="W228" i="9"/>
  <c r="X228" i="9"/>
  <c r="Y228" i="9"/>
  <c r="Z228" i="9"/>
  <c r="AA228" i="9"/>
  <c r="AB228" i="9"/>
  <c r="AC228" i="9"/>
  <c r="AD228" i="9"/>
  <c r="AE228" i="9"/>
  <c r="AF228" i="9"/>
  <c r="AG228" i="9"/>
  <c r="AH228" i="9"/>
  <c r="AI228" i="9"/>
  <c r="AJ228" i="9"/>
  <c r="AK228" i="9"/>
  <c r="AL228" i="9"/>
  <c r="AM228" i="9"/>
  <c r="AN228" i="9"/>
  <c r="AO228" i="9"/>
  <c r="AP228" i="9"/>
  <c r="AQ228" i="9"/>
  <c r="AR228" i="9"/>
  <c r="D229" i="9"/>
  <c r="E229" i="9"/>
  <c r="H229" i="9"/>
  <c r="I229" i="9"/>
  <c r="K229" i="9"/>
  <c r="L229" i="9"/>
  <c r="M229" i="9"/>
  <c r="N229" i="9"/>
  <c r="O229" i="9"/>
  <c r="P229" i="9"/>
  <c r="Q229" i="9"/>
  <c r="R229" i="9"/>
  <c r="S229" i="9"/>
  <c r="T229" i="9"/>
  <c r="U229" i="9"/>
  <c r="V229" i="9"/>
  <c r="W229" i="9"/>
  <c r="X229" i="9"/>
  <c r="Y229" i="9"/>
  <c r="Z229" i="9"/>
  <c r="AA229" i="9"/>
  <c r="AB229" i="9"/>
  <c r="AC229" i="9"/>
  <c r="AD229" i="9"/>
  <c r="AE229" i="9"/>
  <c r="AF229" i="9"/>
  <c r="AG229" i="9"/>
  <c r="AH229" i="9"/>
  <c r="AI229" i="9"/>
  <c r="AJ229" i="9"/>
  <c r="AK229" i="9"/>
  <c r="AL229" i="9"/>
  <c r="AM229" i="9"/>
  <c r="AN229" i="9"/>
  <c r="AO229" i="9"/>
  <c r="AP229" i="9"/>
  <c r="AQ229" i="9"/>
  <c r="AR229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D217" i="9"/>
  <c r="E217" i="9"/>
  <c r="H217" i="9"/>
  <c r="I217" i="9"/>
  <c r="J217" i="9"/>
  <c r="K217" i="9"/>
  <c r="L217" i="9"/>
  <c r="M217" i="9"/>
  <c r="N217" i="9"/>
  <c r="O217" i="9"/>
  <c r="P217" i="9"/>
  <c r="Q217" i="9"/>
  <c r="R217" i="9"/>
  <c r="S217" i="9"/>
  <c r="T217" i="9"/>
  <c r="U217" i="9"/>
  <c r="V217" i="9"/>
  <c r="W217" i="9"/>
  <c r="X217" i="9"/>
  <c r="Y217" i="9"/>
  <c r="Z217" i="9"/>
  <c r="AA217" i="9"/>
  <c r="AB217" i="9"/>
  <c r="AC217" i="9"/>
  <c r="AD217" i="9"/>
  <c r="AE217" i="9"/>
  <c r="AF217" i="9"/>
  <c r="AG217" i="9"/>
  <c r="AH217" i="9"/>
  <c r="AI217" i="9"/>
  <c r="AJ217" i="9"/>
  <c r="AK217" i="9"/>
  <c r="AL217" i="9"/>
  <c r="AM217" i="9"/>
  <c r="AN217" i="9"/>
  <c r="AO217" i="9"/>
  <c r="AP217" i="9"/>
  <c r="AQ217" i="9"/>
  <c r="AR217" i="9"/>
  <c r="D203" i="9"/>
  <c r="E203" i="9"/>
  <c r="H203" i="9"/>
  <c r="I203" i="9"/>
  <c r="J203" i="9"/>
  <c r="K203" i="9"/>
  <c r="L203" i="9"/>
  <c r="M203" i="9"/>
  <c r="N203" i="9"/>
  <c r="O203" i="9"/>
  <c r="P203" i="9"/>
  <c r="Q203" i="9"/>
  <c r="R203" i="9"/>
  <c r="S203" i="9"/>
  <c r="T203" i="9"/>
  <c r="U203" i="9"/>
  <c r="V203" i="9"/>
  <c r="W203" i="9"/>
  <c r="X203" i="9"/>
  <c r="Y203" i="9"/>
  <c r="Z203" i="9"/>
  <c r="AA203" i="9"/>
  <c r="AB203" i="9"/>
  <c r="AC203" i="9"/>
  <c r="AD203" i="9"/>
  <c r="AE203" i="9"/>
  <c r="AF203" i="9"/>
  <c r="AG203" i="9"/>
  <c r="AH203" i="9"/>
  <c r="AI203" i="9"/>
  <c r="AJ203" i="9"/>
  <c r="AK203" i="9"/>
  <c r="AL203" i="9"/>
  <c r="AM203" i="9"/>
  <c r="AN203" i="9"/>
  <c r="AO203" i="9"/>
  <c r="AP203" i="9"/>
  <c r="AQ203" i="9"/>
  <c r="AR203" i="9"/>
  <c r="D204" i="9"/>
  <c r="E204" i="9"/>
  <c r="H204" i="9"/>
  <c r="I204" i="9"/>
  <c r="K204" i="9"/>
  <c r="L204" i="9"/>
  <c r="M204" i="9"/>
  <c r="N204" i="9"/>
  <c r="O204" i="9"/>
  <c r="P204" i="9"/>
  <c r="Q204" i="9"/>
  <c r="R204" i="9"/>
  <c r="S204" i="9"/>
  <c r="T204" i="9"/>
  <c r="U204" i="9"/>
  <c r="V204" i="9"/>
  <c r="W204" i="9"/>
  <c r="X204" i="9"/>
  <c r="Y204" i="9"/>
  <c r="Z204" i="9"/>
  <c r="AA204" i="9"/>
  <c r="AB204" i="9"/>
  <c r="AC204" i="9"/>
  <c r="AD204" i="9"/>
  <c r="AE204" i="9"/>
  <c r="AF204" i="9"/>
  <c r="AG204" i="9"/>
  <c r="AH204" i="9"/>
  <c r="AI204" i="9"/>
  <c r="AJ204" i="9"/>
  <c r="AK204" i="9"/>
  <c r="AL204" i="9"/>
  <c r="AM204" i="9"/>
  <c r="AN204" i="9"/>
  <c r="AO204" i="9"/>
  <c r="AP204" i="9"/>
  <c r="AQ204" i="9"/>
  <c r="AR204" i="9"/>
  <c r="D205" i="9"/>
  <c r="E205" i="9"/>
  <c r="H205" i="9"/>
  <c r="I205" i="9"/>
  <c r="K205" i="9"/>
  <c r="L205" i="9"/>
  <c r="M205" i="9"/>
  <c r="N205" i="9"/>
  <c r="O205" i="9"/>
  <c r="P205" i="9"/>
  <c r="Q205" i="9"/>
  <c r="R205" i="9"/>
  <c r="S205" i="9"/>
  <c r="T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AG205" i="9"/>
  <c r="AH205" i="9"/>
  <c r="AI205" i="9"/>
  <c r="AJ205" i="9"/>
  <c r="AK205" i="9"/>
  <c r="AL205" i="9"/>
  <c r="AM205" i="9"/>
  <c r="AN205" i="9"/>
  <c r="AO205" i="9"/>
  <c r="AP205" i="9"/>
  <c r="AQ205" i="9"/>
  <c r="AR205" i="9"/>
  <c r="D206" i="9"/>
  <c r="E206" i="9"/>
  <c r="H206" i="9"/>
  <c r="I206" i="9"/>
  <c r="K206" i="9"/>
  <c r="L206" i="9"/>
  <c r="M206" i="9"/>
  <c r="N206" i="9"/>
  <c r="O206" i="9"/>
  <c r="P206" i="9"/>
  <c r="Q206" i="9"/>
  <c r="R206" i="9"/>
  <c r="S206" i="9"/>
  <c r="T206" i="9"/>
  <c r="U206" i="9"/>
  <c r="V206" i="9"/>
  <c r="W206" i="9"/>
  <c r="X206" i="9"/>
  <c r="Y206" i="9"/>
  <c r="Z206" i="9"/>
  <c r="AA206" i="9"/>
  <c r="AB206" i="9"/>
  <c r="AC206" i="9"/>
  <c r="AD206" i="9"/>
  <c r="AE206" i="9"/>
  <c r="AF206" i="9"/>
  <c r="AG206" i="9"/>
  <c r="AH206" i="9"/>
  <c r="AI206" i="9"/>
  <c r="AJ206" i="9"/>
  <c r="AK206" i="9"/>
  <c r="AL206" i="9"/>
  <c r="AM206" i="9"/>
  <c r="AN206" i="9"/>
  <c r="AO206" i="9"/>
  <c r="AP206" i="9"/>
  <c r="AQ206" i="9"/>
  <c r="AR206" i="9"/>
  <c r="D207" i="9"/>
  <c r="E207" i="9"/>
  <c r="H207" i="9"/>
  <c r="I207" i="9"/>
  <c r="K207" i="9"/>
  <c r="L207" i="9"/>
  <c r="M207" i="9"/>
  <c r="N207" i="9"/>
  <c r="O207" i="9"/>
  <c r="P207" i="9"/>
  <c r="Q207" i="9"/>
  <c r="R207" i="9"/>
  <c r="S207" i="9"/>
  <c r="T207" i="9"/>
  <c r="U207" i="9"/>
  <c r="V207" i="9"/>
  <c r="W207" i="9"/>
  <c r="X207" i="9"/>
  <c r="Y207" i="9"/>
  <c r="Z207" i="9"/>
  <c r="AA207" i="9"/>
  <c r="AB207" i="9"/>
  <c r="AC207" i="9"/>
  <c r="AD207" i="9"/>
  <c r="AE207" i="9"/>
  <c r="AF207" i="9"/>
  <c r="AG207" i="9"/>
  <c r="AH207" i="9"/>
  <c r="AI207" i="9"/>
  <c r="AJ207" i="9"/>
  <c r="AK207" i="9"/>
  <c r="AL207" i="9"/>
  <c r="AM207" i="9"/>
  <c r="AN207" i="9"/>
  <c r="AO207" i="9"/>
  <c r="AP207" i="9"/>
  <c r="AQ207" i="9"/>
  <c r="AR207" i="9"/>
  <c r="D208" i="9"/>
  <c r="E208" i="9"/>
  <c r="H208" i="9"/>
  <c r="I208" i="9"/>
  <c r="K208" i="9"/>
  <c r="L208" i="9"/>
  <c r="M208" i="9"/>
  <c r="N208" i="9"/>
  <c r="O208" i="9"/>
  <c r="P208" i="9"/>
  <c r="Q208" i="9"/>
  <c r="R208" i="9"/>
  <c r="S208" i="9"/>
  <c r="T208" i="9"/>
  <c r="U208" i="9"/>
  <c r="V208" i="9"/>
  <c r="W208" i="9"/>
  <c r="X208" i="9"/>
  <c r="Y208" i="9"/>
  <c r="Z208" i="9"/>
  <c r="AA208" i="9"/>
  <c r="AB208" i="9"/>
  <c r="AC208" i="9"/>
  <c r="AD208" i="9"/>
  <c r="AE208" i="9"/>
  <c r="AF208" i="9"/>
  <c r="AG208" i="9"/>
  <c r="AH208" i="9"/>
  <c r="AI208" i="9"/>
  <c r="AJ208" i="9"/>
  <c r="AK208" i="9"/>
  <c r="AL208" i="9"/>
  <c r="AM208" i="9"/>
  <c r="AN208" i="9"/>
  <c r="AO208" i="9"/>
  <c r="AP208" i="9"/>
  <c r="AQ208" i="9"/>
  <c r="AR208" i="9"/>
  <c r="D209" i="9"/>
  <c r="E209" i="9"/>
  <c r="H209" i="9"/>
  <c r="I209" i="9"/>
  <c r="K209" i="9"/>
  <c r="L209" i="9"/>
  <c r="M209" i="9"/>
  <c r="N209" i="9"/>
  <c r="O209" i="9"/>
  <c r="P209" i="9"/>
  <c r="Q209" i="9"/>
  <c r="R209" i="9"/>
  <c r="S209" i="9"/>
  <c r="T209" i="9"/>
  <c r="U209" i="9"/>
  <c r="V209" i="9"/>
  <c r="W209" i="9"/>
  <c r="X209" i="9"/>
  <c r="Y209" i="9"/>
  <c r="Z209" i="9"/>
  <c r="AA209" i="9"/>
  <c r="AB209" i="9"/>
  <c r="AC209" i="9"/>
  <c r="AD209" i="9"/>
  <c r="AE209" i="9"/>
  <c r="AF209" i="9"/>
  <c r="AG209" i="9"/>
  <c r="AH209" i="9"/>
  <c r="AI209" i="9"/>
  <c r="AJ209" i="9"/>
  <c r="AK209" i="9"/>
  <c r="AL209" i="9"/>
  <c r="AM209" i="9"/>
  <c r="AN209" i="9"/>
  <c r="AO209" i="9"/>
  <c r="AP209" i="9"/>
  <c r="AQ209" i="9"/>
  <c r="AR209" i="9"/>
  <c r="D210" i="9"/>
  <c r="E210" i="9"/>
  <c r="H210" i="9"/>
  <c r="I210" i="9"/>
  <c r="K210" i="9"/>
  <c r="L210" i="9"/>
  <c r="M210" i="9"/>
  <c r="N210" i="9"/>
  <c r="O210" i="9"/>
  <c r="P210" i="9"/>
  <c r="Q210" i="9"/>
  <c r="R210" i="9"/>
  <c r="S210" i="9"/>
  <c r="T210" i="9"/>
  <c r="U210" i="9"/>
  <c r="V210" i="9"/>
  <c r="W210" i="9"/>
  <c r="X210" i="9"/>
  <c r="Y210" i="9"/>
  <c r="Z210" i="9"/>
  <c r="AA210" i="9"/>
  <c r="AB210" i="9"/>
  <c r="AC210" i="9"/>
  <c r="AD210" i="9"/>
  <c r="AE210" i="9"/>
  <c r="AF210" i="9"/>
  <c r="AG210" i="9"/>
  <c r="AH210" i="9"/>
  <c r="AI210" i="9"/>
  <c r="AJ210" i="9"/>
  <c r="AK210" i="9"/>
  <c r="AL210" i="9"/>
  <c r="AM210" i="9"/>
  <c r="AN210" i="9"/>
  <c r="AO210" i="9"/>
  <c r="AP210" i="9"/>
  <c r="AQ210" i="9"/>
  <c r="AR210" i="9"/>
  <c r="D211" i="9"/>
  <c r="E211" i="9"/>
  <c r="H211" i="9"/>
  <c r="I211" i="9"/>
  <c r="K211" i="9"/>
  <c r="L211" i="9"/>
  <c r="M211" i="9"/>
  <c r="N211" i="9"/>
  <c r="O211" i="9"/>
  <c r="P211" i="9"/>
  <c r="Q211" i="9"/>
  <c r="R211" i="9"/>
  <c r="S211" i="9"/>
  <c r="T211" i="9"/>
  <c r="U211" i="9"/>
  <c r="V211" i="9"/>
  <c r="W211" i="9"/>
  <c r="X211" i="9"/>
  <c r="Y211" i="9"/>
  <c r="Z211" i="9"/>
  <c r="AA211" i="9"/>
  <c r="AB211" i="9"/>
  <c r="AC211" i="9"/>
  <c r="AD211" i="9"/>
  <c r="AE211" i="9"/>
  <c r="AF211" i="9"/>
  <c r="AG211" i="9"/>
  <c r="AH211" i="9"/>
  <c r="AI211" i="9"/>
  <c r="AJ211" i="9"/>
  <c r="AK211" i="9"/>
  <c r="AL211" i="9"/>
  <c r="AM211" i="9"/>
  <c r="AN211" i="9"/>
  <c r="AO211" i="9"/>
  <c r="AP211" i="9"/>
  <c r="AQ211" i="9"/>
  <c r="AR211" i="9"/>
  <c r="D212" i="9"/>
  <c r="E212" i="9"/>
  <c r="H212" i="9"/>
  <c r="I212" i="9"/>
  <c r="K212" i="9"/>
  <c r="L212" i="9"/>
  <c r="M212" i="9"/>
  <c r="N212" i="9"/>
  <c r="O212" i="9"/>
  <c r="P212" i="9"/>
  <c r="Q212" i="9"/>
  <c r="R212" i="9"/>
  <c r="S212" i="9"/>
  <c r="T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AG212" i="9"/>
  <c r="AH212" i="9"/>
  <c r="AI212" i="9"/>
  <c r="AJ212" i="9"/>
  <c r="AK212" i="9"/>
  <c r="AL212" i="9"/>
  <c r="AM212" i="9"/>
  <c r="AN212" i="9"/>
  <c r="AO212" i="9"/>
  <c r="AP212" i="9"/>
  <c r="AQ212" i="9"/>
  <c r="AR212" i="9"/>
  <c r="D213" i="9"/>
  <c r="E213" i="9"/>
  <c r="H213" i="9"/>
  <c r="I213" i="9"/>
  <c r="K213" i="9"/>
  <c r="L213" i="9"/>
  <c r="M213" i="9"/>
  <c r="N213" i="9"/>
  <c r="O213" i="9"/>
  <c r="P213" i="9"/>
  <c r="Q213" i="9"/>
  <c r="R213" i="9"/>
  <c r="S213" i="9"/>
  <c r="T213" i="9"/>
  <c r="U213" i="9"/>
  <c r="V213" i="9"/>
  <c r="W213" i="9"/>
  <c r="X213" i="9"/>
  <c r="Y213" i="9"/>
  <c r="Z213" i="9"/>
  <c r="AA213" i="9"/>
  <c r="AB213" i="9"/>
  <c r="AC213" i="9"/>
  <c r="AD213" i="9"/>
  <c r="AE213" i="9"/>
  <c r="AF213" i="9"/>
  <c r="AG213" i="9"/>
  <c r="AH213" i="9"/>
  <c r="AI213" i="9"/>
  <c r="AJ213" i="9"/>
  <c r="AK213" i="9"/>
  <c r="AL213" i="9"/>
  <c r="AM213" i="9"/>
  <c r="AN213" i="9"/>
  <c r="AO213" i="9"/>
  <c r="AP213" i="9"/>
  <c r="AQ213" i="9"/>
  <c r="AR213" i="9"/>
  <c r="D214" i="9"/>
  <c r="E214" i="9"/>
  <c r="H214" i="9"/>
  <c r="I214" i="9"/>
  <c r="K214" i="9"/>
  <c r="L214" i="9"/>
  <c r="M214" i="9"/>
  <c r="N214" i="9"/>
  <c r="O214" i="9"/>
  <c r="P214" i="9"/>
  <c r="Q214" i="9"/>
  <c r="R214" i="9"/>
  <c r="S214" i="9"/>
  <c r="T214" i="9"/>
  <c r="U214" i="9"/>
  <c r="V214" i="9"/>
  <c r="W214" i="9"/>
  <c r="X214" i="9"/>
  <c r="Y214" i="9"/>
  <c r="Z214" i="9"/>
  <c r="AA214" i="9"/>
  <c r="AB214" i="9"/>
  <c r="AC214" i="9"/>
  <c r="AD214" i="9"/>
  <c r="AE214" i="9"/>
  <c r="AF214" i="9"/>
  <c r="AG214" i="9"/>
  <c r="AH214" i="9"/>
  <c r="AI214" i="9"/>
  <c r="AJ214" i="9"/>
  <c r="AK214" i="9"/>
  <c r="AL214" i="9"/>
  <c r="AM214" i="9"/>
  <c r="AN214" i="9"/>
  <c r="AO214" i="9"/>
  <c r="AP214" i="9"/>
  <c r="AQ214" i="9"/>
  <c r="AR214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D202" i="9"/>
  <c r="E202" i="9"/>
  <c r="H202" i="9"/>
  <c r="I202" i="9"/>
  <c r="J202" i="9"/>
  <c r="K202" i="9"/>
  <c r="L202" i="9"/>
  <c r="M202" i="9"/>
  <c r="N202" i="9"/>
  <c r="O202" i="9"/>
  <c r="P202" i="9"/>
  <c r="Q202" i="9"/>
  <c r="R202" i="9"/>
  <c r="S202" i="9"/>
  <c r="T202" i="9"/>
  <c r="U202" i="9"/>
  <c r="V202" i="9"/>
  <c r="W202" i="9"/>
  <c r="X202" i="9"/>
  <c r="Y202" i="9"/>
  <c r="Z202" i="9"/>
  <c r="AA202" i="9"/>
  <c r="AB202" i="9"/>
  <c r="AC202" i="9"/>
  <c r="AD202" i="9"/>
  <c r="AE202" i="9"/>
  <c r="AF202" i="9"/>
  <c r="AG202" i="9"/>
  <c r="AH202" i="9"/>
  <c r="AI202" i="9"/>
  <c r="AJ202" i="9"/>
  <c r="AK202" i="9"/>
  <c r="AL202" i="9"/>
  <c r="AM202" i="9"/>
  <c r="AN202" i="9"/>
  <c r="AO202" i="9"/>
  <c r="AP202" i="9"/>
  <c r="AQ202" i="9"/>
  <c r="AR202" i="9"/>
  <c r="D193" i="9"/>
  <c r="E193" i="9"/>
  <c r="H193" i="9"/>
  <c r="I193" i="9"/>
  <c r="K193" i="9"/>
  <c r="L193" i="9"/>
  <c r="M193" i="9"/>
  <c r="N193" i="9"/>
  <c r="O193" i="9"/>
  <c r="P193" i="9"/>
  <c r="Q193" i="9"/>
  <c r="R193" i="9"/>
  <c r="S193" i="9"/>
  <c r="T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AG193" i="9"/>
  <c r="AH193" i="9"/>
  <c r="AI193" i="9"/>
  <c r="AJ193" i="9"/>
  <c r="AK193" i="9"/>
  <c r="AL193" i="9"/>
  <c r="AM193" i="9"/>
  <c r="AN193" i="9"/>
  <c r="AO193" i="9"/>
  <c r="AP193" i="9"/>
  <c r="AQ193" i="9"/>
  <c r="AR193" i="9"/>
  <c r="D194" i="9"/>
  <c r="E194" i="9"/>
  <c r="H194" i="9"/>
  <c r="I194" i="9"/>
  <c r="K194" i="9"/>
  <c r="L194" i="9"/>
  <c r="M194" i="9"/>
  <c r="N194" i="9"/>
  <c r="O194" i="9"/>
  <c r="P194" i="9"/>
  <c r="Q194" i="9"/>
  <c r="R194" i="9"/>
  <c r="S194" i="9"/>
  <c r="T194" i="9"/>
  <c r="U194" i="9"/>
  <c r="V194" i="9"/>
  <c r="W194" i="9"/>
  <c r="X194" i="9"/>
  <c r="Y194" i="9"/>
  <c r="Z194" i="9"/>
  <c r="AA194" i="9"/>
  <c r="AB194" i="9"/>
  <c r="AC194" i="9"/>
  <c r="AD194" i="9"/>
  <c r="AE194" i="9"/>
  <c r="AF194" i="9"/>
  <c r="AG194" i="9"/>
  <c r="AH194" i="9"/>
  <c r="AI194" i="9"/>
  <c r="AJ194" i="9"/>
  <c r="AK194" i="9"/>
  <c r="AL194" i="9"/>
  <c r="AM194" i="9"/>
  <c r="AN194" i="9"/>
  <c r="AO194" i="9"/>
  <c r="AP194" i="9"/>
  <c r="AQ194" i="9"/>
  <c r="AR194" i="9"/>
  <c r="D195" i="9"/>
  <c r="E195" i="9"/>
  <c r="H195" i="9"/>
  <c r="I195" i="9"/>
  <c r="K195" i="9"/>
  <c r="L195" i="9"/>
  <c r="M195" i="9"/>
  <c r="N195" i="9"/>
  <c r="O195" i="9"/>
  <c r="P195" i="9"/>
  <c r="Q195" i="9"/>
  <c r="R195" i="9"/>
  <c r="S195" i="9"/>
  <c r="T195" i="9"/>
  <c r="U195" i="9"/>
  <c r="V195" i="9"/>
  <c r="W195" i="9"/>
  <c r="X195" i="9"/>
  <c r="Y195" i="9"/>
  <c r="Z195" i="9"/>
  <c r="AA195" i="9"/>
  <c r="AB195" i="9"/>
  <c r="AC195" i="9"/>
  <c r="AD195" i="9"/>
  <c r="AE195" i="9"/>
  <c r="AF195" i="9"/>
  <c r="AG195" i="9"/>
  <c r="AH195" i="9"/>
  <c r="AI195" i="9"/>
  <c r="AJ195" i="9"/>
  <c r="AK195" i="9"/>
  <c r="AL195" i="9"/>
  <c r="AM195" i="9"/>
  <c r="AN195" i="9"/>
  <c r="AO195" i="9"/>
  <c r="AP195" i="9"/>
  <c r="AQ195" i="9"/>
  <c r="AR195" i="9"/>
  <c r="D196" i="9"/>
  <c r="E196" i="9"/>
  <c r="H196" i="9"/>
  <c r="I196" i="9"/>
  <c r="K196" i="9"/>
  <c r="L196" i="9"/>
  <c r="M196" i="9"/>
  <c r="N196" i="9"/>
  <c r="O196" i="9"/>
  <c r="P196" i="9"/>
  <c r="Q196" i="9"/>
  <c r="R196" i="9"/>
  <c r="S196" i="9"/>
  <c r="T196" i="9"/>
  <c r="U196" i="9"/>
  <c r="V196" i="9"/>
  <c r="W196" i="9"/>
  <c r="X196" i="9"/>
  <c r="Y196" i="9"/>
  <c r="Z196" i="9"/>
  <c r="AA196" i="9"/>
  <c r="AB196" i="9"/>
  <c r="AC196" i="9"/>
  <c r="AD196" i="9"/>
  <c r="AE196" i="9"/>
  <c r="AF196" i="9"/>
  <c r="AG196" i="9"/>
  <c r="AH196" i="9"/>
  <c r="AI196" i="9"/>
  <c r="AJ196" i="9"/>
  <c r="AK196" i="9"/>
  <c r="AL196" i="9"/>
  <c r="AM196" i="9"/>
  <c r="AN196" i="9"/>
  <c r="AO196" i="9"/>
  <c r="AP196" i="9"/>
  <c r="AQ196" i="9"/>
  <c r="AR196" i="9"/>
  <c r="D197" i="9"/>
  <c r="E197" i="9"/>
  <c r="H197" i="9"/>
  <c r="I197" i="9"/>
  <c r="K197" i="9"/>
  <c r="L197" i="9"/>
  <c r="M197" i="9"/>
  <c r="N197" i="9"/>
  <c r="O197" i="9"/>
  <c r="P197" i="9"/>
  <c r="Q197" i="9"/>
  <c r="R197" i="9"/>
  <c r="S197" i="9"/>
  <c r="T197" i="9"/>
  <c r="U197" i="9"/>
  <c r="V197" i="9"/>
  <c r="W197" i="9"/>
  <c r="X197" i="9"/>
  <c r="Y197" i="9"/>
  <c r="Z197" i="9"/>
  <c r="AA197" i="9"/>
  <c r="AB197" i="9"/>
  <c r="AC197" i="9"/>
  <c r="AD197" i="9"/>
  <c r="AE197" i="9"/>
  <c r="AF197" i="9"/>
  <c r="AG197" i="9"/>
  <c r="AH197" i="9"/>
  <c r="AI197" i="9"/>
  <c r="AJ197" i="9"/>
  <c r="AK197" i="9"/>
  <c r="AL197" i="9"/>
  <c r="AM197" i="9"/>
  <c r="AN197" i="9"/>
  <c r="AO197" i="9"/>
  <c r="AP197" i="9"/>
  <c r="AQ197" i="9"/>
  <c r="AR197" i="9"/>
  <c r="D198" i="9"/>
  <c r="E198" i="9"/>
  <c r="H198" i="9"/>
  <c r="I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AG198" i="9"/>
  <c r="AH198" i="9"/>
  <c r="AI198" i="9"/>
  <c r="AJ198" i="9"/>
  <c r="AK198" i="9"/>
  <c r="AL198" i="9"/>
  <c r="AM198" i="9"/>
  <c r="AN198" i="9"/>
  <c r="AO198" i="9"/>
  <c r="AP198" i="9"/>
  <c r="AQ198" i="9"/>
  <c r="AR198" i="9"/>
  <c r="D199" i="9"/>
  <c r="E199" i="9"/>
  <c r="H199" i="9"/>
  <c r="I199" i="9"/>
  <c r="K199" i="9"/>
  <c r="L199" i="9"/>
  <c r="M199" i="9"/>
  <c r="N199" i="9"/>
  <c r="O199" i="9"/>
  <c r="P199" i="9"/>
  <c r="Q199" i="9"/>
  <c r="R199" i="9"/>
  <c r="S199" i="9"/>
  <c r="T199" i="9"/>
  <c r="U199" i="9"/>
  <c r="V199" i="9"/>
  <c r="W199" i="9"/>
  <c r="X199" i="9"/>
  <c r="Y199" i="9"/>
  <c r="Z199" i="9"/>
  <c r="AA199" i="9"/>
  <c r="AB199" i="9"/>
  <c r="AC199" i="9"/>
  <c r="AD199" i="9"/>
  <c r="AE199" i="9"/>
  <c r="AF199" i="9"/>
  <c r="AG199" i="9"/>
  <c r="AH199" i="9"/>
  <c r="AI199" i="9"/>
  <c r="AJ199" i="9"/>
  <c r="AK199" i="9"/>
  <c r="AL199" i="9"/>
  <c r="AM199" i="9"/>
  <c r="AN199" i="9"/>
  <c r="AO199" i="9"/>
  <c r="AP199" i="9"/>
  <c r="AQ199" i="9"/>
  <c r="AR199" i="9"/>
  <c r="D192" i="9"/>
  <c r="E192" i="9"/>
  <c r="H192" i="9"/>
  <c r="I192" i="9"/>
  <c r="K192" i="9"/>
  <c r="L192" i="9"/>
  <c r="M192" i="9"/>
  <c r="N192" i="9"/>
  <c r="O192" i="9"/>
  <c r="P192" i="9"/>
  <c r="Q192" i="9"/>
  <c r="R192" i="9"/>
  <c r="S192" i="9"/>
  <c r="T192" i="9"/>
  <c r="U192" i="9"/>
  <c r="V192" i="9"/>
  <c r="W192" i="9"/>
  <c r="X192" i="9"/>
  <c r="Y192" i="9"/>
  <c r="Z192" i="9"/>
  <c r="AA192" i="9"/>
  <c r="AB192" i="9"/>
  <c r="AC192" i="9"/>
  <c r="AD192" i="9"/>
  <c r="AE192" i="9"/>
  <c r="AF192" i="9"/>
  <c r="AG192" i="9"/>
  <c r="AH192" i="9"/>
  <c r="AI192" i="9"/>
  <c r="AJ192" i="9"/>
  <c r="AK192" i="9"/>
  <c r="AL192" i="9"/>
  <c r="AM192" i="9"/>
  <c r="AN192" i="9"/>
  <c r="AO192" i="9"/>
  <c r="AP192" i="9"/>
  <c r="AQ192" i="9"/>
  <c r="AR192" i="9"/>
  <c r="D191" i="9"/>
  <c r="E191" i="9"/>
  <c r="H191" i="9"/>
  <c r="I191" i="9"/>
  <c r="K191" i="9"/>
  <c r="L191" i="9"/>
  <c r="M191" i="9"/>
  <c r="N191" i="9"/>
  <c r="O191" i="9"/>
  <c r="P191" i="9"/>
  <c r="Q191" i="9"/>
  <c r="R191" i="9"/>
  <c r="S191" i="9"/>
  <c r="T191" i="9"/>
  <c r="U191" i="9"/>
  <c r="V191" i="9"/>
  <c r="W191" i="9"/>
  <c r="X191" i="9"/>
  <c r="Y191" i="9"/>
  <c r="Z191" i="9"/>
  <c r="AA191" i="9"/>
  <c r="AB191" i="9"/>
  <c r="AC191" i="9"/>
  <c r="AD191" i="9"/>
  <c r="AE191" i="9"/>
  <c r="AF191" i="9"/>
  <c r="AG191" i="9"/>
  <c r="AH191" i="9"/>
  <c r="AI191" i="9"/>
  <c r="AJ191" i="9"/>
  <c r="AK191" i="9"/>
  <c r="AL191" i="9"/>
  <c r="AM191" i="9"/>
  <c r="AN191" i="9"/>
  <c r="AO191" i="9"/>
  <c r="AP191" i="9"/>
  <c r="AQ191" i="9"/>
  <c r="AR191" i="9"/>
  <c r="D188" i="9"/>
  <c r="E188" i="9"/>
  <c r="H188" i="9"/>
  <c r="I188" i="9"/>
  <c r="J188" i="9"/>
  <c r="K188" i="9"/>
  <c r="L188" i="9"/>
  <c r="M188" i="9"/>
  <c r="N188" i="9"/>
  <c r="O188" i="9"/>
  <c r="P188" i="9"/>
  <c r="Q188" i="9"/>
  <c r="R188" i="9"/>
  <c r="S188" i="9"/>
  <c r="T188" i="9"/>
  <c r="U188" i="9"/>
  <c r="V188" i="9"/>
  <c r="W188" i="9"/>
  <c r="X188" i="9"/>
  <c r="Y188" i="9"/>
  <c r="Z188" i="9"/>
  <c r="AA188" i="9"/>
  <c r="AB188" i="9"/>
  <c r="AC188" i="9"/>
  <c r="AD188" i="9"/>
  <c r="AE188" i="9"/>
  <c r="AF188" i="9"/>
  <c r="AG188" i="9"/>
  <c r="AH188" i="9"/>
  <c r="AI188" i="9"/>
  <c r="AJ188" i="9"/>
  <c r="AK188" i="9"/>
  <c r="AL188" i="9"/>
  <c r="AM188" i="9"/>
  <c r="AN188" i="9"/>
  <c r="AO188" i="9"/>
  <c r="AP188" i="9"/>
  <c r="AQ188" i="9"/>
  <c r="AR188" i="9"/>
  <c r="D189" i="9"/>
  <c r="E189" i="9"/>
  <c r="H189" i="9"/>
  <c r="I189" i="9"/>
  <c r="K189" i="9"/>
  <c r="L189" i="9"/>
  <c r="M189" i="9"/>
  <c r="N189" i="9"/>
  <c r="O189" i="9"/>
  <c r="P189" i="9"/>
  <c r="Q189" i="9"/>
  <c r="R189" i="9"/>
  <c r="S189" i="9"/>
  <c r="T189" i="9"/>
  <c r="U189" i="9"/>
  <c r="V189" i="9"/>
  <c r="W189" i="9"/>
  <c r="X189" i="9"/>
  <c r="Y189" i="9"/>
  <c r="Z189" i="9"/>
  <c r="AA189" i="9"/>
  <c r="AB189" i="9"/>
  <c r="AC189" i="9"/>
  <c r="AD189" i="9"/>
  <c r="AE189" i="9"/>
  <c r="AF189" i="9"/>
  <c r="AG189" i="9"/>
  <c r="AH189" i="9"/>
  <c r="AI189" i="9"/>
  <c r="AJ189" i="9"/>
  <c r="AK189" i="9"/>
  <c r="AL189" i="9"/>
  <c r="AM189" i="9"/>
  <c r="AN189" i="9"/>
  <c r="AO189" i="9"/>
  <c r="AP189" i="9"/>
  <c r="AQ189" i="9"/>
  <c r="AR189" i="9"/>
  <c r="D190" i="9"/>
  <c r="E190" i="9"/>
  <c r="H190" i="9"/>
  <c r="I190" i="9"/>
  <c r="K190" i="9"/>
  <c r="L190" i="9"/>
  <c r="M190" i="9"/>
  <c r="N190" i="9"/>
  <c r="O190" i="9"/>
  <c r="P190" i="9"/>
  <c r="Q190" i="9"/>
  <c r="R190" i="9"/>
  <c r="S190" i="9"/>
  <c r="T190" i="9"/>
  <c r="U190" i="9"/>
  <c r="V190" i="9"/>
  <c r="W190" i="9"/>
  <c r="X190" i="9"/>
  <c r="Y190" i="9"/>
  <c r="Z190" i="9"/>
  <c r="AA190" i="9"/>
  <c r="AB190" i="9"/>
  <c r="AC190" i="9"/>
  <c r="AD190" i="9"/>
  <c r="AE190" i="9"/>
  <c r="AF190" i="9"/>
  <c r="AG190" i="9"/>
  <c r="AH190" i="9"/>
  <c r="AI190" i="9"/>
  <c r="AJ190" i="9"/>
  <c r="AK190" i="9"/>
  <c r="AL190" i="9"/>
  <c r="AM190" i="9"/>
  <c r="AN190" i="9"/>
  <c r="AO190" i="9"/>
  <c r="AP190" i="9"/>
  <c r="AQ190" i="9"/>
  <c r="AR190" i="9"/>
  <c r="E187" i="9"/>
  <c r="H187" i="9"/>
  <c r="I187" i="9"/>
  <c r="J187" i="9"/>
  <c r="K187" i="9"/>
  <c r="L187" i="9"/>
  <c r="M187" i="9"/>
  <c r="N187" i="9"/>
  <c r="O187" i="9"/>
  <c r="P187" i="9"/>
  <c r="Q187" i="9"/>
  <c r="R187" i="9"/>
  <c r="S187" i="9"/>
  <c r="T187" i="9"/>
  <c r="U187" i="9"/>
  <c r="V187" i="9"/>
  <c r="W187" i="9"/>
  <c r="X187" i="9"/>
  <c r="Y187" i="9"/>
  <c r="Z187" i="9"/>
  <c r="AA187" i="9"/>
  <c r="AB187" i="9"/>
  <c r="AC187" i="9"/>
  <c r="AD187" i="9"/>
  <c r="AE187" i="9"/>
  <c r="AF187" i="9"/>
  <c r="AG187" i="9"/>
  <c r="AH187" i="9"/>
  <c r="AI187" i="9"/>
  <c r="AJ187" i="9"/>
  <c r="AK187" i="9"/>
  <c r="AL187" i="9"/>
  <c r="AM187" i="9"/>
  <c r="AN187" i="9"/>
  <c r="AO187" i="9"/>
  <c r="AP187" i="9"/>
  <c r="AQ187" i="9"/>
  <c r="AR187" i="9"/>
  <c r="P350" i="9"/>
  <c r="P364" i="9"/>
  <c r="Q364" i="9"/>
  <c r="R364" i="9"/>
  <c r="S364" i="9"/>
  <c r="T364" i="9"/>
  <c r="U364" i="9"/>
  <c r="V364" i="9"/>
  <c r="W364" i="9"/>
  <c r="X364" i="9"/>
  <c r="Y364" i="9"/>
  <c r="Z364" i="9"/>
  <c r="AA364" i="9"/>
  <c r="AB364" i="9"/>
  <c r="AC364" i="9"/>
  <c r="AD364" i="9"/>
  <c r="AE364" i="9"/>
  <c r="AF364" i="9"/>
  <c r="AG364" i="9"/>
  <c r="AH364" i="9"/>
  <c r="AI364" i="9"/>
  <c r="AJ364" i="9"/>
  <c r="AK364" i="9"/>
  <c r="AL364" i="9"/>
  <c r="AM364" i="9"/>
  <c r="AN364" i="9"/>
  <c r="AO364" i="9"/>
  <c r="AP364" i="9"/>
  <c r="AQ364" i="9"/>
  <c r="AR364" i="9"/>
  <c r="P365" i="9"/>
  <c r="Q365" i="9"/>
  <c r="R365" i="9"/>
  <c r="S365" i="9"/>
  <c r="T365" i="9"/>
  <c r="U365" i="9"/>
  <c r="V365" i="9"/>
  <c r="W365" i="9"/>
  <c r="X365" i="9"/>
  <c r="Y365" i="9"/>
  <c r="Z365" i="9"/>
  <c r="AA365" i="9"/>
  <c r="AB365" i="9"/>
  <c r="AC365" i="9"/>
  <c r="AD365" i="9"/>
  <c r="AE365" i="9"/>
  <c r="AF365" i="9"/>
  <c r="AG365" i="9"/>
  <c r="AH365" i="9"/>
  <c r="AI365" i="9"/>
  <c r="AJ365" i="9"/>
  <c r="AK365" i="9"/>
  <c r="AL365" i="9"/>
  <c r="AM365" i="9"/>
  <c r="AN365" i="9"/>
  <c r="AO365" i="9"/>
  <c r="AP365" i="9"/>
  <c r="AQ365" i="9"/>
  <c r="AR365" i="9"/>
  <c r="P356" i="9"/>
  <c r="Q356" i="9"/>
  <c r="R356" i="9"/>
  <c r="S356" i="9"/>
  <c r="T356" i="9"/>
  <c r="U356" i="9"/>
  <c r="V356" i="9"/>
  <c r="W356" i="9"/>
  <c r="X356" i="9"/>
  <c r="Y356" i="9"/>
  <c r="Z356" i="9"/>
  <c r="AA356" i="9"/>
  <c r="AB356" i="9"/>
  <c r="AC356" i="9"/>
  <c r="AD356" i="9"/>
  <c r="AE356" i="9"/>
  <c r="AF356" i="9"/>
  <c r="AG356" i="9"/>
  <c r="AH356" i="9"/>
  <c r="AI356" i="9"/>
  <c r="AJ356" i="9"/>
  <c r="AK356" i="9"/>
  <c r="AL356" i="9"/>
  <c r="AM356" i="9"/>
  <c r="AN356" i="9"/>
  <c r="AO356" i="9"/>
  <c r="AP356" i="9"/>
  <c r="AQ356" i="9"/>
  <c r="AR356" i="9"/>
  <c r="P357" i="9"/>
  <c r="Q357" i="9"/>
  <c r="R357" i="9"/>
  <c r="S357" i="9"/>
  <c r="T357" i="9"/>
  <c r="U357" i="9"/>
  <c r="V357" i="9"/>
  <c r="W357" i="9"/>
  <c r="X357" i="9"/>
  <c r="Y357" i="9"/>
  <c r="Z357" i="9"/>
  <c r="AA357" i="9"/>
  <c r="AB357" i="9"/>
  <c r="AC357" i="9"/>
  <c r="AD357" i="9"/>
  <c r="AE357" i="9"/>
  <c r="AF357" i="9"/>
  <c r="AG357" i="9"/>
  <c r="AH357" i="9"/>
  <c r="AI357" i="9"/>
  <c r="AJ357" i="9"/>
  <c r="AK357" i="9"/>
  <c r="AL357" i="9"/>
  <c r="AM357" i="9"/>
  <c r="AN357" i="9"/>
  <c r="AO357" i="9"/>
  <c r="AP357" i="9"/>
  <c r="AQ357" i="9"/>
  <c r="AR357" i="9"/>
  <c r="P358" i="9"/>
  <c r="Q358" i="9"/>
  <c r="R358" i="9"/>
  <c r="S358" i="9"/>
  <c r="T358" i="9"/>
  <c r="U358" i="9"/>
  <c r="V358" i="9"/>
  <c r="W358" i="9"/>
  <c r="X358" i="9"/>
  <c r="Y358" i="9"/>
  <c r="Z358" i="9"/>
  <c r="AA358" i="9"/>
  <c r="AB358" i="9"/>
  <c r="AC358" i="9"/>
  <c r="AD358" i="9"/>
  <c r="AE358" i="9"/>
  <c r="AF358" i="9"/>
  <c r="AG358" i="9"/>
  <c r="AH358" i="9"/>
  <c r="AI358" i="9"/>
  <c r="AJ358" i="9"/>
  <c r="AK358" i="9"/>
  <c r="AL358" i="9"/>
  <c r="AM358" i="9"/>
  <c r="AN358" i="9"/>
  <c r="AO358" i="9"/>
  <c r="AP358" i="9"/>
  <c r="AQ358" i="9"/>
  <c r="AR358" i="9"/>
  <c r="P359" i="9"/>
  <c r="Q359" i="9"/>
  <c r="R359" i="9"/>
  <c r="S359" i="9"/>
  <c r="T359" i="9"/>
  <c r="U359" i="9"/>
  <c r="V359" i="9"/>
  <c r="W359" i="9"/>
  <c r="X359" i="9"/>
  <c r="Y359" i="9"/>
  <c r="Z359" i="9"/>
  <c r="AA359" i="9"/>
  <c r="AB359" i="9"/>
  <c r="AC359" i="9"/>
  <c r="AD359" i="9"/>
  <c r="AE359" i="9"/>
  <c r="AF359" i="9"/>
  <c r="AG359" i="9"/>
  <c r="AH359" i="9"/>
  <c r="AI359" i="9"/>
  <c r="AJ359" i="9"/>
  <c r="AK359" i="9"/>
  <c r="AL359" i="9"/>
  <c r="AM359" i="9"/>
  <c r="AN359" i="9"/>
  <c r="AO359" i="9"/>
  <c r="AP359" i="9"/>
  <c r="AQ359" i="9"/>
  <c r="AR359" i="9"/>
  <c r="P367" i="9"/>
  <c r="Q367" i="9"/>
  <c r="R367" i="9"/>
  <c r="S367" i="9"/>
  <c r="T367" i="9"/>
  <c r="U367" i="9"/>
  <c r="V367" i="9"/>
  <c r="W367" i="9"/>
  <c r="X367" i="9"/>
  <c r="Y367" i="9"/>
  <c r="Z367" i="9"/>
  <c r="AA367" i="9"/>
  <c r="AB367" i="9"/>
  <c r="AC367" i="9"/>
  <c r="AD367" i="9"/>
  <c r="AE367" i="9"/>
  <c r="AF367" i="9"/>
  <c r="AG367" i="9"/>
  <c r="AH367" i="9"/>
  <c r="AI367" i="9"/>
  <c r="AJ367" i="9"/>
  <c r="AK367" i="9"/>
  <c r="AL367" i="9"/>
  <c r="AM367" i="9"/>
  <c r="AN367" i="9"/>
  <c r="AO367" i="9"/>
  <c r="AP367" i="9"/>
  <c r="AQ367" i="9"/>
  <c r="AR367" i="9"/>
  <c r="P366" i="9"/>
  <c r="Q366" i="9"/>
  <c r="R366" i="9"/>
  <c r="S366" i="9"/>
  <c r="T366" i="9"/>
  <c r="U366" i="9"/>
  <c r="V366" i="9"/>
  <c r="W366" i="9"/>
  <c r="X366" i="9"/>
  <c r="Y366" i="9"/>
  <c r="Z366" i="9"/>
  <c r="AA366" i="9"/>
  <c r="AB366" i="9"/>
  <c r="AC366" i="9"/>
  <c r="AD366" i="9"/>
  <c r="AE366" i="9"/>
  <c r="AF366" i="9"/>
  <c r="AG366" i="9"/>
  <c r="AH366" i="9"/>
  <c r="AI366" i="9"/>
  <c r="AJ366" i="9"/>
  <c r="AK366" i="9"/>
  <c r="AL366" i="9"/>
  <c r="AM366" i="9"/>
  <c r="AN366" i="9"/>
  <c r="AO366" i="9"/>
  <c r="AP366" i="9"/>
  <c r="AQ366" i="9"/>
  <c r="AR366" i="9"/>
  <c r="P348" i="9"/>
  <c r="Q348" i="9"/>
  <c r="R348" i="9"/>
  <c r="S348" i="9"/>
  <c r="T348" i="9"/>
  <c r="U348" i="9"/>
  <c r="V348" i="9"/>
  <c r="W348" i="9"/>
  <c r="X348" i="9"/>
  <c r="Y348" i="9"/>
  <c r="Z348" i="9"/>
  <c r="AA348" i="9"/>
  <c r="AB348" i="9"/>
  <c r="AC348" i="9"/>
  <c r="AD348" i="9"/>
  <c r="AE348" i="9"/>
  <c r="AF348" i="9"/>
  <c r="AG348" i="9"/>
  <c r="AH348" i="9"/>
  <c r="AI348" i="9"/>
  <c r="AJ348" i="9"/>
  <c r="AK348" i="9"/>
  <c r="AL348" i="9"/>
  <c r="AM348" i="9"/>
  <c r="AN348" i="9"/>
  <c r="AO348" i="9"/>
  <c r="AP348" i="9"/>
  <c r="AQ348" i="9"/>
  <c r="AR348" i="9"/>
  <c r="P349" i="9"/>
  <c r="Q349" i="9"/>
  <c r="R349" i="9"/>
  <c r="S349" i="9"/>
  <c r="T349" i="9"/>
  <c r="U349" i="9"/>
  <c r="V349" i="9"/>
  <c r="W349" i="9"/>
  <c r="X349" i="9"/>
  <c r="Y349" i="9"/>
  <c r="Z349" i="9"/>
  <c r="AA349" i="9"/>
  <c r="AB349" i="9"/>
  <c r="AC349" i="9"/>
  <c r="AD349" i="9"/>
  <c r="AE349" i="9"/>
  <c r="AF349" i="9"/>
  <c r="AG349" i="9"/>
  <c r="AH349" i="9"/>
  <c r="AI349" i="9"/>
  <c r="AJ349" i="9"/>
  <c r="AK349" i="9"/>
  <c r="AL349" i="9"/>
  <c r="AM349" i="9"/>
  <c r="AN349" i="9"/>
  <c r="AO349" i="9"/>
  <c r="AP349" i="9"/>
  <c r="AQ349" i="9"/>
  <c r="AR349" i="9"/>
  <c r="J7" i="9"/>
  <c r="P351" i="9"/>
  <c r="Q351" i="9"/>
  <c r="R351" i="9"/>
  <c r="S351" i="9"/>
  <c r="T351" i="9"/>
  <c r="U351" i="9"/>
  <c r="V351" i="9"/>
  <c r="W351" i="9"/>
  <c r="X351" i="9"/>
  <c r="Y351" i="9"/>
  <c r="Z351" i="9"/>
  <c r="AA351" i="9"/>
  <c r="AB351" i="9"/>
  <c r="AC351" i="9"/>
  <c r="AD351" i="9"/>
  <c r="AE351" i="9"/>
  <c r="AF351" i="9"/>
  <c r="AG351" i="9"/>
  <c r="AH351" i="9"/>
  <c r="AI351" i="9"/>
  <c r="AJ351" i="9"/>
  <c r="AK351" i="9"/>
  <c r="AL351" i="9"/>
  <c r="AM351" i="9"/>
  <c r="AN351" i="9"/>
  <c r="AO351" i="9"/>
  <c r="AP351" i="9"/>
  <c r="AQ351" i="9"/>
  <c r="AR351" i="9"/>
  <c r="Q350" i="9"/>
  <c r="R350" i="9"/>
  <c r="S350" i="9"/>
  <c r="T350" i="9"/>
  <c r="U350" i="9"/>
  <c r="V350" i="9"/>
  <c r="W350" i="9"/>
  <c r="X350" i="9"/>
  <c r="Y350" i="9"/>
  <c r="Z350" i="9"/>
  <c r="AA350" i="9"/>
  <c r="AB350" i="9"/>
  <c r="AC350" i="9"/>
  <c r="AD350" i="9"/>
  <c r="AE350" i="9"/>
  <c r="AF350" i="9"/>
  <c r="AG350" i="9"/>
  <c r="AH350" i="9"/>
  <c r="AI350" i="9"/>
  <c r="AJ350" i="9"/>
  <c r="AK350" i="9"/>
  <c r="AL350" i="9"/>
  <c r="AM350" i="9"/>
  <c r="AN350" i="9"/>
  <c r="AO350" i="9"/>
  <c r="AP350" i="9"/>
  <c r="AQ350" i="9"/>
  <c r="AR350" i="9"/>
  <c r="P362" i="9"/>
  <c r="Q362" i="9"/>
  <c r="R362" i="9"/>
  <c r="S362" i="9"/>
  <c r="T362" i="9"/>
  <c r="U362" i="9"/>
  <c r="V362" i="9"/>
  <c r="W362" i="9"/>
  <c r="X362" i="9"/>
  <c r="Y362" i="9"/>
  <c r="Z362" i="9"/>
  <c r="AA362" i="9"/>
  <c r="AB362" i="9"/>
  <c r="AC362" i="9"/>
  <c r="AD362" i="9"/>
  <c r="AE362" i="9"/>
  <c r="AF362" i="9"/>
  <c r="AG362" i="9"/>
  <c r="AH362" i="9"/>
  <c r="AI362" i="9"/>
  <c r="AJ362" i="9"/>
  <c r="AK362" i="9"/>
  <c r="AL362" i="9"/>
  <c r="AM362" i="9"/>
  <c r="AN362" i="9"/>
  <c r="AO362" i="9"/>
  <c r="AP362" i="9"/>
  <c r="AQ362" i="9"/>
  <c r="AR362" i="9"/>
  <c r="P363" i="9"/>
  <c r="Q363" i="9"/>
  <c r="R363" i="9"/>
  <c r="S363" i="9"/>
  <c r="T363" i="9"/>
  <c r="U363" i="9"/>
  <c r="V363" i="9"/>
  <c r="W363" i="9"/>
  <c r="X363" i="9"/>
  <c r="Y363" i="9"/>
  <c r="Z363" i="9"/>
  <c r="AA363" i="9"/>
  <c r="AB363" i="9"/>
  <c r="AC363" i="9"/>
  <c r="AD363" i="9"/>
  <c r="AE363" i="9"/>
  <c r="AF363" i="9"/>
  <c r="AG363" i="9"/>
  <c r="AH363" i="9"/>
  <c r="AI363" i="9"/>
  <c r="AJ363" i="9"/>
  <c r="AK363" i="9"/>
  <c r="AL363" i="9"/>
  <c r="AM363" i="9"/>
  <c r="AN363" i="9"/>
  <c r="AO363" i="9"/>
  <c r="AP363" i="9"/>
  <c r="AQ363" i="9"/>
  <c r="AR363" i="9"/>
  <c r="P355" i="9"/>
  <c r="Q355" i="9"/>
  <c r="R355" i="9"/>
  <c r="S355" i="9"/>
  <c r="T355" i="9"/>
  <c r="U355" i="9"/>
  <c r="V355" i="9"/>
  <c r="W355" i="9"/>
  <c r="X355" i="9"/>
  <c r="Y355" i="9"/>
  <c r="Z355" i="9"/>
  <c r="AA355" i="9"/>
  <c r="AB355" i="9"/>
  <c r="AC355" i="9"/>
  <c r="AD355" i="9"/>
  <c r="AE355" i="9"/>
  <c r="AF355" i="9"/>
  <c r="AG355" i="9"/>
  <c r="AH355" i="9"/>
  <c r="AI355" i="9"/>
  <c r="AJ355" i="9"/>
  <c r="AK355" i="9"/>
  <c r="AL355" i="9"/>
  <c r="AM355" i="9"/>
  <c r="AN355" i="9"/>
  <c r="AO355" i="9"/>
  <c r="AP355" i="9"/>
  <c r="AQ355" i="9"/>
  <c r="AR355" i="9"/>
  <c r="P354" i="9"/>
  <c r="Q354" i="9"/>
  <c r="R354" i="9"/>
  <c r="S354" i="9"/>
  <c r="T354" i="9"/>
  <c r="U354" i="9"/>
  <c r="V354" i="9"/>
  <c r="W354" i="9"/>
  <c r="X354" i="9"/>
  <c r="Y354" i="9"/>
  <c r="Z354" i="9"/>
  <c r="AA354" i="9"/>
  <c r="AB354" i="9"/>
  <c r="AC354" i="9"/>
  <c r="AD354" i="9"/>
  <c r="AE354" i="9"/>
  <c r="AF354" i="9"/>
  <c r="AG354" i="9"/>
  <c r="AH354" i="9"/>
  <c r="AI354" i="9"/>
  <c r="AJ354" i="9"/>
  <c r="AK354" i="9"/>
  <c r="AL354" i="9"/>
  <c r="AM354" i="9"/>
  <c r="AN354" i="9"/>
  <c r="AO354" i="9"/>
  <c r="AP354" i="9"/>
  <c r="AQ354" i="9"/>
  <c r="AR354" i="9"/>
  <c r="P347" i="9"/>
  <c r="Q347" i="9"/>
  <c r="R347" i="9"/>
  <c r="S347" i="9"/>
  <c r="T347" i="9"/>
  <c r="U347" i="9"/>
  <c r="V347" i="9"/>
  <c r="W347" i="9"/>
  <c r="X347" i="9"/>
  <c r="Y347" i="9"/>
  <c r="Z347" i="9"/>
  <c r="AA347" i="9"/>
  <c r="AB347" i="9"/>
  <c r="AC347" i="9"/>
  <c r="AD347" i="9"/>
  <c r="AE347" i="9"/>
  <c r="AF347" i="9"/>
  <c r="AG347" i="9"/>
  <c r="AH347" i="9"/>
  <c r="AI347" i="9"/>
  <c r="AJ347" i="9"/>
  <c r="AK347" i="9"/>
  <c r="AL347" i="9"/>
  <c r="AM347" i="9"/>
  <c r="AN347" i="9"/>
  <c r="AO347" i="9"/>
  <c r="AP347" i="9"/>
  <c r="AQ347" i="9"/>
  <c r="AR347" i="9"/>
  <c r="P346" i="9"/>
  <c r="Q346" i="9"/>
  <c r="R346" i="9"/>
  <c r="S346" i="9"/>
  <c r="T346" i="9"/>
  <c r="U346" i="9"/>
  <c r="V346" i="9"/>
  <c r="W346" i="9"/>
  <c r="X346" i="9"/>
  <c r="Y346" i="9"/>
  <c r="Z346" i="9"/>
  <c r="AA346" i="9"/>
  <c r="AB346" i="9"/>
  <c r="AC346" i="9"/>
  <c r="AD346" i="9"/>
  <c r="AE346" i="9"/>
  <c r="AF346" i="9"/>
  <c r="AG346" i="9"/>
  <c r="AH346" i="9"/>
  <c r="AI346" i="9"/>
  <c r="AJ346" i="9"/>
  <c r="AK346" i="9"/>
  <c r="AL346" i="9"/>
  <c r="AM346" i="9"/>
  <c r="AN346" i="9"/>
  <c r="AO346" i="9"/>
  <c r="AP346" i="9"/>
  <c r="AQ346" i="9"/>
  <c r="AR346" i="9"/>
  <c r="J159" i="9" l="1"/>
  <c r="J160" i="9"/>
  <c r="J161" i="9"/>
  <c r="J162" i="9"/>
  <c r="J163" i="9"/>
  <c r="J164" i="9"/>
  <c r="J165" i="9"/>
  <c r="J166" i="9"/>
  <c r="J149" i="9"/>
  <c r="J150" i="9"/>
  <c r="J151" i="9"/>
  <c r="J152" i="9"/>
  <c r="J153" i="9"/>
  <c r="J154" i="9"/>
  <c r="J155" i="9"/>
  <c r="J156" i="9"/>
  <c r="J139" i="9"/>
  <c r="J140" i="9"/>
  <c r="J141" i="9"/>
  <c r="J142" i="9"/>
  <c r="J143" i="9"/>
  <c r="J144" i="9"/>
  <c r="J145" i="9"/>
  <c r="J146" i="9"/>
  <c r="J108" i="9"/>
  <c r="J109" i="9"/>
  <c r="J110" i="9"/>
  <c r="J111" i="9"/>
  <c r="J112" i="9"/>
  <c r="J113" i="9"/>
  <c r="J120" i="9"/>
  <c r="J121" i="9"/>
  <c r="J122" i="9"/>
  <c r="J123" i="9"/>
  <c r="J124" i="9"/>
  <c r="J125" i="9"/>
  <c r="J106" i="9"/>
  <c r="J107" i="9"/>
  <c r="J118" i="9"/>
  <c r="J119" i="9"/>
  <c r="J96" i="9"/>
  <c r="J97" i="9"/>
  <c r="J98" i="9"/>
  <c r="J99" i="9"/>
  <c r="J100" i="9"/>
  <c r="J101" i="9"/>
  <c r="J94" i="9"/>
  <c r="J95" i="9"/>
  <c r="J50" i="9"/>
  <c r="J51" i="9"/>
  <c r="J52" i="9"/>
  <c r="J53" i="9"/>
  <c r="J54" i="9"/>
  <c r="J55" i="9"/>
  <c r="J56" i="9"/>
  <c r="J57" i="9"/>
  <c r="J58" i="9"/>
  <c r="J59" i="9"/>
  <c r="J33" i="9"/>
  <c r="J34" i="9"/>
  <c r="J35" i="9"/>
  <c r="J36" i="9"/>
  <c r="J37" i="9"/>
  <c r="J38" i="9"/>
  <c r="J39" i="9"/>
  <c r="J40" i="9"/>
  <c r="J41" i="9"/>
  <c r="J42" i="9"/>
  <c r="J48" i="9"/>
  <c r="J49" i="9"/>
  <c r="J31" i="9"/>
  <c r="J32" i="9"/>
  <c r="J265" i="9"/>
  <c r="J328" i="9"/>
  <c r="J329" i="9"/>
  <c r="J330" i="9"/>
  <c r="J331" i="9"/>
  <c r="J332" i="9"/>
  <c r="J333" i="9"/>
  <c r="J304" i="9"/>
  <c r="J305" i="9"/>
  <c r="J306" i="9"/>
  <c r="J307" i="9"/>
  <c r="J308" i="9"/>
  <c r="J309" i="9"/>
  <c r="J316" i="9"/>
  <c r="J317" i="9"/>
  <c r="J318" i="9"/>
  <c r="J319" i="9"/>
  <c r="J320" i="9"/>
  <c r="J321" i="9"/>
  <c r="J219" i="9"/>
  <c r="J326" i="9"/>
  <c r="J327" i="9"/>
  <c r="J302" i="9"/>
  <c r="J303" i="9"/>
  <c r="J314" i="9"/>
  <c r="J315" i="9"/>
  <c r="J258" i="9"/>
  <c r="J257" i="9"/>
  <c r="J256" i="9"/>
  <c r="J255" i="9"/>
  <c r="J254" i="9"/>
  <c r="J253" i="9"/>
  <c r="J252" i="9"/>
  <c r="J251" i="9"/>
  <c r="J250" i="9"/>
  <c r="J249" i="9"/>
  <c r="J277" i="9"/>
  <c r="J276" i="9"/>
  <c r="J284" i="9"/>
  <c r="J283" i="9"/>
  <c r="J282" i="9"/>
  <c r="J281" i="9"/>
  <c r="J280" i="9"/>
  <c r="J279" i="9"/>
  <c r="J278" i="9"/>
  <c r="J191" i="9"/>
  <c r="J192" i="9"/>
  <c r="J199" i="9"/>
  <c r="J198" i="9"/>
  <c r="J197" i="9"/>
  <c r="J196" i="9"/>
  <c r="J195" i="9"/>
  <c r="J194" i="9"/>
  <c r="J193" i="9"/>
  <c r="J214" i="9"/>
  <c r="J213" i="9"/>
  <c r="J212" i="9"/>
  <c r="J211" i="9"/>
  <c r="J210" i="9"/>
  <c r="J209" i="9"/>
  <c r="J208" i="9"/>
  <c r="J207" i="9"/>
  <c r="J206" i="9"/>
  <c r="J205" i="9"/>
  <c r="J204" i="9"/>
  <c r="J367" i="9"/>
  <c r="J366" i="9"/>
  <c r="J365" i="9"/>
  <c r="J364" i="9"/>
  <c r="J359" i="9"/>
  <c r="J358" i="9"/>
  <c r="J357" i="9"/>
  <c r="J356" i="9"/>
  <c r="J351" i="9"/>
  <c r="J350" i="9"/>
  <c r="J349" i="9"/>
  <c r="J348" i="9"/>
  <c r="J271" i="9"/>
  <c r="J270" i="9"/>
  <c r="J269" i="9"/>
  <c r="J268" i="9"/>
  <c r="J267" i="9"/>
  <c r="J266" i="9"/>
  <c r="J264" i="9"/>
  <c r="J263" i="9"/>
  <c r="J221" i="9"/>
  <c r="J190" i="9"/>
  <c r="J189" i="9"/>
  <c r="J229" i="9"/>
  <c r="J228" i="9"/>
  <c r="J227" i="9"/>
  <c r="J226" i="9"/>
  <c r="J225" i="9"/>
  <c r="J224" i="9"/>
  <c r="J223" i="9"/>
  <c r="J222" i="9"/>
  <c r="J220" i="9"/>
  <c r="AQ323" i="4" l="1"/>
  <c r="AQ324" i="4"/>
  <c r="AQ325" i="4"/>
  <c r="AQ326" i="4"/>
  <c r="AQ327" i="4"/>
  <c r="AQ328" i="4"/>
  <c r="AQ329" i="4"/>
  <c r="AQ330" i="4"/>
  <c r="AQ331" i="4"/>
  <c r="AQ332" i="4"/>
  <c r="AQ333" i="4"/>
  <c r="AQ334" i="4"/>
  <c r="AQ335" i="4"/>
  <c r="AQ336" i="4"/>
  <c r="AQ294" i="4"/>
  <c r="AQ295" i="4"/>
  <c r="AQ265" i="4"/>
  <c r="AQ266" i="4"/>
  <c r="AQ267" i="4"/>
  <c r="AQ268" i="4"/>
  <c r="AQ269" i="4"/>
  <c r="AQ221" i="4"/>
  <c r="AQ222" i="4"/>
  <c r="AQ223" i="4"/>
  <c r="AQ224" i="4"/>
  <c r="AQ225" i="4"/>
  <c r="AQ226" i="4"/>
  <c r="AQ187" i="4"/>
  <c r="AQ188" i="4"/>
  <c r="AQ189" i="4"/>
  <c r="AQ190" i="4"/>
  <c r="AQ191" i="4"/>
  <c r="AQ192" i="4"/>
  <c r="AQ193" i="4"/>
  <c r="AQ173" i="4"/>
  <c r="AQ174" i="4"/>
  <c r="AQ175" i="4"/>
  <c r="AQ176" i="4"/>
  <c r="AQ177" i="4"/>
  <c r="AQ178" i="4"/>
  <c r="AQ179" i="4"/>
  <c r="AQ180" i="4"/>
  <c r="AQ181" i="4"/>
  <c r="AQ182" i="4"/>
  <c r="AQ148" i="4"/>
  <c r="AQ14" i="4" l="1"/>
  <c r="AQ8" i="4" l="1"/>
  <c r="AQ9" i="4"/>
  <c r="AQ10" i="4"/>
  <c r="AQ11" i="4"/>
  <c r="AQ12" i="4"/>
  <c r="AQ13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1" i="4"/>
  <c r="AQ122" i="4"/>
  <c r="AQ123" i="4"/>
  <c r="AQ124" i="4"/>
  <c r="AQ125" i="4"/>
  <c r="AQ126" i="4"/>
  <c r="AQ127" i="4"/>
  <c r="AQ128" i="4"/>
  <c r="AQ129" i="4"/>
  <c r="AQ130" i="4"/>
  <c r="AQ131" i="4"/>
  <c r="AQ132" i="4"/>
  <c r="AQ133" i="4"/>
  <c r="AQ134" i="4"/>
  <c r="AQ135" i="4"/>
  <c r="AQ136" i="4"/>
  <c r="AQ137" i="4"/>
  <c r="AQ138" i="4"/>
  <c r="AQ139" i="4"/>
  <c r="AQ140" i="4"/>
  <c r="AQ141" i="4"/>
  <c r="AQ142" i="4"/>
  <c r="AQ143" i="4"/>
  <c r="AQ144" i="4"/>
  <c r="AQ145" i="4"/>
  <c r="AQ146" i="4"/>
  <c r="AQ147" i="4"/>
  <c r="AQ163" i="4"/>
  <c r="AQ164" i="4"/>
  <c r="AQ162" i="4"/>
  <c r="AQ165" i="4"/>
  <c r="AQ166" i="4"/>
  <c r="AQ167" i="4"/>
  <c r="AQ168" i="4"/>
  <c r="AQ169" i="4"/>
  <c r="AQ170" i="4"/>
  <c r="AQ171" i="4"/>
  <c r="AQ172" i="4"/>
  <c r="AQ156" i="4"/>
  <c r="AQ154" i="4"/>
  <c r="AQ155" i="4"/>
  <c r="AQ152" i="4"/>
  <c r="AQ153" i="4"/>
  <c r="AQ151" i="4"/>
  <c r="AQ157" i="4"/>
  <c r="AQ158" i="4"/>
  <c r="AQ159" i="4"/>
  <c r="AQ160" i="4"/>
  <c r="AQ161" i="4"/>
  <c r="AQ150" i="4"/>
  <c r="AQ149" i="4"/>
  <c r="AQ183" i="4"/>
  <c r="AQ184" i="4"/>
  <c r="AQ185" i="4"/>
  <c r="AQ186" i="4"/>
  <c r="AQ194" i="4"/>
  <c r="AQ195" i="4"/>
  <c r="AQ196" i="4"/>
  <c r="AQ197" i="4"/>
  <c r="AQ198" i="4"/>
  <c r="AQ199" i="4"/>
  <c r="AQ200" i="4"/>
  <c r="AQ201" i="4"/>
  <c r="AQ202" i="4"/>
  <c r="AQ203" i="4"/>
  <c r="AQ204" i="4"/>
  <c r="AQ205" i="4"/>
  <c r="AQ206" i="4"/>
  <c r="AQ207" i="4"/>
  <c r="AQ208" i="4"/>
  <c r="AQ209" i="4"/>
  <c r="AQ210" i="4"/>
  <c r="AQ211" i="4"/>
  <c r="AQ212" i="4"/>
  <c r="AQ213" i="4"/>
  <c r="AQ214" i="4"/>
  <c r="AQ215" i="4"/>
  <c r="AQ216" i="4"/>
  <c r="AQ217" i="4"/>
  <c r="AQ218" i="4"/>
  <c r="AQ219" i="4"/>
  <c r="AQ220" i="4"/>
  <c r="AQ227" i="4"/>
  <c r="AQ228" i="4"/>
  <c r="AQ229" i="4"/>
  <c r="AQ230" i="4"/>
  <c r="AQ231" i="4"/>
  <c r="AQ232" i="4"/>
  <c r="AQ233" i="4"/>
  <c r="AQ234" i="4"/>
  <c r="AQ235" i="4"/>
  <c r="AQ236" i="4"/>
  <c r="AQ237" i="4"/>
  <c r="AQ238" i="4"/>
  <c r="AQ239" i="4"/>
  <c r="AQ240" i="4"/>
  <c r="AQ241" i="4"/>
  <c r="AQ242" i="4"/>
  <c r="AQ243" i="4"/>
  <c r="AQ244" i="4"/>
  <c r="AQ245" i="4"/>
  <c r="AQ246" i="4"/>
  <c r="AQ247" i="4"/>
  <c r="AQ248" i="4"/>
  <c r="AQ249" i="4"/>
  <c r="AQ250" i="4"/>
  <c r="AQ251" i="4"/>
  <c r="AQ270" i="4"/>
  <c r="AQ271" i="4"/>
  <c r="AQ272" i="4"/>
  <c r="AQ273" i="4"/>
  <c r="AQ274" i="4"/>
  <c r="AQ275" i="4"/>
  <c r="AQ276" i="4"/>
  <c r="AQ277" i="4"/>
  <c r="AQ278" i="4"/>
  <c r="AQ279" i="4"/>
  <c r="AQ280" i="4"/>
  <c r="AQ281" i="4"/>
  <c r="AQ282" i="4"/>
  <c r="AQ283" i="4"/>
  <c r="AQ252" i="4"/>
  <c r="AQ253" i="4"/>
  <c r="AQ254" i="4"/>
  <c r="AQ255" i="4"/>
  <c r="AQ256" i="4"/>
  <c r="AQ257" i="4"/>
  <c r="AQ258" i="4"/>
  <c r="AQ259" i="4"/>
  <c r="AQ260" i="4"/>
  <c r="AQ261" i="4"/>
  <c r="AQ262" i="4"/>
  <c r="AQ263" i="4"/>
  <c r="AQ264" i="4"/>
  <c r="AQ284" i="4"/>
  <c r="AQ285" i="4"/>
  <c r="AQ286" i="4"/>
  <c r="AQ287" i="4"/>
  <c r="AQ288" i="4"/>
  <c r="AQ289" i="4"/>
  <c r="AQ290" i="4"/>
  <c r="AQ291" i="4"/>
  <c r="AQ292" i="4"/>
  <c r="AQ293" i="4"/>
  <c r="AQ296" i="4"/>
  <c r="AQ297" i="4"/>
  <c r="AQ298" i="4"/>
  <c r="AQ314" i="4"/>
  <c r="AQ315" i="4"/>
  <c r="AQ316" i="4"/>
  <c r="AQ317" i="4"/>
  <c r="AQ318" i="4"/>
  <c r="AQ319" i="4"/>
  <c r="AQ320" i="4"/>
  <c r="AQ321" i="4"/>
  <c r="AQ322" i="4"/>
  <c r="AQ299" i="4"/>
  <c r="AQ300" i="4"/>
  <c r="AQ301" i="4"/>
  <c r="AQ302" i="4"/>
  <c r="AQ303" i="4"/>
  <c r="AQ304" i="4"/>
  <c r="AQ305" i="4"/>
  <c r="AQ306" i="4"/>
  <c r="AQ307" i="4"/>
  <c r="AQ308" i="4"/>
  <c r="AQ309" i="4"/>
  <c r="AQ310" i="4"/>
  <c r="AQ311" i="4"/>
  <c r="AQ312" i="4"/>
  <c r="AQ313" i="4"/>
  <c r="AQ337" i="4"/>
  <c r="AQ338" i="4"/>
  <c r="AQ339" i="4"/>
  <c r="AQ340" i="4"/>
  <c r="AQ341" i="4"/>
  <c r="AQ342" i="4"/>
  <c r="AQ343" i="4"/>
  <c r="AQ344" i="4"/>
  <c r="AQ345" i="4"/>
  <c r="AQ346" i="4"/>
  <c r="AQ347" i="4"/>
  <c r="AQ348" i="4"/>
  <c r="AQ349" i="4"/>
  <c r="AQ350" i="4"/>
  <c r="AQ351" i="4"/>
  <c r="AQ352" i="4"/>
  <c r="AQ353" i="4"/>
  <c r="AQ354" i="4"/>
  <c r="AQ355" i="4"/>
  <c r="AQ356" i="4"/>
  <c r="AQ357" i="4"/>
  <c r="AQ358" i="4"/>
  <c r="AQ359" i="4"/>
  <c r="AQ360" i="4"/>
  <c r="AQ361" i="4"/>
  <c r="AQ362" i="4"/>
  <c r="AQ363" i="4"/>
  <c r="AQ364" i="4"/>
  <c r="AQ365" i="4"/>
  <c r="AQ366" i="4"/>
  <c r="AQ367" i="4"/>
  <c r="AQ368" i="4"/>
  <c r="AQ369" i="4"/>
  <c r="AQ370" i="4"/>
  <c r="AQ371" i="4"/>
  <c r="AQ372" i="4"/>
  <c r="AQ373" i="4"/>
  <c r="AQ374" i="4"/>
  <c r="AQ375" i="4"/>
  <c r="AQ376" i="4"/>
  <c r="AQ381" i="4"/>
  <c r="AQ382" i="4"/>
  <c r="AQ383" i="4"/>
  <c r="AQ384" i="4"/>
  <c r="AQ385" i="4"/>
  <c r="AQ386" i="4"/>
  <c r="AQ387" i="4"/>
  <c r="AQ388" i="4"/>
  <c r="AQ389" i="4"/>
  <c r="AQ390" i="4"/>
  <c r="AQ391" i="4"/>
  <c r="AQ392" i="4"/>
  <c r="AQ393" i="4"/>
  <c r="AQ394" i="4"/>
  <c r="AQ395" i="4"/>
  <c r="AQ396" i="4"/>
  <c r="AQ397" i="4"/>
  <c r="AQ398" i="4"/>
  <c r="AQ399" i="4"/>
  <c r="AQ400" i="4"/>
  <c r="AQ401" i="4"/>
  <c r="AQ402" i="4"/>
  <c r="AQ403" i="4"/>
  <c r="AQ404" i="4"/>
  <c r="AQ405" i="4"/>
  <c r="AQ406" i="4"/>
  <c r="AQ407" i="4"/>
  <c r="AQ408" i="4"/>
  <c r="AQ409" i="4"/>
  <c r="AQ410" i="4"/>
  <c r="AQ411" i="4"/>
  <c r="AQ412" i="4"/>
  <c r="AQ413" i="4"/>
  <c r="AQ414" i="4"/>
  <c r="AQ415" i="4"/>
  <c r="AQ7" i="4"/>
</calcChain>
</file>

<file path=xl/sharedStrings.xml><?xml version="1.0" encoding="utf-8"?>
<sst xmlns="http://schemas.openxmlformats.org/spreadsheetml/2006/main" count="6403" uniqueCount="503">
  <si>
    <t>ppm</t>
  </si>
  <si>
    <t>Int Std</t>
  </si>
  <si>
    <t>238U</t>
  </si>
  <si>
    <t>232Th</t>
  </si>
  <si>
    <t>208Pb</t>
  </si>
  <si>
    <t>178Hf</t>
  </si>
  <si>
    <t>175Lu</t>
  </si>
  <si>
    <t>172Yb</t>
  </si>
  <si>
    <t>169Tm</t>
  </si>
  <si>
    <t>166Er</t>
  </si>
  <si>
    <t>165Ho</t>
  </si>
  <si>
    <t>163Dy</t>
  </si>
  <si>
    <t>159Tb</t>
  </si>
  <si>
    <t>157Gd</t>
  </si>
  <si>
    <t>153Eu</t>
  </si>
  <si>
    <t>147Sm</t>
  </si>
  <si>
    <t>146Nd</t>
  </si>
  <si>
    <t>141Pr</t>
  </si>
  <si>
    <t>140Ce</t>
  </si>
  <si>
    <t>139La</t>
  </si>
  <si>
    <t>137Ba</t>
  </si>
  <si>
    <t>133Cs</t>
  </si>
  <si>
    <t>93Nb</t>
  </si>
  <si>
    <t>90Zr</t>
  </si>
  <si>
    <t>89Y</t>
  </si>
  <si>
    <t>88Sr</t>
  </si>
  <si>
    <t>85Rb</t>
  </si>
  <si>
    <t>71Ga</t>
  </si>
  <si>
    <t>66Zn</t>
  </si>
  <si>
    <t>65Cu</t>
  </si>
  <si>
    <t>60Ni</t>
  </si>
  <si>
    <t>59Co</t>
  </si>
  <si>
    <t>55Mn</t>
  </si>
  <si>
    <t>53Cr</t>
  </si>
  <si>
    <t>51V</t>
  </si>
  <si>
    <t>47Ti</t>
  </si>
  <si>
    <t xml:space="preserve">Depth </t>
  </si>
  <si>
    <t>VSF2</t>
  </si>
  <si>
    <t>Litho</t>
  </si>
  <si>
    <t>Min</t>
  </si>
  <si>
    <t>reclas</t>
  </si>
  <si>
    <t>BV1_C</t>
  </si>
  <si>
    <t>plag</t>
  </si>
  <si>
    <t>cpx</t>
  </si>
  <si>
    <t>opx</t>
  </si>
  <si>
    <t>OLV</t>
  </si>
  <si>
    <t>olv</t>
  </si>
  <si>
    <t>GN</t>
  </si>
  <si>
    <t>motl An</t>
  </si>
  <si>
    <t>HARZ</t>
  </si>
  <si>
    <t>An</t>
  </si>
  <si>
    <t>ol PYX</t>
  </si>
  <si>
    <t>granite</t>
  </si>
  <si>
    <t>TROC</t>
  </si>
  <si>
    <t>An vein</t>
  </si>
  <si>
    <t xml:space="preserve">DATE </t>
  </si>
  <si>
    <t>ANALYSED</t>
  </si>
  <si>
    <t>14-16/03/2016</t>
  </si>
  <si>
    <t>Eu*</t>
  </si>
  <si>
    <t>0.4.1</t>
  </si>
  <si>
    <t>RECLAS</t>
  </si>
  <si>
    <t>5X ROCK</t>
  </si>
  <si>
    <t>AN</t>
  </si>
  <si>
    <t>TEXTURE</t>
  </si>
  <si>
    <t>felsic</t>
  </si>
  <si>
    <t>olGN</t>
  </si>
  <si>
    <t>Main Zone</t>
  </si>
  <si>
    <t>Troctolite Unit</t>
  </si>
  <si>
    <t>Sample ID</t>
  </si>
  <si>
    <t>&lt;0.02</t>
  </si>
  <si>
    <t>&lt;0.01</t>
  </si>
  <si>
    <t>&lt;0.03</t>
  </si>
  <si>
    <t>&lt;0.5</t>
  </si>
  <si>
    <t>&lt;0.17</t>
  </si>
  <si>
    <t>&lt;0.3</t>
  </si>
  <si>
    <t>&lt;0.08</t>
  </si>
  <si>
    <t>&lt;0.9</t>
  </si>
  <si>
    <t>&lt;0.04</t>
  </si>
  <si>
    <t>&lt;0.06</t>
  </si>
  <si>
    <t>&lt;0.016</t>
  </si>
  <si>
    <t>&lt;0.019</t>
  </si>
  <si>
    <t>&lt;0.05</t>
  </si>
  <si>
    <t>&lt;0.008</t>
  </si>
  <si>
    <t>&lt;0.023</t>
  </si>
  <si>
    <t>&lt;0.09</t>
  </si>
  <si>
    <t>&lt;0.045</t>
  </si>
  <si>
    <t>&lt;2.5</t>
  </si>
  <si>
    <t>&lt;0.4</t>
  </si>
  <si>
    <t>&lt;0.19</t>
  </si>
  <si>
    <t>&lt;1.3</t>
  </si>
  <si>
    <t>&lt;0.07</t>
  </si>
  <si>
    <t>&lt;0.014</t>
  </si>
  <si>
    <t>&lt;0.10</t>
  </si>
  <si>
    <t>&lt;0.018</t>
  </si>
  <si>
    <t>&lt;0.049</t>
  </si>
  <si>
    <t>&lt;0.16</t>
  </si>
  <si>
    <t>&lt;1.1</t>
  </si>
  <si>
    <t>&lt;0.017</t>
  </si>
  <si>
    <t>&lt;1.0</t>
  </si>
  <si>
    <t>&lt;0.18</t>
  </si>
  <si>
    <t>&lt;1.2</t>
  </si>
  <si>
    <t>&lt;5</t>
  </si>
  <si>
    <t>&lt;2.9</t>
  </si>
  <si>
    <t>&lt;5.1</t>
  </si>
  <si>
    <t>&lt;0.012</t>
  </si>
  <si>
    <t>&lt;0.038</t>
  </si>
  <si>
    <t>&lt;0.013</t>
  </si>
  <si>
    <t>&lt;3.8</t>
  </si>
  <si>
    <t>&lt;1.9</t>
  </si>
  <si>
    <t>&lt;0.009</t>
  </si>
  <si>
    <t>&lt;0.025</t>
  </si>
  <si>
    <t>&lt;0.034</t>
  </si>
  <si>
    <t>&lt;4</t>
  </si>
  <si>
    <t>&lt;2.7</t>
  </si>
  <si>
    <t>&lt;0.026</t>
  </si>
  <si>
    <t>&lt;0.041</t>
  </si>
  <si>
    <t>&lt;3.2</t>
  </si>
  <si>
    <t>&lt;4.8</t>
  </si>
  <si>
    <t>&lt;0.044</t>
  </si>
  <si>
    <t>&lt;0.024</t>
  </si>
  <si>
    <t>&lt;0.037</t>
  </si>
  <si>
    <t>&lt;2.6</t>
  </si>
  <si>
    <t>&lt;008</t>
  </si>
  <si>
    <t>&lt;0.039</t>
  </si>
  <si>
    <t>&lt;0.011</t>
  </si>
  <si>
    <t>&lt;3.6</t>
  </si>
  <si>
    <t>&lt;0.13</t>
  </si>
  <si>
    <t>&lt;0.035</t>
  </si>
  <si>
    <t>&lt;0.015</t>
  </si>
  <si>
    <t>&lt;3.1</t>
  </si>
  <si>
    <t>&lt;0.036</t>
  </si>
  <si>
    <t>&lt;3.9</t>
  </si>
  <si>
    <t>&lt;3.5</t>
  </si>
  <si>
    <t>&lt;0.11</t>
  </si>
  <si>
    <t>&lt;0.040</t>
  </si>
  <si>
    <t>&lt;0.8</t>
  </si>
  <si>
    <t>&lt;0.010</t>
  </si>
  <si>
    <t>&lt;2.8</t>
  </si>
  <si>
    <t>&lt;4.1</t>
  </si>
  <si>
    <t>&lt;3.7</t>
  </si>
  <si>
    <t>&lt;0.12</t>
  </si>
  <si>
    <t>&lt;3.3</t>
  </si>
  <si>
    <t>&lt;0.022</t>
  </si>
  <si>
    <t>&lt;0.007</t>
  </si>
  <si>
    <t>&lt;4.5</t>
  </si>
  <si>
    <t>&lt;3.0</t>
  </si>
  <si>
    <t>&lt;0.021</t>
  </si>
  <si>
    <t>#</t>
  </si>
  <si>
    <t>Eu/((Sm+Gd)2)</t>
  </si>
  <si>
    <t>Standard</t>
  </si>
  <si>
    <t>Rock type</t>
  </si>
  <si>
    <t>Deposit/ Reef</t>
  </si>
  <si>
    <t>Country</t>
  </si>
  <si>
    <t>Reference</t>
  </si>
  <si>
    <t>BIR-1</t>
  </si>
  <si>
    <t>dolerite</t>
  </si>
  <si>
    <t>United States Geological Survey (USGS)</t>
  </si>
  <si>
    <t>Reykjavik dolerites</t>
  </si>
  <si>
    <t>Iceland</t>
  </si>
  <si>
    <t>Flanagan, 1984; Abbey, 1983</t>
  </si>
  <si>
    <t>USA</t>
  </si>
  <si>
    <t>Type</t>
  </si>
  <si>
    <t>Origin/ source</t>
  </si>
  <si>
    <t>BCR2G</t>
  </si>
  <si>
    <t>basalt (1996)</t>
  </si>
  <si>
    <t>glass</t>
  </si>
  <si>
    <t>Bidal Veil flow quarry</t>
  </si>
  <si>
    <t>Wilson, 1997</t>
  </si>
  <si>
    <t>BHV0-2G</t>
  </si>
  <si>
    <t>basalt (1995)</t>
  </si>
  <si>
    <t>Halemaumau crater</t>
  </si>
  <si>
    <t>Hawaii</t>
  </si>
  <si>
    <t>Depth (m)</t>
  </si>
  <si>
    <t>UZ-MZb</t>
  </si>
  <si>
    <t>BV1_GC</t>
  </si>
  <si>
    <t>n</t>
  </si>
  <si>
    <t>n.d</t>
  </si>
  <si>
    <t>TU</t>
  </si>
  <si>
    <t>SUBUNIT</t>
  </si>
  <si>
    <t>TU4</t>
  </si>
  <si>
    <t>TU3</t>
  </si>
  <si>
    <t>TU2</t>
  </si>
  <si>
    <t>TU1</t>
  </si>
  <si>
    <t>intrusion</t>
  </si>
  <si>
    <t>MZ</t>
  </si>
  <si>
    <t>SiO2</t>
  </si>
  <si>
    <t>Al2O3</t>
  </si>
  <si>
    <t>MgO</t>
  </si>
  <si>
    <t>CaO</t>
  </si>
  <si>
    <t>Na2O</t>
  </si>
  <si>
    <t>K2O</t>
  </si>
  <si>
    <t>Standards run</t>
  </si>
  <si>
    <t>Certified/Preferred values</t>
  </si>
  <si>
    <t>Accuracy</t>
  </si>
  <si>
    <t>% error</t>
  </si>
  <si>
    <t>Precision</t>
  </si>
  <si>
    <t>RSD%</t>
  </si>
  <si>
    <t>Standard deviation (s)</t>
  </si>
  <si>
    <t>BIR1</t>
  </si>
  <si>
    <t>BIIR2</t>
  </si>
  <si>
    <t>BHVO1</t>
  </si>
  <si>
    <t>BHVO2</t>
  </si>
  <si>
    <t>BCR2</t>
  </si>
  <si>
    <t>Batch _17 July 2017</t>
  </si>
  <si>
    <t>BCR1</t>
  </si>
  <si>
    <t>wt.%</t>
  </si>
  <si>
    <t>BCR-2G</t>
  </si>
  <si>
    <t>BCR-2G_1</t>
  </si>
  <si>
    <t>BCR-2G_2</t>
  </si>
  <si>
    <t>BHV02G</t>
  </si>
  <si>
    <t>x</t>
  </si>
  <si>
    <t>BIR2</t>
  </si>
  <si>
    <t>BCR_01</t>
  </si>
  <si>
    <t>BCR_02</t>
  </si>
  <si>
    <t>BCR_03</t>
  </si>
  <si>
    <t>BCR_04</t>
  </si>
  <si>
    <t>BCR_05</t>
  </si>
  <si>
    <t>BCR_07</t>
  </si>
  <si>
    <t>BCR_06</t>
  </si>
  <si>
    <t>BHVO</t>
  </si>
  <si>
    <t>BCR_08</t>
  </si>
  <si>
    <t>Batch _06 June 2017</t>
  </si>
  <si>
    <t>Batch _07 June 2017</t>
  </si>
  <si>
    <t>Batch _08 June 2017</t>
  </si>
  <si>
    <t>&lt;2.2</t>
  </si>
  <si>
    <t>&lt;0.47</t>
  </si>
  <si>
    <t>&lt;0.46</t>
  </si>
  <si>
    <t>&lt;0.69</t>
  </si>
  <si>
    <t>&lt;0.58</t>
  </si>
  <si>
    <t>&lt;1.6</t>
  </si>
  <si>
    <t>&lt;0.59</t>
  </si>
  <si>
    <t>&lt;32</t>
  </si>
  <si>
    <t>&lt;44</t>
  </si>
  <si>
    <t>&lt;68</t>
  </si>
  <si>
    <t>&lt;15</t>
  </si>
  <si>
    <t>&lt;34</t>
  </si>
  <si>
    <t>&lt;29</t>
  </si>
  <si>
    <t>&lt;58</t>
  </si>
  <si>
    <t>&lt;39</t>
  </si>
  <si>
    <t>&lt;28</t>
  </si>
  <si>
    <t>&lt;13</t>
  </si>
  <si>
    <t>&lt;55</t>
  </si>
  <si>
    <t>&lt;69</t>
  </si>
  <si>
    <t>&lt;0.45</t>
  </si>
  <si>
    <t>Batch _14 March 2016</t>
  </si>
  <si>
    <t>BIR_3</t>
  </si>
  <si>
    <t>BIR_4</t>
  </si>
  <si>
    <t>BCR2G_3</t>
  </si>
  <si>
    <t>BCR2G_4</t>
  </si>
  <si>
    <t>BCR2G_5</t>
  </si>
  <si>
    <t>BCR2G_6</t>
  </si>
  <si>
    <t>BCR2G_7</t>
  </si>
  <si>
    <t>BCR2G_8</t>
  </si>
  <si>
    <t>BCR2G_9</t>
  </si>
  <si>
    <t>BCR2G_10</t>
  </si>
  <si>
    <t>BCR2G_11</t>
  </si>
  <si>
    <t>BCR2G_12</t>
  </si>
  <si>
    <t>&lt;1.8</t>
  </si>
  <si>
    <t>&lt;0.64</t>
  </si>
  <si>
    <t>&lt;0.56</t>
  </si>
  <si>
    <t>&lt;73</t>
  </si>
  <si>
    <t>&lt;25</t>
  </si>
  <si>
    <t>&lt;75</t>
  </si>
  <si>
    <t>&lt;22</t>
  </si>
  <si>
    <t>&lt;23</t>
  </si>
  <si>
    <t>&lt;49</t>
  </si>
  <si>
    <t>&lt;41</t>
  </si>
  <si>
    <t>&lt;36</t>
  </si>
  <si>
    <t>Batch _16 March 2016</t>
  </si>
  <si>
    <t>BCR2G_2</t>
  </si>
  <si>
    <t>BCR2G_1</t>
  </si>
  <si>
    <t>BCR2G1</t>
  </si>
  <si>
    <t>BCR2G2</t>
  </si>
  <si>
    <t>BCR1a</t>
  </si>
  <si>
    <t>FeT</t>
  </si>
  <si>
    <t>Batch _26 and 27 March 2016</t>
  </si>
  <si>
    <t>OPX</t>
  </si>
  <si>
    <t>PLAG</t>
  </si>
  <si>
    <t>CPX</t>
  </si>
  <si>
    <t>FeO</t>
  </si>
  <si>
    <t>n/a</t>
  </si>
  <si>
    <t>SiO2 cal.</t>
  </si>
  <si>
    <t>ratio</t>
  </si>
  <si>
    <t>Eu</t>
  </si>
  <si>
    <t>ppb</t>
  </si>
  <si>
    <t>FeOest</t>
  </si>
  <si>
    <t>Fe</t>
  </si>
  <si>
    <t>FT1002</t>
  </si>
  <si>
    <t>OLN</t>
  </si>
  <si>
    <t>frame</t>
  </si>
  <si>
    <t>FT1003</t>
  </si>
  <si>
    <t>FT1006</t>
  </si>
  <si>
    <t>ol GN</t>
  </si>
  <si>
    <t>FT1019</t>
  </si>
  <si>
    <t>LN</t>
  </si>
  <si>
    <t>FT1030</t>
  </si>
  <si>
    <t>OL LN</t>
  </si>
  <si>
    <t>inclusion</t>
  </si>
  <si>
    <t>check</t>
  </si>
  <si>
    <t>OL An</t>
  </si>
  <si>
    <t>JD33</t>
  </si>
  <si>
    <t>FT4201A</t>
  </si>
  <si>
    <t>OLMGN</t>
  </si>
  <si>
    <t>JD02</t>
  </si>
  <si>
    <t>ol PX</t>
  </si>
  <si>
    <t>UM</t>
  </si>
  <si>
    <t>interstitial</t>
  </si>
  <si>
    <t>JD03B_HARZ</t>
  </si>
  <si>
    <t>JD03_TROC</t>
  </si>
  <si>
    <t>FT1038</t>
  </si>
  <si>
    <t>troc</t>
  </si>
  <si>
    <t>FT4203D</t>
  </si>
  <si>
    <t>FT1041</t>
  </si>
  <si>
    <t>JD04</t>
  </si>
  <si>
    <t>FT1054</t>
  </si>
  <si>
    <t>JD05</t>
  </si>
  <si>
    <t>JD06</t>
  </si>
  <si>
    <t>motl. TROC</t>
  </si>
  <si>
    <t>FT1096</t>
  </si>
  <si>
    <t>JD07</t>
  </si>
  <si>
    <t>Motl TROC</t>
  </si>
  <si>
    <t>JD08</t>
  </si>
  <si>
    <t>BK073</t>
  </si>
  <si>
    <t>JD31</t>
  </si>
  <si>
    <t>JD14</t>
  </si>
  <si>
    <t>JD13</t>
  </si>
  <si>
    <t>JD027B</t>
  </si>
  <si>
    <t>JD32</t>
  </si>
  <si>
    <t>PEG</t>
  </si>
  <si>
    <t>FT1128</t>
  </si>
  <si>
    <t>HARZ/PYX</t>
  </si>
  <si>
    <t>JD19</t>
  </si>
  <si>
    <t>FT1131</t>
  </si>
  <si>
    <t>N</t>
  </si>
  <si>
    <t>JD22</t>
  </si>
  <si>
    <t>JD20</t>
  </si>
  <si>
    <t>Gabbro</t>
  </si>
  <si>
    <t>FT1143</t>
  </si>
  <si>
    <t>ol G</t>
  </si>
  <si>
    <t>JD25</t>
  </si>
  <si>
    <t>BK080</t>
  </si>
  <si>
    <t>BK015</t>
  </si>
  <si>
    <t>BK072</t>
  </si>
  <si>
    <t>BK009</t>
  </si>
  <si>
    <t>BK062</t>
  </si>
  <si>
    <t xml:space="preserve">Isotope used for calc. </t>
  </si>
  <si>
    <t>Unit</t>
  </si>
  <si>
    <t>Element or oxide</t>
  </si>
  <si>
    <t>Ti</t>
  </si>
  <si>
    <t>V</t>
  </si>
  <si>
    <t>Cr</t>
  </si>
  <si>
    <t>Mn</t>
  </si>
  <si>
    <t>Fe(calc.)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</si>
  <si>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</si>
  <si>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</si>
  <si>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</si>
  <si>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</si>
  <si>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</si>
  <si>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</si>
  <si>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</si>
  <si>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</si>
  <si>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</si>
  <si>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</si>
  <si>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</si>
  <si>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</si>
  <si>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</si>
  <si>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</si>
  <si>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</si>
  <si>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</si>
  <si>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</si>
  <si>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</si>
  <si>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</si>
  <si>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</si>
  <si>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</si>
  <si>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</si>
  <si>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</si>
  <si>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</si>
  <si>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</si>
  <si>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</si>
  <si>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Pb</t>
  </si>
  <si>
    <t>Th</t>
  </si>
  <si>
    <t>U</t>
  </si>
  <si>
    <t>PYX/ UM</t>
  </si>
  <si>
    <t>HARZ/ UM</t>
  </si>
  <si>
    <t>HARZ/UM</t>
  </si>
  <si>
    <t>JD03B</t>
  </si>
  <si>
    <t>JD03</t>
  </si>
  <si>
    <t>MIN</t>
  </si>
  <si>
    <t>chada/ inclusion</t>
  </si>
  <si>
    <t>G in TROC</t>
  </si>
  <si>
    <t>TU5</t>
  </si>
  <si>
    <t>TU6</t>
  </si>
  <si>
    <t>OL Gabbro</t>
  </si>
  <si>
    <t xml:space="preserve">Troctolite Unit </t>
  </si>
  <si>
    <t>Subunit</t>
  </si>
  <si>
    <t xml:space="preserve">FT1002 </t>
  </si>
  <si>
    <t>pheno/ oiko</t>
  </si>
  <si>
    <t>poikilitic</t>
  </si>
  <si>
    <t>PYX</t>
  </si>
  <si>
    <t>incl/chada</t>
  </si>
  <si>
    <t>pheno</t>
  </si>
  <si>
    <t>?</t>
  </si>
  <si>
    <t>LG</t>
  </si>
  <si>
    <t>cumulate</t>
  </si>
  <si>
    <t>Frame</t>
  </si>
  <si>
    <t>FT4201</t>
  </si>
  <si>
    <t>pheno/oiko</t>
  </si>
  <si>
    <t>JD03_HARZ</t>
  </si>
  <si>
    <t>OLLG</t>
  </si>
  <si>
    <t>frame?</t>
  </si>
  <si>
    <t>chada</t>
  </si>
  <si>
    <t>FeOT</t>
  </si>
  <si>
    <t>CIPW</t>
  </si>
  <si>
    <t>Isotope</t>
  </si>
  <si>
    <t>Element</t>
  </si>
  <si>
    <t>Symbol</t>
  </si>
  <si>
    <t>Oxide</t>
  </si>
  <si>
    <t>ICP-OES</t>
  </si>
  <si>
    <t>29Si</t>
  </si>
  <si>
    <t xml:space="preserve">Silicone </t>
  </si>
  <si>
    <t>Si</t>
  </si>
  <si>
    <t>Titanium</t>
  </si>
  <si>
    <t>TiO2</t>
  </si>
  <si>
    <t>27Al</t>
  </si>
  <si>
    <t>Aluminium</t>
  </si>
  <si>
    <t>Al</t>
  </si>
  <si>
    <t>57Fe</t>
  </si>
  <si>
    <t>Iron</t>
  </si>
  <si>
    <t>Fe2O3</t>
  </si>
  <si>
    <t>Manganese</t>
  </si>
  <si>
    <t>MnO</t>
  </si>
  <si>
    <t>25Mg</t>
  </si>
  <si>
    <t>Magnesium</t>
  </si>
  <si>
    <t>Mg</t>
  </si>
  <si>
    <t>44Ca</t>
  </si>
  <si>
    <t>Calcium</t>
  </si>
  <si>
    <t>Ca</t>
  </si>
  <si>
    <t>23Na</t>
  </si>
  <si>
    <t>Sodium</t>
  </si>
  <si>
    <t>Na</t>
  </si>
  <si>
    <t>39K</t>
  </si>
  <si>
    <t>Potassium</t>
  </si>
  <si>
    <t>K</t>
  </si>
  <si>
    <t>31P</t>
  </si>
  <si>
    <t>phosphorus</t>
  </si>
  <si>
    <t>P</t>
  </si>
  <si>
    <t>P2O5</t>
  </si>
  <si>
    <t>38Sc</t>
  </si>
  <si>
    <t>Scandium</t>
  </si>
  <si>
    <t>Sc</t>
  </si>
  <si>
    <t>Vanadium</t>
  </si>
  <si>
    <t>Chrome</t>
  </si>
  <si>
    <t>Cobalt</t>
  </si>
  <si>
    <t>Nickel</t>
  </si>
  <si>
    <t>Copper</t>
  </si>
  <si>
    <t>Zinc</t>
  </si>
  <si>
    <t>Strontium</t>
  </si>
  <si>
    <t>Yttrium</t>
  </si>
  <si>
    <t>Zircon</t>
  </si>
  <si>
    <t>Barium</t>
  </si>
  <si>
    <t>ICP-MS</t>
  </si>
  <si>
    <t>49TiO2</t>
  </si>
  <si>
    <t>55MnO</t>
  </si>
  <si>
    <t>Total iron</t>
  </si>
  <si>
    <t>Gallium</t>
  </si>
  <si>
    <t>72Ge</t>
  </si>
  <si>
    <t>Germanium</t>
  </si>
  <si>
    <t>Ge</t>
  </si>
  <si>
    <t>Rubidium</t>
  </si>
  <si>
    <t>y</t>
  </si>
  <si>
    <t>Niobium</t>
  </si>
  <si>
    <t>96Mo</t>
  </si>
  <si>
    <t>Molybdenum</t>
  </si>
  <si>
    <t>Mo</t>
  </si>
  <si>
    <t>118Sn</t>
  </si>
  <si>
    <t>Tin</t>
  </si>
  <si>
    <t>Sn</t>
  </si>
  <si>
    <t>Caesium</t>
  </si>
  <si>
    <t>Lanthanum</t>
  </si>
  <si>
    <t>Cerium</t>
  </si>
  <si>
    <t>Praseodymium</t>
  </si>
  <si>
    <t>Neodynium</t>
  </si>
  <si>
    <t>Samarium</t>
  </si>
  <si>
    <t>Europium</t>
  </si>
  <si>
    <t>Gadolinium</t>
  </si>
  <si>
    <t>Terbium</t>
  </si>
  <si>
    <t>Dysposium</t>
  </si>
  <si>
    <t>Holmium</t>
  </si>
  <si>
    <t>Erbium</t>
  </si>
  <si>
    <t>Thulium</t>
  </si>
  <si>
    <t>Ytterbium</t>
  </si>
  <si>
    <t>Lutetium</t>
  </si>
  <si>
    <t>Hafnium</t>
  </si>
  <si>
    <t>181Ta</t>
  </si>
  <si>
    <t>Tantalum</t>
  </si>
  <si>
    <t>Ta</t>
  </si>
  <si>
    <t>Lead</t>
  </si>
  <si>
    <t>Thorium</t>
  </si>
  <si>
    <t>Uranium</t>
  </si>
  <si>
    <t>Fo#</t>
  </si>
  <si>
    <t>Mg#</t>
  </si>
  <si>
    <t>avg/ sample</t>
  </si>
  <si>
    <t>avg./sample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</si>
</sst>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applyFont="1"/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2" applyNumberFormat="1" applyFont="1" applyFill="1" applyAlignment="1">
      <alignment horizontal="center"/>
    </xf>
    <xf numFmtId="0" fontId="2" fillId="0" borderId="0" xfId="3" applyFont="1" applyFill="1" applyAlignment="1">
      <alignment horizontal="center"/>
    </xf>
    <xf numFmtId="1" fontId="6" fillId="0" borderId="0" xfId="3" applyNumberFormat="1" applyFont="1" applyFill="1" applyBorder="1" applyAlignment="1" applyProtection="1">
      <alignment horizontal="center"/>
    </xf>
    <xf numFmtId="2" fontId="2" fillId="0" borderId="0" xfId="3" applyNumberFormat="1" applyFont="1" applyFill="1" applyAlignment="1">
      <alignment horizontal="center"/>
    </xf>
    <xf numFmtId="2" fontId="3" fillId="0" borderId="0" xfId="3" applyNumberFormat="1" applyFont="1" applyFill="1" applyAlignment="1">
      <alignment horizontal="center"/>
    </xf>
    <xf numFmtId="1" fontId="2" fillId="0" borderId="0" xfId="3" applyNumberFormat="1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164" fontId="2" fillId="0" borderId="0" xfId="3" applyNumberFormat="1" applyFont="1" applyFill="1" applyAlignment="1">
      <alignment horizontal="center"/>
    </xf>
    <xf numFmtId="0" fontId="2" fillId="0" borderId="0" xfId="3" applyFont="1" applyFill="1"/>
    <xf numFmtId="0" fontId="4" fillId="0" borderId="0" xfId="2" applyFont="1" applyFill="1" applyAlignment="1">
      <alignment horizontal="center"/>
    </xf>
    <xf numFmtId="2" fontId="4" fillId="0" borderId="0" xfId="2" applyNumberFormat="1" applyFont="1" applyFill="1" applyAlignment="1">
      <alignment horizontal="center"/>
    </xf>
    <xf numFmtId="2" fontId="5" fillId="0" borderId="0" xfId="2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2" fontId="3" fillId="0" borderId="0" xfId="2" applyNumberFormat="1" applyFont="1" applyFill="1" applyAlignment="1">
      <alignment horizontal="center"/>
    </xf>
    <xf numFmtId="1" fontId="2" fillId="0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4" fontId="4" fillId="0" borderId="0" xfId="2" applyNumberFormat="1" applyFont="1" applyFill="1" applyAlignment="1">
      <alignment horizontal="center"/>
    </xf>
    <xf numFmtId="14" fontId="2" fillId="0" borderId="0" xfId="2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14" fontId="4" fillId="0" borderId="0" xfId="3" applyNumberFormat="1" applyFont="1" applyFill="1" applyAlignment="1">
      <alignment horizontal="center"/>
    </xf>
    <xf numFmtId="2" fontId="4" fillId="0" borderId="0" xfId="3" applyNumberFormat="1" applyFont="1" applyFill="1" applyAlignment="1">
      <alignment horizontal="center"/>
    </xf>
    <xf numFmtId="2" fontId="5" fillId="0" borderId="0" xfId="3" applyNumberFormat="1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165" fontId="4" fillId="0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" fontId="5" fillId="0" borderId="0" xfId="3" applyNumberFormat="1" applyFont="1" applyFill="1" applyAlignment="1">
      <alignment horizontal="center"/>
    </xf>
    <xf numFmtId="14" fontId="2" fillId="0" borderId="0" xfId="3" applyNumberFormat="1" applyFont="1" applyFill="1" applyAlignment="1">
      <alignment horizontal="center"/>
    </xf>
    <xf numFmtId="0" fontId="7" fillId="0" borderId="0" xfId="3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0" fontId="4" fillId="0" borderId="0" xfId="1" applyFont="1" applyFill="1" applyAlignment="1">
      <alignment horizontal="center"/>
    </xf>
    <xf numFmtId="14" fontId="4" fillId="0" borderId="0" xfId="1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3" applyNumberFormat="1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4" fillId="0" borderId="0" xfId="3" applyFont="1" applyFill="1"/>
    <xf numFmtId="0" fontId="12" fillId="0" borderId="0" xfId="3" applyFont="1" applyFill="1"/>
    <xf numFmtId="0" fontId="2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/>
    </xf>
    <xf numFmtId="14" fontId="4" fillId="0" borderId="0" xfId="4" applyNumberFormat="1" applyFont="1" applyFill="1" applyAlignment="1">
      <alignment horizontal="center"/>
    </xf>
    <xf numFmtId="14" fontId="2" fillId="0" borderId="0" xfId="4" applyNumberFormat="1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" fontId="5" fillId="0" borderId="0" xfId="4" applyNumberFormat="1" applyFont="1" applyFill="1" applyAlignment="1">
      <alignment horizontal="center"/>
    </xf>
    <xf numFmtId="2" fontId="4" fillId="0" borderId="0" xfId="4" applyNumberFormat="1" applyFont="1" applyFill="1" applyAlignment="1">
      <alignment horizontal="center"/>
    </xf>
    <xf numFmtId="2" fontId="5" fillId="0" borderId="0" xfId="4" applyNumberFormat="1" applyFont="1" applyFill="1" applyAlignment="1">
      <alignment horizontal="center"/>
    </xf>
    <xf numFmtId="165" fontId="4" fillId="0" borderId="0" xfId="4" applyNumberFormat="1" applyFont="1" applyFill="1" applyAlignment="1">
      <alignment horizontal="center"/>
    </xf>
    <xf numFmtId="164" fontId="4" fillId="0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4" fontId="5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left"/>
    </xf>
    <xf numFmtId="0" fontId="6" fillId="0" borderId="0" xfId="3" applyFont="1" applyFill="1" applyAlignment="1">
      <alignment horizontal="center"/>
    </xf>
    <xf numFmtId="166" fontId="7" fillId="0" borderId="0" xfId="3" applyNumberFormat="1" applyFont="1" applyFill="1" applyAlignment="1">
      <alignment horizontal="center"/>
    </xf>
    <xf numFmtId="2" fontId="7" fillId="0" borderId="0" xfId="3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1"/>
    <cellStyle name="Normal 4" xfId="4"/>
    <cellStyle name="Normal 5" xfId="2"/>
  </cellStyles>
  <dxfs count="3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6"/>
  <sheetViews>
    <sheetView workbookViewId="0">
      <selection activeCell="H18" sqref="H18"/>
    </sheetView>
  </sheetViews>
  <sheetFormatPr defaultRowHeight="12" customHeight="1" x14ac:dyDescent="0.2"/>
  <cols>
    <col min="1" max="2" width="4.5703125" style="3" customWidth="1"/>
    <col min="3" max="3" width="13.42578125" style="6" customWidth="1"/>
    <col min="4" max="4" width="9.5703125" style="3" customWidth="1"/>
    <col min="5" max="9" width="8.28515625" style="6" customWidth="1"/>
    <col min="10" max="10" width="8.7109375" style="6" bestFit="1" customWidth="1"/>
    <col min="11" max="11" width="8.5703125" style="6" customWidth="1"/>
    <col min="12" max="12" width="4.7109375" style="6" customWidth="1"/>
    <col min="13" max="13" width="16.42578125" style="6" bestFit="1" customWidth="1"/>
    <col min="14" max="16" width="9.140625" style="14"/>
    <col min="17" max="17" width="9.140625" style="15"/>
    <col min="18" max="19" width="9.140625" style="14"/>
    <col min="20" max="20" width="9.140625" style="13"/>
    <col min="21" max="21" width="9.140625" style="26"/>
    <col min="22" max="23" width="9.140625" style="13"/>
    <col min="24" max="24" width="9.140625" style="25"/>
    <col min="25" max="25" width="9.140625" style="26"/>
    <col min="26" max="26" width="9.140625" style="13"/>
    <col min="27" max="31" width="9.140625" style="26"/>
    <col min="32" max="35" width="9.140625" style="14"/>
    <col min="36" max="36" width="9.140625" style="26"/>
    <col min="37" max="42" width="9.140625" style="25"/>
    <col min="43" max="43" width="11.7109375" style="51" bestFit="1" customWidth="1"/>
    <col min="44" max="52" width="9.140625" style="25"/>
    <col min="53" max="53" width="9.140625" style="14"/>
    <col min="54" max="55" width="9.140625" style="25"/>
    <col min="56" max="16384" width="9.140625" style="12"/>
  </cols>
  <sheetData>
    <row r="1" spans="1:55" ht="12" customHeight="1" x14ac:dyDescent="0.2">
      <c r="M1" s="56" t="s">
        <v>347</v>
      </c>
      <c r="N1" s="64" t="s">
        <v>189</v>
      </c>
      <c r="O1" s="64" t="s">
        <v>187</v>
      </c>
      <c r="P1" s="64" t="s">
        <v>186</v>
      </c>
      <c r="Q1" s="65" t="s">
        <v>185</v>
      </c>
      <c r="R1" s="64" t="s">
        <v>190</v>
      </c>
      <c r="S1" s="64" t="s">
        <v>188</v>
      </c>
      <c r="T1" s="66" t="s">
        <v>348</v>
      </c>
      <c r="U1" s="67" t="s">
        <v>349</v>
      </c>
      <c r="V1" s="66" t="s">
        <v>350</v>
      </c>
      <c r="W1" s="66" t="s">
        <v>351</v>
      </c>
      <c r="X1" s="68" t="s">
        <v>279</v>
      </c>
      <c r="Y1" s="67" t="s">
        <v>353</v>
      </c>
      <c r="Z1" s="66" t="s">
        <v>354</v>
      </c>
      <c r="AA1" s="67" t="s">
        <v>355</v>
      </c>
      <c r="AB1" s="67" t="s">
        <v>356</v>
      </c>
      <c r="AC1" s="67" t="s">
        <v>357</v>
      </c>
      <c r="AD1" s="67" t="s">
        <v>358</v>
      </c>
      <c r="AE1" s="67" t="s">
        <v>359</v>
      </c>
      <c r="AF1" s="64" t="s">
        <v>360</v>
      </c>
      <c r="AG1" s="64" t="s">
        <v>361</v>
      </c>
      <c r="AH1" s="64" t="s">
        <v>362</v>
      </c>
      <c r="AI1" s="64" t="s">
        <v>363</v>
      </c>
      <c r="AJ1" s="67" t="s">
        <v>364</v>
      </c>
      <c r="AK1" s="68" t="s">
        <v>365</v>
      </c>
      <c r="AL1" s="68" t="s">
        <v>366</v>
      </c>
      <c r="AM1" s="68" t="s">
        <v>367</v>
      </c>
      <c r="AN1" s="68" t="s">
        <v>368</v>
      </c>
      <c r="AO1" s="68" t="s">
        <v>369</v>
      </c>
      <c r="AP1" s="68" t="s">
        <v>283</v>
      </c>
      <c r="AQ1" s="55" t="s">
        <v>58</v>
      </c>
      <c r="AR1" s="68" t="s">
        <v>370</v>
      </c>
      <c r="AS1" s="68" t="s">
        <v>371</v>
      </c>
      <c r="AT1" s="68" t="s">
        <v>372</v>
      </c>
      <c r="AU1" s="68" t="s">
        <v>373</v>
      </c>
      <c r="AV1" s="68" t="s">
        <v>374</v>
      </c>
      <c r="AW1" s="68" t="s">
        <v>375</v>
      </c>
      <c r="AX1" s="68" t="s">
        <v>376</v>
      </c>
      <c r="AY1" s="68" t="s">
        <v>377</v>
      </c>
      <c r="AZ1" s="68" t="s">
        <v>378</v>
      </c>
      <c r="BA1" s="64" t="s">
        <v>379</v>
      </c>
      <c r="BB1" s="68" t="s">
        <v>380</v>
      </c>
      <c r="BC1" s="68" t="s">
        <v>381</v>
      </c>
    </row>
    <row r="2" spans="1:55" s="39" customFormat="1" ht="12" customHeight="1" x14ac:dyDescent="0.2">
      <c r="A2" s="3"/>
      <c r="B2" s="3"/>
      <c r="C2" s="3" t="s">
        <v>55</v>
      </c>
      <c r="D2" s="3"/>
      <c r="E2" s="3" t="s">
        <v>36</v>
      </c>
      <c r="F2" s="31" t="s">
        <v>172</v>
      </c>
      <c r="G2" s="31" t="s">
        <v>172</v>
      </c>
      <c r="H2" s="31" t="s">
        <v>172</v>
      </c>
      <c r="I2" s="31" t="s">
        <v>177</v>
      </c>
      <c r="J2" s="3" t="s">
        <v>60</v>
      </c>
      <c r="K2" s="3" t="s">
        <v>39</v>
      </c>
      <c r="L2" s="3"/>
      <c r="M2" s="62" t="s">
        <v>345</v>
      </c>
      <c r="N2" s="57" t="s">
        <v>189</v>
      </c>
      <c r="O2" s="57" t="s">
        <v>187</v>
      </c>
      <c r="P2" s="57" t="s">
        <v>186</v>
      </c>
      <c r="Q2" s="53" t="s">
        <v>185</v>
      </c>
      <c r="R2" s="57" t="s">
        <v>190</v>
      </c>
      <c r="S2" s="57" t="s">
        <v>188</v>
      </c>
      <c r="T2" s="58" t="s">
        <v>35</v>
      </c>
      <c r="U2" s="59" t="s">
        <v>34</v>
      </c>
      <c r="V2" s="58" t="s">
        <v>33</v>
      </c>
      <c r="W2" s="58" t="s">
        <v>32</v>
      </c>
      <c r="X2" s="60" t="s">
        <v>274</v>
      </c>
      <c r="Y2" s="59" t="s">
        <v>31</v>
      </c>
      <c r="Z2" s="58" t="s">
        <v>30</v>
      </c>
      <c r="AA2" s="59" t="s">
        <v>29</v>
      </c>
      <c r="AB2" s="59" t="s">
        <v>28</v>
      </c>
      <c r="AC2" s="59" t="s">
        <v>27</v>
      </c>
      <c r="AD2" s="59" t="s">
        <v>26</v>
      </c>
      <c r="AE2" s="59" t="s">
        <v>25</v>
      </c>
      <c r="AF2" s="57" t="s">
        <v>24</v>
      </c>
      <c r="AG2" s="57" t="s">
        <v>23</v>
      </c>
      <c r="AH2" s="57" t="s">
        <v>22</v>
      </c>
      <c r="AI2" s="57" t="s">
        <v>21</v>
      </c>
      <c r="AJ2" s="59" t="s">
        <v>20</v>
      </c>
      <c r="AK2" s="60" t="s">
        <v>19</v>
      </c>
      <c r="AL2" s="60" t="s">
        <v>18</v>
      </c>
      <c r="AM2" s="60" t="s">
        <v>17</v>
      </c>
      <c r="AN2" s="60" t="s">
        <v>16</v>
      </c>
      <c r="AO2" s="60" t="s">
        <v>15</v>
      </c>
      <c r="AP2" s="60" t="s">
        <v>14</v>
      </c>
      <c r="AQ2" s="42" t="s">
        <v>58</v>
      </c>
      <c r="AR2" s="60" t="s">
        <v>13</v>
      </c>
      <c r="AS2" s="60" t="s">
        <v>12</v>
      </c>
      <c r="AT2" s="60" t="s">
        <v>11</v>
      </c>
      <c r="AU2" s="60" t="s">
        <v>10</v>
      </c>
      <c r="AV2" s="60" t="s">
        <v>9</v>
      </c>
      <c r="AW2" s="60" t="s">
        <v>8</v>
      </c>
      <c r="AX2" s="60" t="s">
        <v>7</v>
      </c>
      <c r="AY2" s="60" t="s">
        <v>6</v>
      </c>
      <c r="AZ2" s="60" t="s">
        <v>5</v>
      </c>
      <c r="BA2" s="57" t="s">
        <v>4</v>
      </c>
      <c r="BB2" s="60" t="s">
        <v>3</v>
      </c>
      <c r="BC2" s="60" t="s">
        <v>2</v>
      </c>
    </row>
    <row r="3" spans="1:55" s="39" customFormat="1" ht="12" customHeight="1" x14ac:dyDescent="0.2">
      <c r="A3" s="3" t="s">
        <v>147</v>
      </c>
      <c r="B3" s="3" t="s">
        <v>175</v>
      </c>
      <c r="C3" s="3" t="s">
        <v>56</v>
      </c>
      <c r="D3" s="3" t="s">
        <v>68</v>
      </c>
      <c r="E3" s="3" t="s">
        <v>37</v>
      </c>
      <c r="F3" s="3" t="s">
        <v>41</v>
      </c>
      <c r="G3" s="3" t="s">
        <v>173</v>
      </c>
      <c r="H3" s="3" t="s">
        <v>174</v>
      </c>
      <c r="I3" s="3" t="s">
        <v>178</v>
      </c>
      <c r="J3" s="3" t="s">
        <v>61</v>
      </c>
      <c r="K3" s="3" t="s">
        <v>40</v>
      </c>
      <c r="L3" s="3"/>
      <c r="M3" s="62" t="s">
        <v>346</v>
      </c>
      <c r="N3" s="60" t="s">
        <v>205</v>
      </c>
      <c r="O3" s="60" t="s">
        <v>205</v>
      </c>
      <c r="P3" s="60" t="s">
        <v>205</v>
      </c>
      <c r="Q3" s="53" t="s">
        <v>1</v>
      </c>
      <c r="R3" s="60" t="s">
        <v>205</v>
      </c>
      <c r="S3" s="60" t="s">
        <v>205</v>
      </c>
      <c r="T3" s="58" t="s">
        <v>0</v>
      </c>
      <c r="U3" s="59" t="s">
        <v>0</v>
      </c>
      <c r="V3" s="58" t="s">
        <v>0</v>
      </c>
      <c r="W3" s="58" t="s">
        <v>0</v>
      </c>
      <c r="X3" s="60" t="s">
        <v>205</v>
      </c>
      <c r="Y3" s="59" t="s">
        <v>0</v>
      </c>
      <c r="Z3" s="58" t="s">
        <v>0</v>
      </c>
      <c r="AA3" s="59" t="s">
        <v>0</v>
      </c>
      <c r="AB3" s="59" t="s">
        <v>0</v>
      </c>
      <c r="AC3" s="59" t="s">
        <v>0</v>
      </c>
      <c r="AD3" s="59" t="s">
        <v>0</v>
      </c>
      <c r="AE3" s="59" t="s">
        <v>0</v>
      </c>
      <c r="AF3" s="57" t="s">
        <v>0</v>
      </c>
      <c r="AG3" s="57" t="s">
        <v>0</v>
      </c>
      <c r="AH3" s="57" t="s">
        <v>0</v>
      </c>
      <c r="AI3" s="57" t="s">
        <v>0</v>
      </c>
      <c r="AJ3" s="59" t="s">
        <v>0</v>
      </c>
      <c r="AK3" s="60" t="s">
        <v>0</v>
      </c>
      <c r="AL3" s="60" t="s">
        <v>0</v>
      </c>
      <c r="AM3" s="60" t="s">
        <v>0</v>
      </c>
      <c r="AN3" s="60" t="s">
        <v>0</v>
      </c>
      <c r="AO3" s="60" t="s">
        <v>0</v>
      </c>
      <c r="AP3" s="60" t="s">
        <v>0</v>
      </c>
      <c r="AQ3" s="42" t="s">
        <v>148</v>
      </c>
      <c r="AR3" s="60" t="s">
        <v>0</v>
      </c>
      <c r="AS3" s="60" t="s">
        <v>0</v>
      </c>
      <c r="AT3" s="60" t="s">
        <v>0</v>
      </c>
      <c r="AU3" s="60" t="s">
        <v>0</v>
      </c>
      <c r="AV3" s="60" t="s">
        <v>0</v>
      </c>
      <c r="AW3" s="60" t="s">
        <v>0</v>
      </c>
      <c r="AX3" s="60" t="s">
        <v>0</v>
      </c>
      <c r="AY3" s="60" t="s">
        <v>0</v>
      </c>
      <c r="AZ3" s="60" t="s">
        <v>0</v>
      </c>
      <c r="BA3" s="57" t="s">
        <v>0</v>
      </c>
      <c r="BB3" s="60" t="s">
        <v>0</v>
      </c>
      <c r="BC3" s="60" t="s">
        <v>0</v>
      </c>
    </row>
    <row r="4" spans="1:55" s="39" customFormat="1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7"/>
      <c r="O4" s="57"/>
      <c r="P4" s="57"/>
      <c r="Q4" s="53"/>
      <c r="R4" s="57"/>
      <c r="S4" s="57"/>
      <c r="T4" s="58"/>
      <c r="U4" s="59"/>
      <c r="V4" s="58"/>
      <c r="W4" s="58"/>
      <c r="X4" s="60"/>
      <c r="Y4" s="59"/>
      <c r="Z4" s="58"/>
      <c r="AA4" s="59"/>
      <c r="AB4" s="59"/>
      <c r="AC4" s="59"/>
      <c r="AD4" s="59"/>
      <c r="AE4" s="59"/>
      <c r="AF4" s="57"/>
      <c r="AG4" s="57"/>
      <c r="AH4" s="57"/>
      <c r="AI4" s="57"/>
      <c r="AJ4" s="59"/>
      <c r="AK4" s="60"/>
      <c r="AL4" s="60"/>
      <c r="AM4" s="60"/>
      <c r="AN4" s="60"/>
      <c r="AO4" s="60"/>
      <c r="AP4" s="60"/>
      <c r="AQ4" s="42"/>
      <c r="AR4" s="60"/>
      <c r="AS4" s="60"/>
      <c r="AT4" s="60"/>
      <c r="AU4" s="60"/>
      <c r="AV4" s="60"/>
      <c r="AW4" s="60"/>
      <c r="AX4" s="60"/>
      <c r="AY4" s="60"/>
      <c r="AZ4" s="60"/>
      <c r="BA4" s="57"/>
      <c r="BB4" s="60"/>
      <c r="BC4" s="60"/>
    </row>
    <row r="5" spans="1:55" s="39" customFormat="1" ht="12" customHeight="1" x14ac:dyDescent="0.2">
      <c r="A5" s="3"/>
      <c r="B5" s="3"/>
      <c r="C5" s="3" t="s">
        <v>67</v>
      </c>
      <c r="D5" s="3"/>
      <c r="E5" s="3"/>
      <c r="F5" s="3"/>
      <c r="G5" s="3"/>
      <c r="H5" s="3"/>
      <c r="I5" s="3"/>
      <c r="J5" s="3"/>
      <c r="K5" s="3"/>
      <c r="L5" s="3"/>
      <c r="M5" s="3"/>
      <c r="N5" s="57"/>
      <c r="O5" s="57"/>
      <c r="P5" s="57"/>
      <c r="Q5" s="53"/>
      <c r="R5" s="57"/>
      <c r="S5" s="57"/>
      <c r="T5" s="58"/>
      <c r="U5" s="59"/>
      <c r="V5" s="58"/>
      <c r="W5" s="58"/>
      <c r="X5" s="60"/>
      <c r="Y5" s="59"/>
      <c r="Z5" s="58"/>
      <c r="AA5" s="59"/>
      <c r="AB5" s="59"/>
      <c r="AC5" s="59"/>
      <c r="AD5" s="59"/>
      <c r="AE5" s="59"/>
      <c r="AF5" s="57"/>
      <c r="AG5" s="57"/>
      <c r="AH5" s="57"/>
      <c r="AI5" s="57"/>
      <c r="AJ5" s="59"/>
      <c r="AK5" s="60"/>
      <c r="AL5" s="60"/>
      <c r="AM5" s="60"/>
      <c r="AN5" s="60"/>
      <c r="AO5" s="60"/>
      <c r="AP5" s="60"/>
      <c r="AQ5" s="42"/>
      <c r="AR5" s="60"/>
      <c r="AS5" s="60"/>
      <c r="AT5" s="60"/>
      <c r="AU5" s="60"/>
      <c r="AV5" s="60"/>
      <c r="AW5" s="60"/>
      <c r="AX5" s="60"/>
      <c r="AY5" s="60"/>
      <c r="AZ5" s="60"/>
      <c r="BA5" s="57"/>
      <c r="BB5" s="60"/>
      <c r="BC5" s="60"/>
    </row>
    <row r="7" spans="1:55" ht="12" customHeight="1" x14ac:dyDescent="0.2">
      <c r="A7" s="3">
        <v>1</v>
      </c>
      <c r="B7" s="6">
        <v>1</v>
      </c>
      <c r="C7" s="11">
        <v>42893</v>
      </c>
      <c r="D7" s="98" t="s">
        <v>287</v>
      </c>
      <c r="E7" s="6">
        <v>15.5</v>
      </c>
      <c r="F7" s="6">
        <v>2737.2</v>
      </c>
      <c r="G7" s="6">
        <v>-1161.3999999999999</v>
      </c>
      <c r="H7" s="6">
        <v>2735.16</v>
      </c>
      <c r="I7" s="6" t="s">
        <v>179</v>
      </c>
      <c r="J7" s="6" t="s">
        <v>47</v>
      </c>
      <c r="K7" s="6" t="s">
        <v>42</v>
      </c>
      <c r="N7" s="14">
        <v>3.5567852534562214</v>
      </c>
      <c r="O7" s="14">
        <v>0.38677552204176335</v>
      </c>
      <c r="P7" s="14">
        <v>34.902009167303298</v>
      </c>
      <c r="Q7" s="15">
        <v>7.1685754966945722E-2</v>
      </c>
      <c r="R7" s="14">
        <v>0.17220759193357058</v>
      </c>
      <c r="S7" s="14">
        <v>14.911873141724479</v>
      </c>
      <c r="T7" s="13">
        <v>207.85497667185069</v>
      </c>
      <c r="U7" s="26">
        <v>28.168340571428569</v>
      </c>
      <c r="V7" s="16">
        <v>3.2</v>
      </c>
      <c r="W7" s="13">
        <v>176.62324983943481</v>
      </c>
      <c r="X7" s="25">
        <v>0.8722295805739515</v>
      </c>
      <c r="Y7" s="24">
        <v>0.7</v>
      </c>
      <c r="Z7" s="16">
        <v>4.2</v>
      </c>
      <c r="AA7" s="26">
        <v>32.048265185933026</v>
      </c>
      <c r="AB7" s="26">
        <v>8.6992222942320154</v>
      </c>
      <c r="AC7" s="26">
        <v>28.901649746192891</v>
      </c>
      <c r="AD7" s="26">
        <v>3.7030401590457265</v>
      </c>
      <c r="AE7" s="26">
        <v>378.57278571872087</v>
      </c>
      <c r="AF7" s="14">
        <v>0.18429787234042555</v>
      </c>
      <c r="AG7" s="14">
        <v>0.73589031078610612</v>
      </c>
      <c r="AH7" s="15">
        <v>7.0000000000000007E-2</v>
      </c>
      <c r="AI7" s="15">
        <v>0.04</v>
      </c>
      <c r="AJ7" s="26">
        <v>91.690133417045985</v>
      </c>
      <c r="AK7" s="25">
        <v>3.2228424489795922</v>
      </c>
      <c r="AL7" s="25">
        <v>6.2397471910112365</v>
      </c>
      <c r="AM7" s="25">
        <v>0.54237227214377404</v>
      </c>
      <c r="AN7" s="25">
        <v>1.9341412028389988</v>
      </c>
      <c r="AO7" s="25">
        <v>8.5423204945316217E-2</v>
      </c>
      <c r="AP7" s="25">
        <v>0.29564987146529559</v>
      </c>
      <c r="AQ7" s="29">
        <f t="shared" ref="AQ7:AQ22" si="0">AP7/((AO7+AR7)/2)</f>
        <v>3.6581849123242054</v>
      </c>
      <c r="AR7" s="25">
        <v>7.6214262023217239E-2</v>
      </c>
      <c r="AS7" s="25">
        <v>2.0891566265060241E-2</v>
      </c>
      <c r="AT7" s="25">
        <v>3.3653528066162237E-2</v>
      </c>
      <c r="AU7" s="25">
        <v>1.0400702987697717E-2</v>
      </c>
      <c r="AV7" s="25">
        <v>5.1942532365014213E-2</v>
      </c>
      <c r="AW7" s="27">
        <v>8.0000000000000002E-3</v>
      </c>
      <c r="AX7" s="25">
        <v>7.2034626482847058E-2</v>
      </c>
      <c r="AY7" s="27">
        <v>1.2E-2</v>
      </c>
      <c r="AZ7" s="25">
        <v>0.106726989869753</v>
      </c>
      <c r="BA7" s="14">
        <v>4.1813955608878217</v>
      </c>
      <c r="BB7" s="27">
        <v>1.0999999999999999E-2</v>
      </c>
      <c r="BC7" s="27">
        <v>8.9999999999999993E-3</v>
      </c>
    </row>
    <row r="8" spans="1:55" ht="12" customHeight="1" x14ac:dyDescent="0.2">
      <c r="B8" s="6">
        <v>2</v>
      </c>
      <c r="C8" s="11">
        <v>42893</v>
      </c>
      <c r="D8" s="98" t="s">
        <v>287</v>
      </c>
      <c r="E8" s="6">
        <v>15.5</v>
      </c>
      <c r="F8" s="6">
        <v>2737.2</v>
      </c>
      <c r="G8" s="6">
        <v>-1161.3999999999999</v>
      </c>
      <c r="H8" s="6">
        <v>2735.16</v>
      </c>
      <c r="I8" s="6" t="s">
        <v>179</v>
      </c>
      <c r="J8" s="6" t="s">
        <v>47</v>
      </c>
      <c r="K8" s="6" t="s">
        <v>43</v>
      </c>
      <c r="N8" s="14">
        <v>0.27760737327188939</v>
      </c>
      <c r="O8" s="14">
        <v>14.301699535962879</v>
      </c>
      <c r="P8" s="14">
        <v>1.6127967914438501</v>
      </c>
      <c r="Q8" s="15">
        <v>0.44018620760380633</v>
      </c>
      <c r="R8" s="15">
        <v>8.9999999999999993E-3</v>
      </c>
      <c r="S8" s="14">
        <v>16.043577799801785</v>
      </c>
      <c r="T8" s="13">
        <v>1833.615863141524</v>
      </c>
      <c r="U8" s="26">
        <v>459.69099428571434</v>
      </c>
      <c r="V8" s="13">
        <v>2622.1956656346752</v>
      </c>
      <c r="W8" s="13">
        <v>1274.5305073859986</v>
      </c>
      <c r="X8" s="25">
        <v>6.500092715231788</v>
      </c>
      <c r="Y8" s="26">
        <v>49.632294350842407</v>
      </c>
      <c r="Z8" s="13">
        <v>270.79515418502206</v>
      </c>
      <c r="AA8" s="26">
        <v>25.543876829883892</v>
      </c>
      <c r="AB8" s="26">
        <v>23.961620220349968</v>
      </c>
      <c r="AC8" s="26">
        <v>5.5183291032148896</v>
      </c>
      <c r="AD8" s="24">
        <v>0.14000000000000001</v>
      </c>
      <c r="AE8" s="26">
        <v>9.2221741074200558</v>
      </c>
      <c r="AF8" s="14">
        <v>14.532340425531917</v>
      </c>
      <c r="AG8" s="14">
        <v>34.06797562461913</v>
      </c>
      <c r="AH8" s="14">
        <v>0.15004878048780487</v>
      </c>
      <c r="AI8" s="15">
        <v>0.04</v>
      </c>
      <c r="AJ8" s="26">
        <v>0.99956237639303003</v>
      </c>
      <c r="AK8" s="25">
        <v>1.9484604081632655</v>
      </c>
      <c r="AL8" s="25">
        <v>10.421123595505618</v>
      </c>
      <c r="AM8" s="25">
        <v>1.5024107830551989</v>
      </c>
      <c r="AN8" s="25">
        <v>7.4472528950317525</v>
      </c>
      <c r="AO8" s="25">
        <v>2.0611792677127911</v>
      </c>
      <c r="AP8" s="25">
        <v>0.43634498714652953</v>
      </c>
      <c r="AQ8" s="29">
        <f t="shared" si="0"/>
        <v>0.19580586276176115</v>
      </c>
      <c r="AR8" s="25">
        <v>2.3957351575456047</v>
      </c>
      <c r="AS8" s="25">
        <v>0.36560240963855423</v>
      </c>
      <c r="AT8" s="25">
        <v>2.3284603202533876</v>
      </c>
      <c r="AU8" s="25">
        <v>0.50585237258347993</v>
      </c>
      <c r="AV8" s="25">
        <v>1.337748026523524</v>
      </c>
      <c r="AW8" s="25">
        <v>0.20088625592417064</v>
      </c>
      <c r="AX8" s="25">
        <v>1.0796075665277332</v>
      </c>
      <c r="AY8" s="25">
        <v>0.17796330275229355</v>
      </c>
      <c r="AZ8" s="25">
        <v>1.0135846599131693</v>
      </c>
      <c r="BA8" s="14">
        <v>0.50735260947810423</v>
      </c>
      <c r="BB8" s="25">
        <v>0.25757664769597943</v>
      </c>
      <c r="BC8" s="25">
        <v>8.3133495145631078E-2</v>
      </c>
    </row>
    <row r="9" spans="1:55" ht="12" customHeight="1" x14ac:dyDescent="0.2">
      <c r="B9" s="6">
        <v>3</v>
      </c>
      <c r="C9" s="11">
        <v>42893</v>
      </c>
      <c r="D9" s="98" t="s">
        <v>287</v>
      </c>
      <c r="E9" s="6">
        <v>15.5</v>
      </c>
      <c r="F9" s="6">
        <v>2737.2</v>
      </c>
      <c r="G9" s="6">
        <v>-1161.3999999999999</v>
      </c>
      <c r="H9" s="6">
        <v>2735.16</v>
      </c>
      <c r="I9" s="6" t="s">
        <v>179</v>
      </c>
      <c r="J9" s="6" t="s">
        <v>47</v>
      </c>
      <c r="K9" s="6" t="s">
        <v>43</v>
      </c>
      <c r="N9" s="14">
        <v>0.27097511520737327</v>
      </c>
      <c r="O9" s="14">
        <v>16.390487238979119</v>
      </c>
      <c r="P9" s="14">
        <v>1.7315179526355997</v>
      </c>
      <c r="Q9" s="15">
        <v>0.37738812008697109</v>
      </c>
      <c r="R9" s="15">
        <v>1.4E-2</v>
      </c>
      <c r="S9" s="14">
        <v>14.826282033130397</v>
      </c>
      <c r="T9" s="13">
        <v>2211.1819595645411</v>
      </c>
      <c r="U9" s="26">
        <v>555.49638857142861</v>
      </c>
      <c r="V9" s="13">
        <v>2297.551702786378</v>
      </c>
      <c r="W9" s="13">
        <v>1505.2896596017983</v>
      </c>
      <c r="X9" s="25">
        <v>8.5438852097130233</v>
      </c>
      <c r="Y9" s="26">
        <v>65.396199207135766</v>
      </c>
      <c r="Z9" s="13">
        <v>320.63931718061673</v>
      </c>
      <c r="AA9" s="26">
        <v>28.79029446407538</v>
      </c>
      <c r="AB9" s="26">
        <v>37.820084251458191</v>
      </c>
      <c r="AC9" s="26">
        <v>5.9475211505922161</v>
      </c>
      <c r="AD9" s="24">
        <v>0.18</v>
      </c>
      <c r="AE9" s="26">
        <v>8.8527546724619679</v>
      </c>
      <c r="AF9" s="14">
        <v>15.448794326241137</v>
      </c>
      <c r="AG9" s="14">
        <v>35.405209018890922</v>
      </c>
      <c r="AH9" s="14">
        <v>0.13782113821138212</v>
      </c>
      <c r="AI9" s="15">
        <v>0.04</v>
      </c>
      <c r="AJ9" s="24">
        <v>0.8</v>
      </c>
      <c r="AK9" s="25">
        <v>1.9474497959183676</v>
      </c>
      <c r="AL9" s="25">
        <v>10.092977528089888</v>
      </c>
      <c r="AM9" s="25">
        <v>1.5271540436456994</v>
      </c>
      <c r="AN9" s="25">
        <v>7.7203795293238695</v>
      </c>
      <c r="AO9" s="25">
        <v>1.9325851957521001</v>
      </c>
      <c r="AP9" s="25">
        <v>0.47912390745501282</v>
      </c>
      <c r="AQ9" s="29">
        <f t="shared" si="0"/>
        <v>0.21139861257099959</v>
      </c>
      <c r="AR9" s="25">
        <v>2.6003102819237145</v>
      </c>
      <c r="AS9" s="25">
        <v>0.35610624315443595</v>
      </c>
      <c r="AT9" s="25">
        <v>2.5422057012141472</v>
      </c>
      <c r="AU9" s="25">
        <v>0.52759929701230246</v>
      </c>
      <c r="AV9" s="25">
        <v>1.2930956741395643</v>
      </c>
      <c r="AW9" s="25">
        <v>0.17766824644549764</v>
      </c>
      <c r="AX9" s="25">
        <v>1.239177941647964</v>
      </c>
      <c r="AY9" s="25">
        <v>0.17699082568807337</v>
      </c>
      <c r="AZ9" s="25">
        <v>1.063548480463097</v>
      </c>
      <c r="BA9" s="14">
        <v>0.62353209358128359</v>
      </c>
      <c r="BB9" s="25">
        <v>0.34373159537360015</v>
      </c>
      <c r="BC9" s="25">
        <v>0.10773422330097088</v>
      </c>
    </row>
    <row r="10" spans="1:55" ht="12" customHeight="1" x14ac:dyDescent="0.2">
      <c r="B10" s="6">
        <v>4</v>
      </c>
      <c r="C10" s="11">
        <v>42893</v>
      </c>
      <c r="D10" s="98" t="s">
        <v>287</v>
      </c>
      <c r="E10" s="6">
        <v>15.5</v>
      </c>
      <c r="F10" s="6">
        <v>2737.2</v>
      </c>
      <c r="G10" s="6">
        <v>-1161.3999999999999</v>
      </c>
      <c r="H10" s="6">
        <v>2735.16</v>
      </c>
      <c r="I10" s="6" t="s">
        <v>179</v>
      </c>
      <c r="J10" s="6" t="s">
        <v>47</v>
      </c>
      <c r="K10" s="6" t="s">
        <v>44</v>
      </c>
      <c r="N10" s="14">
        <v>1.800184331797235E-2</v>
      </c>
      <c r="O10" s="14">
        <v>24.076026682134572</v>
      </c>
      <c r="P10" s="14">
        <v>1.059435446906035</v>
      </c>
      <c r="Q10" s="15">
        <v>0.44345741569176333</v>
      </c>
      <c r="R10" s="15">
        <v>0.01</v>
      </c>
      <c r="S10" s="14">
        <v>1.2981318136769078</v>
      </c>
      <c r="T10" s="13">
        <v>687.55754276827372</v>
      </c>
      <c r="U10" s="26">
        <v>109.99158857142858</v>
      </c>
      <c r="V10" s="13">
        <v>1250.3430340557277</v>
      </c>
      <c r="W10" s="13">
        <v>2327.0648683365444</v>
      </c>
      <c r="X10" s="25">
        <v>15.402781456953642</v>
      </c>
      <c r="Y10" s="26">
        <v>125.53109514370662</v>
      </c>
      <c r="Z10" s="13">
        <v>523.9482378854625</v>
      </c>
      <c r="AA10" s="26">
        <v>20.876429412754501</v>
      </c>
      <c r="AB10" s="26">
        <v>87.509008425145808</v>
      </c>
      <c r="AC10" s="26">
        <v>4.1073984771573606</v>
      </c>
      <c r="AD10" s="26">
        <v>0.12058449304174952</v>
      </c>
      <c r="AE10" s="26">
        <v>0.50185122632722756</v>
      </c>
      <c r="AF10" s="14">
        <v>2.8671914893617023</v>
      </c>
      <c r="AG10" s="14">
        <v>4.9975502742230349</v>
      </c>
      <c r="AH10" s="14">
        <v>8.5284552845528494E-2</v>
      </c>
      <c r="AI10" s="15">
        <v>0.04</v>
      </c>
      <c r="AJ10" s="24">
        <v>0.8</v>
      </c>
      <c r="AK10" s="25">
        <v>8.6155102040816001E-2</v>
      </c>
      <c r="AL10" s="25">
        <v>0.37090449438202244</v>
      </c>
      <c r="AM10" s="25">
        <v>6.6311938382541721E-2</v>
      </c>
      <c r="AN10" s="25">
        <v>0.27211505416511023</v>
      </c>
      <c r="AO10" s="25">
        <v>4.7555872563005197E-2</v>
      </c>
      <c r="AP10" s="25">
        <v>2.8519280205655525E-2</v>
      </c>
      <c r="AQ10" s="29">
        <f t="shared" si="0"/>
        <v>0.19584663819310233</v>
      </c>
      <c r="AR10" s="25">
        <v>0.24368507462686564</v>
      </c>
      <c r="AS10" s="25">
        <v>4.7480832420591458E-2</v>
      </c>
      <c r="AT10" s="25">
        <v>0.3456308287876122</v>
      </c>
      <c r="AU10" s="25">
        <v>9.1715289982425327E-2</v>
      </c>
      <c r="AV10" s="25">
        <v>0.2515112093463846</v>
      </c>
      <c r="AW10" s="25">
        <v>6.8644549763033191E-2</v>
      </c>
      <c r="AX10" s="25">
        <v>0.49877140109009299</v>
      </c>
      <c r="AY10" s="25">
        <v>6.6128440366972477E-2</v>
      </c>
      <c r="AZ10" s="25">
        <v>0.12123082489146164</v>
      </c>
      <c r="BA10" s="14">
        <v>0.38477792441511693</v>
      </c>
      <c r="BB10" s="25">
        <v>5.5956306223609323E-2</v>
      </c>
      <c r="BC10" s="25">
        <v>1.5763470873786399E-2</v>
      </c>
    </row>
    <row r="11" spans="1:55" ht="12" customHeight="1" x14ac:dyDescent="0.2">
      <c r="B11" s="6">
        <v>5</v>
      </c>
      <c r="C11" s="11">
        <v>42893</v>
      </c>
      <c r="D11" s="98" t="s">
        <v>287</v>
      </c>
      <c r="E11" s="6">
        <v>15.5</v>
      </c>
      <c r="F11" s="6">
        <v>2737.2</v>
      </c>
      <c r="G11" s="6">
        <v>-1161.3999999999999</v>
      </c>
      <c r="H11" s="6">
        <v>2735.16</v>
      </c>
      <c r="I11" s="6" t="s">
        <v>179</v>
      </c>
      <c r="J11" s="6" t="s">
        <v>47</v>
      </c>
      <c r="K11" s="6" t="s">
        <v>43</v>
      </c>
      <c r="N11" s="14">
        <v>0.28897695852534566</v>
      </c>
      <c r="O11" s="14">
        <v>15.860794663573087</v>
      </c>
      <c r="P11" s="14">
        <v>2.1581092436974787</v>
      </c>
      <c r="Q11" s="15">
        <v>0.61495676129611532</v>
      </c>
      <c r="R11" s="15">
        <v>8.9999999999999993E-3</v>
      </c>
      <c r="S11" s="14">
        <v>19.552813252159137</v>
      </c>
      <c r="T11" s="13">
        <v>2426.1041990668741</v>
      </c>
      <c r="U11" s="26">
        <v>250.2017142857143</v>
      </c>
      <c r="V11" s="13">
        <v>2633.3263157894739</v>
      </c>
      <c r="W11" s="13">
        <v>1459.5272960822092</v>
      </c>
      <c r="X11" s="25">
        <v>7.9590949227373065</v>
      </c>
      <c r="Y11" s="26">
        <v>58.484487115956384</v>
      </c>
      <c r="Z11" s="13">
        <v>321.17070484581495</v>
      </c>
      <c r="AA11" s="26">
        <v>5.8793663133097764</v>
      </c>
      <c r="AB11" s="26">
        <v>28.32845755022683</v>
      </c>
      <c r="AC11" s="26">
        <v>5.783388324873096</v>
      </c>
      <c r="AD11" s="24">
        <v>0.17</v>
      </c>
      <c r="AE11" s="26">
        <v>11.865800310462589</v>
      </c>
      <c r="AF11" s="14">
        <v>22.105673758865251</v>
      </c>
      <c r="AG11" s="14">
        <v>46.442527726995735</v>
      </c>
      <c r="AH11" s="14">
        <v>0.15208672086720867</v>
      </c>
      <c r="AI11" s="15">
        <v>0.04</v>
      </c>
      <c r="AJ11" s="24">
        <v>0.8</v>
      </c>
      <c r="AK11" s="25">
        <v>2.5396685714285718</v>
      </c>
      <c r="AL11" s="25">
        <v>11.39561797752809</v>
      </c>
      <c r="AM11" s="25">
        <v>2.0269679075738125</v>
      </c>
      <c r="AN11" s="25">
        <v>10.520433320881585</v>
      </c>
      <c r="AO11" s="25">
        <v>2.8290695831352002</v>
      </c>
      <c r="AP11" s="25">
        <v>0.55707660668380454</v>
      </c>
      <c r="AQ11" s="29">
        <f t="shared" si="0"/>
        <v>0.17520905608384121</v>
      </c>
      <c r="AR11" s="25">
        <v>3.5299237147595353</v>
      </c>
      <c r="AS11" s="25">
        <v>0.56407228915662644</v>
      </c>
      <c r="AT11" s="25">
        <v>3.438117191624142</v>
      </c>
      <c r="AU11" s="25">
        <v>0.73561335676625672</v>
      </c>
      <c r="AV11" s="25">
        <v>1.8735762551310389</v>
      </c>
      <c r="AW11" s="25">
        <v>0.25337914691943131</v>
      </c>
      <c r="AX11" s="25">
        <v>1.7698634177621031</v>
      </c>
      <c r="AY11" s="25">
        <v>0.23728440366972475</v>
      </c>
      <c r="AZ11" s="25">
        <v>1.35833502170767</v>
      </c>
      <c r="BA11" s="14">
        <v>0.42847846430713854</v>
      </c>
      <c r="BB11" s="25">
        <v>0.29043987516063891</v>
      </c>
      <c r="BC11" s="25">
        <v>5.2594660194174761E-2</v>
      </c>
    </row>
    <row r="12" spans="1:55" ht="12" customHeight="1" x14ac:dyDescent="0.2">
      <c r="B12" s="6">
        <v>6</v>
      </c>
      <c r="C12" s="11">
        <v>42893</v>
      </c>
      <c r="D12" s="98" t="s">
        <v>287</v>
      </c>
      <c r="E12" s="6">
        <v>15.5</v>
      </c>
      <c r="F12" s="6">
        <v>2737.2</v>
      </c>
      <c r="G12" s="6">
        <v>-1161.3999999999999</v>
      </c>
      <c r="H12" s="6">
        <v>2735.16</v>
      </c>
      <c r="I12" s="6" t="s">
        <v>179</v>
      </c>
      <c r="J12" s="6" t="s">
        <v>47</v>
      </c>
      <c r="K12" s="6" t="s">
        <v>44</v>
      </c>
      <c r="N12" s="14">
        <v>9.4746543778801845E-3</v>
      </c>
      <c r="O12" s="14">
        <v>26.884396751740141</v>
      </c>
      <c r="P12" s="14">
        <v>1.3532200152788387</v>
      </c>
      <c r="Q12" s="15">
        <v>0.57099658207234094</v>
      </c>
      <c r="R12" s="15">
        <v>8.9999999999999993E-3</v>
      </c>
      <c r="S12" s="14">
        <v>0.96432649015998861</v>
      </c>
      <c r="T12" s="13">
        <v>1046.535769828927</v>
      </c>
      <c r="U12" s="26">
        <v>151.87001142857144</v>
      </c>
      <c r="V12" s="13">
        <v>1285.5900928792571</v>
      </c>
      <c r="W12" s="13">
        <v>2433.194605009634</v>
      </c>
      <c r="X12" s="25">
        <v>16.483156732891832</v>
      </c>
      <c r="Y12" s="26">
        <v>131.73263131813675</v>
      </c>
      <c r="Z12" s="13">
        <v>533.40693832599118</v>
      </c>
      <c r="AA12" s="26">
        <v>24.908457008244991</v>
      </c>
      <c r="AB12" s="26">
        <v>94.571743357096551</v>
      </c>
      <c r="AC12" s="26">
        <v>4.3857106598984776</v>
      </c>
      <c r="AD12" s="24">
        <v>0.15</v>
      </c>
      <c r="AE12" s="26">
        <v>0.29639329400807202</v>
      </c>
      <c r="AF12" s="14">
        <v>3.7312765957446814</v>
      </c>
      <c r="AG12" s="14">
        <v>6.2082608165752591</v>
      </c>
      <c r="AH12" s="15">
        <v>0.06</v>
      </c>
      <c r="AI12" s="15">
        <v>0.06</v>
      </c>
      <c r="AJ12" s="24">
        <v>0.6</v>
      </c>
      <c r="AK12" s="25">
        <v>5.3456326530612198E-2</v>
      </c>
      <c r="AL12" s="25">
        <v>9.7561797752809001E-2</v>
      </c>
      <c r="AM12" s="25">
        <v>1.583568677792041E-2</v>
      </c>
      <c r="AN12" s="25">
        <v>4.2486365334329479E-2</v>
      </c>
      <c r="AO12" s="25">
        <v>6.4297035980345543E-2</v>
      </c>
      <c r="AP12" s="25">
        <v>1.2358354755784061E-2</v>
      </c>
      <c r="AQ12" s="29">
        <f t="shared" si="0"/>
        <v>0.11730277871623351</v>
      </c>
      <c r="AR12" s="25">
        <v>0.14641160862354891</v>
      </c>
      <c r="AS12" s="25">
        <v>2.9438116100766704E-2</v>
      </c>
      <c r="AT12" s="25">
        <v>0.36836969910258671</v>
      </c>
      <c r="AU12" s="25">
        <v>8.9824253075571195E-2</v>
      </c>
      <c r="AV12" s="25">
        <v>0.31530028418061257</v>
      </c>
      <c r="AW12" s="25">
        <v>8.4796208530805703E-2</v>
      </c>
      <c r="AX12" s="25">
        <v>0.55256941327348508</v>
      </c>
      <c r="AY12" s="25">
        <v>9.5302752293577986E-2</v>
      </c>
      <c r="AZ12" s="25">
        <v>0.24214327062228655</v>
      </c>
      <c r="BA12" s="14">
        <v>0.64165182963407308</v>
      </c>
      <c r="BB12" s="25">
        <v>9.3260510372682209E-2</v>
      </c>
      <c r="BC12" s="25">
        <v>1.0179611650485438E-2</v>
      </c>
    </row>
    <row r="13" spans="1:55" ht="12" customHeight="1" x14ac:dyDescent="0.2">
      <c r="B13" s="6">
        <v>7</v>
      </c>
      <c r="C13" s="11">
        <v>42893</v>
      </c>
      <c r="D13" s="98" t="s">
        <v>287</v>
      </c>
      <c r="E13" s="6">
        <v>15.5</v>
      </c>
      <c r="F13" s="6">
        <v>2737.2</v>
      </c>
      <c r="G13" s="6">
        <v>-1161.3999999999999</v>
      </c>
      <c r="H13" s="6">
        <v>2735.16</v>
      </c>
      <c r="I13" s="6" t="s">
        <v>179</v>
      </c>
      <c r="J13" s="6" t="s">
        <v>47</v>
      </c>
      <c r="K13" s="6" t="s">
        <v>42</v>
      </c>
      <c r="N13" s="14">
        <v>3.3237087557603688</v>
      </c>
      <c r="O13" s="15">
        <v>7.0000000000000001E-3</v>
      </c>
      <c r="P13" s="14">
        <v>39.701161191749421</v>
      </c>
      <c r="Q13" s="15">
        <v>8.7085479353174705E-2</v>
      </c>
      <c r="R13" s="14">
        <v>0.18647330960854092</v>
      </c>
      <c r="S13" s="14">
        <v>15.425419793288969</v>
      </c>
      <c r="T13" s="13">
        <v>91.264502332814928</v>
      </c>
      <c r="U13" s="24">
        <v>4.3</v>
      </c>
      <c r="V13" s="16">
        <v>4.0999999999999996</v>
      </c>
      <c r="W13" s="16">
        <v>7</v>
      </c>
      <c r="X13" s="25">
        <v>0.26761589403973512</v>
      </c>
      <c r="Y13" s="24">
        <v>0.9</v>
      </c>
      <c r="Z13" s="13">
        <v>13.244328193832599</v>
      </c>
      <c r="AA13" s="26">
        <v>37.963446071007901</v>
      </c>
      <c r="AB13" s="26">
        <v>3.6261114711600775</v>
      </c>
      <c r="AC13" s="26">
        <v>39.014678510998309</v>
      </c>
      <c r="AD13" s="26">
        <v>0.40450616302186881</v>
      </c>
      <c r="AE13" s="26">
        <v>408.6323945358584</v>
      </c>
      <c r="AF13" s="15">
        <v>0.04</v>
      </c>
      <c r="AG13" s="14">
        <v>0.36969408897014022</v>
      </c>
      <c r="AH13" s="14">
        <v>9.502439024390244E-2</v>
      </c>
      <c r="AI13" s="15">
        <v>0.04</v>
      </c>
      <c r="AJ13" s="26">
        <v>85.473680740857006</v>
      </c>
      <c r="AK13" s="25">
        <v>4.5214791836734705</v>
      </c>
      <c r="AL13" s="25">
        <v>7.0521573033707865</v>
      </c>
      <c r="AM13" s="25">
        <v>0.52554685494223363</v>
      </c>
      <c r="AN13" s="25">
        <v>2.8324243556219648</v>
      </c>
      <c r="AO13" s="25">
        <v>0.29209224916785542</v>
      </c>
      <c r="AP13" s="25">
        <v>0.37170128534704366</v>
      </c>
      <c r="AQ13" s="29">
        <f t="shared" si="0"/>
        <v>1.3374549964770648</v>
      </c>
      <c r="AR13" s="25">
        <v>0.26374145936981758</v>
      </c>
      <c r="AS13" s="25">
        <v>3.9496166484118203E-2</v>
      </c>
      <c r="AT13" s="25">
        <v>1.4552877001583671E-2</v>
      </c>
      <c r="AU13" s="25">
        <v>1.985588752196837E-2</v>
      </c>
      <c r="AV13" s="25">
        <v>2.004799494790022E-2</v>
      </c>
      <c r="AW13" s="27">
        <v>1.0999999999999999E-2</v>
      </c>
      <c r="AX13" s="27">
        <v>0.04</v>
      </c>
      <c r="AY13" s="27">
        <v>1.0999999999999999E-2</v>
      </c>
      <c r="AZ13" s="25">
        <v>0.14321490593342984</v>
      </c>
      <c r="BA13" s="14">
        <v>2.9524511097780439</v>
      </c>
      <c r="BB13" s="27">
        <v>1.2E-2</v>
      </c>
      <c r="BC13" s="25">
        <v>2.1207524271844663E-2</v>
      </c>
    </row>
    <row r="14" spans="1:55" ht="12" customHeight="1" x14ac:dyDescent="0.2">
      <c r="B14" s="6">
        <v>8</v>
      </c>
      <c r="C14" s="11">
        <v>42893</v>
      </c>
      <c r="D14" s="98" t="s">
        <v>287</v>
      </c>
      <c r="E14" s="6">
        <v>15.5</v>
      </c>
      <c r="F14" s="6">
        <v>2737.2</v>
      </c>
      <c r="G14" s="6">
        <v>-1161.3999999999999</v>
      </c>
      <c r="H14" s="6">
        <v>2735.16</v>
      </c>
      <c r="I14" s="6" t="s">
        <v>179</v>
      </c>
      <c r="J14" s="6" t="s">
        <v>47</v>
      </c>
      <c r="K14" s="6" t="s">
        <v>45</v>
      </c>
      <c r="N14" s="15">
        <v>2E-3</v>
      </c>
      <c r="O14" s="14">
        <v>34.210145011600929</v>
      </c>
      <c r="P14" s="14">
        <v>1.4085561497326203E-2</v>
      </c>
      <c r="Q14" s="15">
        <v>0.6285349312946189</v>
      </c>
      <c r="R14" s="15">
        <v>1.0999999999999999E-2</v>
      </c>
      <c r="S14" s="15">
        <v>2.7E-2</v>
      </c>
      <c r="T14" s="13">
        <v>43.400738724727837</v>
      </c>
      <c r="U14" s="26">
        <v>11.816027200000001</v>
      </c>
      <c r="V14" s="13">
        <v>9.5723591331269375</v>
      </c>
      <c r="W14" s="13">
        <v>2382.5639049454076</v>
      </c>
      <c r="X14" s="25">
        <v>25.720860927152319</v>
      </c>
      <c r="Y14" s="26">
        <v>336.38332507433097</v>
      </c>
      <c r="Z14" s="13">
        <v>1981.0132158590309</v>
      </c>
      <c r="AA14" s="26">
        <v>15.01901396601043</v>
      </c>
      <c r="AB14" s="26">
        <v>104.39066753078419</v>
      </c>
      <c r="AC14" s="24">
        <v>2.1</v>
      </c>
      <c r="AD14" s="24">
        <v>0.16</v>
      </c>
      <c r="AE14" s="26">
        <v>0.39659199006519708</v>
      </c>
      <c r="AF14" s="14">
        <v>7.9560283687943267E-2</v>
      </c>
      <c r="AG14" s="14">
        <v>0.78937964655697745</v>
      </c>
      <c r="AH14" s="15">
        <v>0.06</v>
      </c>
      <c r="AI14" s="15">
        <v>7.0000000000000007E-2</v>
      </c>
      <c r="AJ14" s="26">
        <v>0.95115052582012205</v>
      </c>
      <c r="AK14" s="27">
        <v>0.03</v>
      </c>
      <c r="AL14" s="27">
        <v>0.08</v>
      </c>
      <c r="AM14" s="27">
        <v>0.01</v>
      </c>
      <c r="AN14" s="27">
        <v>0.04</v>
      </c>
      <c r="AO14" s="27">
        <v>0.04</v>
      </c>
      <c r="AP14" s="27">
        <v>8.9999999999999993E-3</v>
      </c>
      <c r="AQ14" s="15">
        <f t="shared" si="0"/>
        <v>0.25714285714285712</v>
      </c>
      <c r="AR14" s="27">
        <v>0.03</v>
      </c>
      <c r="AS14" s="27">
        <v>7.0000000000000001E-3</v>
      </c>
      <c r="AT14" s="27">
        <v>0.03</v>
      </c>
      <c r="AU14" s="27">
        <v>8.0000000000000002E-3</v>
      </c>
      <c r="AV14" s="27">
        <v>1.6E-2</v>
      </c>
      <c r="AW14" s="27">
        <v>8.9999999999999993E-3</v>
      </c>
      <c r="AX14" s="25">
        <v>2.3707598589291435E-2</v>
      </c>
      <c r="AY14" s="25">
        <v>1.0697247706422016E-2</v>
      </c>
      <c r="AZ14" s="25">
        <v>9.7539799999999996E-2</v>
      </c>
      <c r="BA14" s="14">
        <v>1.0573398920215955</v>
      </c>
      <c r="BB14" s="27">
        <v>8.9999999999999993E-3</v>
      </c>
      <c r="BC14" s="27">
        <v>1.4E-2</v>
      </c>
    </row>
    <row r="15" spans="1:55" ht="12" customHeight="1" x14ac:dyDescent="0.2">
      <c r="B15" s="6">
        <v>9</v>
      </c>
      <c r="C15" s="11">
        <v>42893</v>
      </c>
      <c r="D15" s="98" t="s">
        <v>287</v>
      </c>
      <c r="E15" s="6">
        <v>15.5</v>
      </c>
      <c r="F15" s="6">
        <v>2737.2</v>
      </c>
      <c r="G15" s="6">
        <v>-1161.3999999999999</v>
      </c>
      <c r="H15" s="6">
        <v>2735.16</v>
      </c>
      <c r="I15" s="6" t="s">
        <v>179</v>
      </c>
      <c r="J15" s="6" t="s">
        <v>47</v>
      </c>
      <c r="K15" s="6" t="s">
        <v>42</v>
      </c>
      <c r="N15" s="14">
        <v>2.8821898617511521</v>
      </c>
      <c r="O15" s="15">
        <v>4.0000000000000001E-3</v>
      </c>
      <c r="P15" s="14">
        <v>31.581841100076392</v>
      </c>
      <c r="Q15" s="15">
        <v>0.22285199971831235</v>
      </c>
      <c r="R15" s="14">
        <v>0.18341637010676154</v>
      </c>
      <c r="S15" s="14">
        <v>13.580455896927649</v>
      </c>
      <c r="T15" s="13">
        <v>147.63802488335924</v>
      </c>
      <c r="U15" s="26">
        <v>14.458258285714287</v>
      </c>
      <c r="V15" s="16">
        <v>4.5999999999999996</v>
      </c>
      <c r="W15" s="16">
        <v>8</v>
      </c>
      <c r="X15" s="27">
        <v>8.9999999999999993E-3</v>
      </c>
      <c r="Y15" s="24">
        <v>0.8</v>
      </c>
      <c r="Z15" s="16">
        <v>4.5</v>
      </c>
      <c r="AA15" s="26">
        <v>7.5834467440686515</v>
      </c>
      <c r="AB15" s="24">
        <v>1.9</v>
      </c>
      <c r="AC15" s="26">
        <v>28.687563451776647</v>
      </c>
      <c r="AD15" s="26">
        <v>0.529475546719682</v>
      </c>
      <c r="AE15" s="26">
        <v>349.6264957466625</v>
      </c>
      <c r="AF15" s="14">
        <v>0.16919148936170217</v>
      </c>
      <c r="AG15" s="14">
        <v>0.63096892138939675</v>
      </c>
      <c r="AH15" s="15">
        <v>0.06</v>
      </c>
      <c r="AI15" s="15">
        <v>0.05</v>
      </c>
      <c r="AJ15" s="26">
        <v>92.75842724846963</v>
      </c>
      <c r="AK15" s="25">
        <v>3.1126857142857149</v>
      </c>
      <c r="AL15" s="25">
        <v>5.4710898876404492</v>
      </c>
      <c r="AM15" s="25">
        <v>0.41568677792041075</v>
      </c>
      <c r="AN15" s="25">
        <v>1.5102891296227121</v>
      </c>
      <c r="AO15" s="25">
        <v>0.14512759549849422</v>
      </c>
      <c r="AP15" s="25">
        <v>0.41257892030848325</v>
      </c>
      <c r="AQ15" s="29">
        <f t="shared" si="0"/>
        <v>2.4364534163097127</v>
      </c>
      <c r="AR15" s="25">
        <v>0.19354411276948588</v>
      </c>
      <c r="AS15" s="25">
        <v>1.6143483023001098E-2</v>
      </c>
      <c r="AT15" s="25">
        <v>2.9105754003167342E-2</v>
      </c>
      <c r="AU15" s="25">
        <v>7.5641476274165217E-3</v>
      </c>
      <c r="AV15" s="25">
        <v>4.7386169876855067E-2</v>
      </c>
      <c r="AW15" s="27">
        <v>8.9999999999999993E-3</v>
      </c>
      <c r="AX15" s="27">
        <v>0.05</v>
      </c>
      <c r="AY15" s="27">
        <v>8.9999999999999993E-3</v>
      </c>
      <c r="AZ15" s="25">
        <v>8.4698986975398002E-2</v>
      </c>
      <c r="BA15" s="14">
        <v>1.4708962207558485</v>
      </c>
      <c r="BB15" s="27">
        <v>1.0999999999999999E-2</v>
      </c>
      <c r="BC15" s="27">
        <v>1.9E-2</v>
      </c>
    </row>
    <row r="16" spans="1:55" ht="12" customHeight="1" x14ac:dyDescent="0.2">
      <c r="B16" s="6">
        <v>10</v>
      </c>
      <c r="C16" s="11">
        <v>42893</v>
      </c>
      <c r="D16" s="98" t="s">
        <v>287</v>
      </c>
      <c r="E16" s="6">
        <v>15.5</v>
      </c>
      <c r="F16" s="6">
        <v>2737.2</v>
      </c>
      <c r="G16" s="6">
        <v>-1161.3999999999999</v>
      </c>
      <c r="H16" s="6">
        <v>2735.16</v>
      </c>
      <c r="I16" s="6" t="s">
        <v>179</v>
      </c>
      <c r="J16" s="6" t="s">
        <v>47</v>
      </c>
      <c r="K16" s="6" t="s">
        <v>43</v>
      </c>
      <c r="N16" s="14">
        <v>1.1369585253456223E-2</v>
      </c>
      <c r="O16" s="14">
        <v>25.155400232018565</v>
      </c>
      <c r="P16" s="14">
        <v>1.2827922077922076</v>
      </c>
      <c r="Q16" s="15">
        <v>0.60847506359979231</v>
      </c>
      <c r="R16" s="15">
        <v>1.2999999999999999E-2</v>
      </c>
      <c r="S16" s="14">
        <v>1.2467771485204586</v>
      </c>
      <c r="T16" s="13">
        <v>1062.9937791601867</v>
      </c>
      <c r="U16" s="26">
        <v>147.20605714285713</v>
      </c>
      <c r="V16" s="13">
        <v>1110.2823529411767</v>
      </c>
      <c r="W16" s="13">
        <v>2385.4849068721901</v>
      </c>
      <c r="X16" s="25">
        <v>15.918189845474613</v>
      </c>
      <c r="Y16" s="26">
        <v>124.53084737363724</v>
      </c>
      <c r="Z16" s="13">
        <v>515.76486784140968</v>
      </c>
      <c r="AA16" s="26">
        <v>6.1254470805990229</v>
      </c>
      <c r="AB16" s="26">
        <v>85.838068697342834</v>
      </c>
      <c r="AC16" s="26">
        <v>3.852533840947546</v>
      </c>
      <c r="AD16" s="24">
        <v>0.19</v>
      </c>
      <c r="AE16" s="26">
        <v>0.41076150263893196</v>
      </c>
      <c r="AF16" s="14">
        <v>3.5953191489361704</v>
      </c>
      <c r="AG16" s="14">
        <v>6.9653406459475926</v>
      </c>
      <c r="AH16" s="14">
        <v>8.5284552845528494E-2</v>
      </c>
      <c r="AI16" s="15">
        <v>0.04</v>
      </c>
      <c r="AJ16" s="24">
        <v>0.8</v>
      </c>
      <c r="AK16" s="25">
        <v>4.7498775510204087E-2</v>
      </c>
      <c r="AL16" s="25">
        <v>0.22970224719101123</v>
      </c>
      <c r="AM16" s="25">
        <v>3.3650834403080872E-2</v>
      </c>
      <c r="AN16" s="25">
        <v>0.24075607022786702</v>
      </c>
      <c r="AO16" s="25">
        <v>8.5423204945316217E-2</v>
      </c>
      <c r="AP16" s="25">
        <v>1.0457069408740359E-2</v>
      </c>
      <c r="AQ16" s="29">
        <f t="shared" si="0"/>
        <v>7.0413693150479365E-2</v>
      </c>
      <c r="AR16" s="25">
        <v>0.2115948590381426</v>
      </c>
      <c r="AS16" s="25">
        <v>3.6085432639649508E-2</v>
      </c>
      <c r="AT16" s="25">
        <v>0.32653017772303361</v>
      </c>
      <c r="AU16" s="25">
        <v>9.1715289982425327E-2</v>
      </c>
      <c r="AV16" s="25">
        <v>0.39822608146510896</v>
      </c>
      <c r="AW16" s="25">
        <v>7.1672985781990523E-2</v>
      </c>
      <c r="AX16" s="25">
        <v>0.55986405899326697</v>
      </c>
      <c r="AY16" s="25">
        <v>9.1412844036697249E-2</v>
      </c>
      <c r="AZ16" s="25">
        <v>0.23714688856729377</v>
      </c>
      <c r="BA16" s="14">
        <v>0.36772405518896212</v>
      </c>
      <c r="BB16" s="25">
        <v>0.14388764457499542</v>
      </c>
      <c r="BC16" s="25">
        <v>1.0179611650485438E-2</v>
      </c>
    </row>
    <row r="17" spans="1:55" ht="12" customHeight="1" x14ac:dyDescent="0.2">
      <c r="B17" s="6">
        <v>11</v>
      </c>
      <c r="C17" s="11">
        <v>42893</v>
      </c>
      <c r="D17" s="98" t="s">
        <v>287</v>
      </c>
      <c r="E17" s="6">
        <v>15.5</v>
      </c>
      <c r="F17" s="6">
        <v>2737.2</v>
      </c>
      <c r="G17" s="6">
        <v>-1161.3999999999999</v>
      </c>
      <c r="H17" s="6">
        <v>2735.16</v>
      </c>
      <c r="I17" s="6" t="s">
        <v>179</v>
      </c>
      <c r="J17" s="6" t="s">
        <v>47</v>
      </c>
      <c r="K17" s="6" t="s">
        <v>42</v>
      </c>
      <c r="N17" s="14">
        <v>3.523043010752688</v>
      </c>
      <c r="O17" s="14">
        <v>7.1967807424593966E-2</v>
      </c>
      <c r="P17" s="14">
        <v>33.901925133689844</v>
      </c>
      <c r="Q17" s="15">
        <v>0.24831790107481452</v>
      </c>
      <c r="R17" s="14">
        <v>0.15135112692763938</v>
      </c>
      <c r="S17" s="14">
        <v>14.221747132946339</v>
      </c>
      <c r="T17" s="13">
        <v>166.97900466562987</v>
      </c>
      <c r="U17" s="26">
        <v>7.7135657142857097</v>
      </c>
      <c r="V17" s="16">
        <v>3.7</v>
      </c>
      <c r="W17" s="13">
        <v>41.112742453436091</v>
      </c>
      <c r="X17" s="25">
        <v>0.45360412067696831</v>
      </c>
      <c r="Y17" s="26">
        <v>1.3781427155599599</v>
      </c>
      <c r="Z17" s="16">
        <v>3.8</v>
      </c>
      <c r="AA17" s="26">
        <v>19.485936395759715</v>
      </c>
      <c r="AB17" s="26">
        <v>4.7924925469863897</v>
      </c>
      <c r="AC17" s="26">
        <v>27.347318104906936</v>
      </c>
      <c r="AD17" s="26">
        <v>1.1354642147117295</v>
      </c>
      <c r="AE17" s="26">
        <v>367.55614492393664</v>
      </c>
      <c r="AF17" s="14">
        <v>0.30215737926376224</v>
      </c>
      <c r="AG17" s="14">
        <v>0.70224253503960998</v>
      </c>
      <c r="AH17" s="15">
        <v>7.0000000000000007E-2</v>
      </c>
      <c r="AI17" s="15">
        <v>0.04</v>
      </c>
      <c r="AJ17" s="26">
        <v>88.815645895463803</v>
      </c>
      <c r="AK17" s="25">
        <v>3.8809885714285715</v>
      </c>
      <c r="AL17" s="25">
        <v>6.5636512979465333</v>
      </c>
      <c r="AM17" s="25">
        <v>0.49914441591784331</v>
      </c>
      <c r="AN17" s="25">
        <v>1.3065924542398206</v>
      </c>
      <c r="AO17" s="25">
        <v>8.2312252337929895E-2</v>
      </c>
      <c r="AP17" s="25">
        <v>0.38221079691516707</v>
      </c>
      <c r="AQ17" s="29">
        <f t="shared" si="0"/>
        <v>3.2760206411125536</v>
      </c>
      <c r="AR17" s="25">
        <v>0.1510262023217247</v>
      </c>
      <c r="AS17" s="27">
        <v>6.0000000000000001E-3</v>
      </c>
      <c r="AT17" s="25">
        <v>1.1757170508534224E-2</v>
      </c>
      <c r="AU17" s="27">
        <v>7.0000000000000001E-3</v>
      </c>
      <c r="AV17" s="27">
        <v>1.6E-2</v>
      </c>
      <c r="AW17" s="27">
        <v>1.0999999999999999E-2</v>
      </c>
      <c r="AX17" s="27">
        <v>0.04</v>
      </c>
      <c r="AY17" s="27">
        <v>0.01</v>
      </c>
      <c r="AZ17" s="25">
        <v>9.2629040038591001E-2</v>
      </c>
      <c r="BA17" s="14">
        <v>1.4569732453509296</v>
      </c>
      <c r="BB17" s="27">
        <v>1.0999999999999999E-2</v>
      </c>
      <c r="BC17" s="27">
        <v>8.0000000000000002E-3</v>
      </c>
    </row>
    <row r="18" spans="1:55" ht="12" customHeight="1" x14ac:dyDescent="0.2">
      <c r="B18" s="6">
        <v>12</v>
      </c>
      <c r="C18" s="11">
        <v>42893</v>
      </c>
      <c r="D18" s="98" t="s">
        <v>287</v>
      </c>
      <c r="E18" s="6">
        <v>15.5</v>
      </c>
      <c r="F18" s="6">
        <v>2737.2</v>
      </c>
      <c r="G18" s="6">
        <v>-1161.3999999999999</v>
      </c>
      <c r="H18" s="6">
        <v>2735.16</v>
      </c>
      <c r="I18" s="6" t="s">
        <v>179</v>
      </c>
      <c r="J18" s="6" t="s">
        <v>47</v>
      </c>
      <c r="K18" s="6" t="s">
        <v>43</v>
      </c>
      <c r="N18" s="14">
        <v>0.2804752688172043</v>
      </c>
      <c r="O18" s="14">
        <v>15.843053944315546</v>
      </c>
      <c r="P18" s="14">
        <v>2.3187394957983196</v>
      </c>
      <c r="Q18" s="15">
        <v>0.6059345125483051</v>
      </c>
      <c r="R18" s="15">
        <v>1.0999999999999999E-2</v>
      </c>
      <c r="S18" s="14">
        <v>20.31253716551041</v>
      </c>
      <c r="T18" s="13">
        <v>2342.6905132192846</v>
      </c>
      <c r="U18" s="26">
        <v>299.8851428571428</v>
      </c>
      <c r="V18" s="13">
        <v>3191.1845201238393</v>
      </c>
      <c r="W18" s="13">
        <v>1533.9678869621066</v>
      </c>
      <c r="X18" s="25">
        <v>8.1496865342163343</v>
      </c>
      <c r="Y18" s="26">
        <v>62.019504459861253</v>
      </c>
      <c r="Z18" s="13">
        <v>260.33606828193837</v>
      </c>
      <c r="AA18" s="26">
        <v>5.7532979976442862</v>
      </c>
      <c r="AB18" s="26">
        <v>28.438405703175633</v>
      </c>
      <c r="AC18" s="26">
        <v>4.6093697123519464</v>
      </c>
      <c r="AD18" s="26">
        <v>0.233216699801193</v>
      </c>
      <c r="AE18" s="26">
        <v>11.251463148090654</v>
      </c>
      <c r="AF18" s="14">
        <v>26.366335697399528</v>
      </c>
      <c r="AG18" s="14">
        <v>45.36520901889093</v>
      </c>
      <c r="AH18" s="14">
        <v>0.21737579042457089</v>
      </c>
      <c r="AI18" s="15">
        <v>0.05</v>
      </c>
      <c r="AJ18" s="24">
        <v>0.8</v>
      </c>
      <c r="AK18" s="25">
        <v>2.7950999999999997</v>
      </c>
      <c r="AL18" s="25">
        <v>11.149527314994188</v>
      </c>
      <c r="AM18" s="25">
        <v>1.9646076700898585</v>
      </c>
      <c r="AN18" s="25">
        <v>10.514531191632425</v>
      </c>
      <c r="AO18" s="25">
        <v>3.2099613250911396</v>
      </c>
      <c r="AP18" s="25">
        <v>0.48504370179948586</v>
      </c>
      <c r="AQ18" s="29">
        <f t="shared" si="0"/>
        <v>0.13447892478376508</v>
      </c>
      <c r="AR18" s="25">
        <v>4.0037147595356553</v>
      </c>
      <c r="AS18" s="25">
        <v>0.6330952902519168</v>
      </c>
      <c r="AT18" s="25">
        <v>4.2335611472813648</v>
      </c>
      <c r="AU18" s="25">
        <v>0.91214762741652033</v>
      </c>
      <c r="AV18" s="25">
        <v>2.4660502052415536</v>
      </c>
      <c r="AW18" s="25">
        <v>0.32252132701421804</v>
      </c>
      <c r="AX18" s="25">
        <v>1.9485001603077907</v>
      </c>
      <c r="AY18" s="25">
        <v>0.27736238532110091</v>
      </c>
      <c r="AZ18" s="25">
        <v>1.0075330438977328</v>
      </c>
      <c r="BA18" s="14">
        <v>0.52692501499700062</v>
      </c>
      <c r="BB18" s="25">
        <v>0.49733467964016892</v>
      </c>
      <c r="BC18" s="25">
        <v>0.10403944174757282</v>
      </c>
    </row>
    <row r="19" spans="1:55" ht="12" customHeight="1" x14ac:dyDescent="0.2">
      <c r="B19" s="6">
        <v>13</v>
      </c>
      <c r="C19" s="11">
        <v>42893</v>
      </c>
      <c r="D19" s="98" t="s">
        <v>287</v>
      </c>
      <c r="E19" s="6">
        <v>15.5</v>
      </c>
      <c r="F19" s="6">
        <v>2737.2</v>
      </c>
      <c r="G19" s="6">
        <v>-1161.3999999999999</v>
      </c>
      <c r="H19" s="6">
        <v>2735.16</v>
      </c>
      <c r="I19" s="6" t="s">
        <v>179</v>
      </c>
      <c r="J19" s="6" t="s">
        <v>47</v>
      </c>
      <c r="K19" s="6" t="s">
        <v>42</v>
      </c>
      <c r="N19" s="14">
        <v>3.1526592933947772</v>
      </c>
      <c r="O19" s="14">
        <v>2.3313515081206496E-2</v>
      </c>
      <c r="P19" s="14">
        <v>35.012452253628723</v>
      </c>
      <c r="Q19" s="15">
        <v>0.25074502143467048</v>
      </c>
      <c r="R19" s="14">
        <v>0.14545432977461448</v>
      </c>
      <c r="S19" s="14">
        <v>14.112806173014301</v>
      </c>
      <c r="T19" s="13">
        <v>188.61150855365474</v>
      </c>
      <c r="U19" s="26">
        <v>1.8028285714285712</v>
      </c>
      <c r="V19" s="16">
        <v>3.5</v>
      </c>
      <c r="W19" s="13">
        <v>14.128124598587025</v>
      </c>
      <c r="X19" s="25">
        <v>0.4201913171449595</v>
      </c>
      <c r="Y19" s="24">
        <v>0.9</v>
      </c>
      <c r="Z19" s="16">
        <v>3.5</v>
      </c>
      <c r="AA19" s="26">
        <v>4.0574193168433448</v>
      </c>
      <c r="AB19" s="26">
        <v>3.4701322099805578</v>
      </c>
      <c r="AC19" s="26">
        <v>27.801015228426397</v>
      </c>
      <c r="AD19" s="26">
        <v>0.31534890656063619</v>
      </c>
      <c r="AE19" s="26">
        <v>378.93667891959018</v>
      </c>
      <c r="AF19" s="14">
        <v>0.20074839581222559</v>
      </c>
      <c r="AG19" s="14">
        <v>0.73648507007922004</v>
      </c>
      <c r="AH19" s="15">
        <v>0.06</v>
      </c>
      <c r="AI19" s="15">
        <v>0.04</v>
      </c>
      <c r="AJ19" s="26">
        <v>91.995030607439944</v>
      </c>
      <c r="AK19" s="25">
        <v>3.5335457142857143</v>
      </c>
      <c r="AL19" s="25">
        <v>6.2991212708252622</v>
      </c>
      <c r="AM19" s="25">
        <v>0.55483408215661101</v>
      </c>
      <c r="AN19" s="25">
        <v>1.6514292118042584</v>
      </c>
      <c r="AO19" s="25">
        <v>0.14520795688698684</v>
      </c>
      <c r="AP19" s="25">
        <v>0.38676092544987145</v>
      </c>
      <c r="AQ19" s="29">
        <f t="shared" si="0"/>
        <v>2.8237424340305015</v>
      </c>
      <c r="AR19" s="25">
        <v>0.12872703150912107</v>
      </c>
      <c r="AS19" s="25">
        <v>8.7929901423877323E-3</v>
      </c>
      <c r="AT19" s="25">
        <v>8.4259721977828592E-2</v>
      </c>
      <c r="AU19" s="27">
        <v>8.0000000000000002E-3</v>
      </c>
      <c r="AV19" s="27">
        <v>1.9E-2</v>
      </c>
      <c r="AW19" s="27">
        <v>1.2999999999999999E-2</v>
      </c>
      <c r="AX19" s="27">
        <v>0.04</v>
      </c>
      <c r="AY19" s="27">
        <v>8.9999999999999993E-3</v>
      </c>
      <c r="AZ19" s="25">
        <v>5.9262904003859085E-2</v>
      </c>
      <c r="BA19" s="14">
        <v>1.158211877624475</v>
      </c>
      <c r="BB19" s="27">
        <v>1.2E-2</v>
      </c>
      <c r="BC19" s="27">
        <v>8.9999999999999993E-3</v>
      </c>
    </row>
    <row r="20" spans="1:55" ht="12" customHeight="1" x14ac:dyDescent="0.2">
      <c r="B20" s="6">
        <v>14</v>
      </c>
      <c r="C20" s="11">
        <v>42893</v>
      </c>
      <c r="D20" s="98" t="s">
        <v>287</v>
      </c>
      <c r="E20" s="6">
        <v>15.5</v>
      </c>
      <c r="F20" s="6">
        <v>2737.2</v>
      </c>
      <c r="G20" s="6">
        <v>-1161.3999999999999</v>
      </c>
      <c r="H20" s="6">
        <v>2735.16</v>
      </c>
      <c r="I20" s="6" t="s">
        <v>179</v>
      </c>
      <c r="J20" s="6" t="s">
        <v>47</v>
      </c>
      <c r="K20" s="6" t="s">
        <v>42</v>
      </c>
      <c r="N20" s="14">
        <v>3.1663410138248849</v>
      </c>
      <c r="O20" s="14">
        <v>3.2436194895591651E-2</v>
      </c>
      <c r="P20" s="14">
        <v>40.966111535523304</v>
      </c>
      <c r="Q20" s="15">
        <v>1.9902386950819098E-2</v>
      </c>
      <c r="R20" s="14">
        <v>0.14152313167259786</v>
      </c>
      <c r="S20" s="14">
        <v>16.658063145971965</v>
      </c>
      <c r="T20" s="13">
        <v>127.10342146189736</v>
      </c>
      <c r="U20" s="24">
        <v>3.9</v>
      </c>
      <c r="V20" s="16">
        <v>2.8</v>
      </c>
      <c r="W20" s="16">
        <v>8</v>
      </c>
      <c r="X20" s="25">
        <v>0.45765415746872701</v>
      </c>
      <c r="Y20" s="24">
        <v>0.7</v>
      </c>
      <c r="Z20" s="13">
        <v>9.6371420704845807</v>
      </c>
      <c r="AA20" s="26">
        <v>5.3425017667844514</v>
      </c>
      <c r="AB20" s="26">
        <v>7.5546429034348677</v>
      </c>
      <c r="AC20" s="26">
        <v>29.306903553299492</v>
      </c>
      <c r="AD20" s="26">
        <v>2.0908777335984094</v>
      </c>
      <c r="AE20" s="26">
        <v>430.09687761564732</v>
      </c>
      <c r="AF20" s="14">
        <v>0.48531442080378245</v>
      </c>
      <c r="AG20" s="14">
        <v>0.91197806215722121</v>
      </c>
      <c r="AH20" s="14">
        <v>0.12304878048780488</v>
      </c>
      <c r="AI20" s="15">
        <v>0.04</v>
      </c>
      <c r="AJ20" s="26">
        <v>101.95779312509808</v>
      </c>
      <c r="AK20" s="25">
        <v>4.8434571428571429</v>
      </c>
      <c r="AL20" s="25">
        <v>5.865126695079427</v>
      </c>
      <c r="AM20" s="25">
        <v>0.54864634146341451</v>
      </c>
      <c r="AN20" s="25">
        <v>1.4660545386626822</v>
      </c>
      <c r="AO20" s="25">
        <v>0.44043208115390714</v>
      </c>
      <c r="AP20" s="25">
        <v>0.4595629820051414</v>
      </c>
      <c r="AQ20" s="15">
        <f t="shared" si="0"/>
        <v>1.9131236236404443</v>
      </c>
      <c r="AR20" s="27">
        <v>0.04</v>
      </c>
      <c r="AS20" s="25">
        <v>2.1493975903614456E-2</v>
      </c>
      <c r="AT20" s="25">
        <v>0.10777406299489706</v>
      </c>
      <c r="AU20" s="27">
        <v>6.0000000000000001E-3</v>
      </c>
      <c r="AV20" s="27">
        <v>1.7000000000000001E-2</v>
      </c>
      <c r="AW20" s="27">
        <v>0.01</v>
      </c>
      <c r="AX20" s="27">
        <v>0.05</v>
      </c>
      <c r="AY20" s="27">
        <v>8.9999999999999993E-3</v>
      </c>
      <c r="AZ20" s="25">
        <v>0.45224891461649785</v>
      </c>
      <c r="BA20" s="14">
        <v>3.7836285542891419</v>
      </c>
      <c r="BB20" s="27">
        <v>8.9999999999999993E-3</v>
      </c>
      <c r="BC20" s="27">
        <v>1.0999999999999999E-2</v>
      </c>
    </row>
    <row r="21" spans="1:55" ht="12" customHeight="1" x14ac:dyDescent="0.2">
      <c r="B21" s="6">
        <v>15</v>
      </c>
      <c r="C21" s="11">
        <v>42893</v>
      </c>
      <c r="D21" s="98" t="s">
        <v>287</v>
      </c>
      <c r="E21" s="6">
        <v>15.5</v>
      </c>
      <c r="F21" s="6">
        <v>2737.2</v>
      </c>
      <c r="G21" s="6">
        <v>-1161.3999999999999</v>
      </c>
      <c r="H21" s="6">
        <v>2735.16</v>
      </c>
      <c r="I21" s="6" t="s">
        <v>179</v>
      </c>
      <c r="J21" s="6" t="s">
        <v>47</v>
      </c>
      <c r="K21" s="6" t="s">
        <v>44</v>
      </c>
      <c r="N21" s="14">
        <v>1.7590783410138248E-2</v>
      </c>
      <c r="O21" s="14">
        <v>26.790269721577726</v>
      </c>
      <c r="P21" s="14">
        <v>1.4210634071810542</v>
      </c>
      <c r="Q21" s="15">
        <v>0.47113537953010987</v>
      </c>
      <c r="R21" s="15">
        <v>8.9999999999999993E-3</v>
      </c>
      <c r="S21" s="14">
        <v>1.4687222143565057</v>
      </c>
      <c r="T21" s="13">
        <v>919.23188180404361</v>
      </c>
      <c r="U21" s="26">
        <v>90.454114285714269</v>
      </c>
      <c r="V21" s="13">
        <v>1520.1362229102169</v>
      </c>
      <c r="W21" s="13">
        <v>2454.1483622350675</v>
      </c>
      <c r="X21" s="25">
        <v>16.453274466519499</v>
      </c>
      <c r="Y21" s="26">
        <v>130.0442021803766</v>
      </c>
      <c r="Z21" s="13">
        <v>445.61789647577092</v>
      </c>
      <c r="AA21" s="26">
        <v>28.121260306242633</v>
      </c>
      <c r="AB21" s="26">
        <v>85.944912508101098</v>
      </c>
      <c r="AC21" s="26">
        <v>3.506982233502538</v>
      </c>
      <c r="AD21" s="24">
        <v>0.14000000000000001</v>
      </c>
      <c r="AE21" s="26">
        <v>0.34807631170443959</v>
      </c>
      <c r="AF21" s="14">
        <v>4.0087592029719685</v>
      </c>
      <c r="AG21" s="14">
        <v>6.2302717854966492</v>
      </c>
      <c r="AH21" s="14">
        <v>8.4552845528455003E-2</v>
      </c>
      <c r="AI21" s="15">
        <v>0.04</v>
      </c>
      <c r="AJ21" s="24">
        <v>0.6</v>
      </c>
      <c r="AK21" s="25">
        <v>6.6377142857142857E-2</v>
      </c>
      <c r="AL21" s="25">
        <v>0.30379620302208449</v>
      </c>
      <c r="AM21" s="25">
        <v>6.1877406931964044E-2</v>
      </c>
      <c r="AN21" s="25">
        <v>0.26610235338064997</v>
      </c>
      <c r="AO21" s="25">
        <v>7.5008083689966712E-2</v>
      </c>
      <c r="AP21" s="25">
        <v>2.912082262210797E-2</v>
      </c>
      <c r="AQ21" s="29">
        <f t="shared" si="0"/>
        <v>0.1596110592357361</v>
      </c>
      <c r="AR21" s="25">
        <v>0.28988922056384742</v>
      </c>
      <c r="AS21" s="25">
        <v>5.5688937568455638E-2</v>
      </c>
      <c r="AT21" s="25">
        <v>0.48008446243181413</v>
      </c>
      <c r="AU21" s="25">
        <v>0.11109490333919157</v>
      </c>
      <c r="AV21" s="25">
        <v>0.42610798863277555</v>
      </c>
      <c r="AW21" s="25">
        <v>6.7952606635071092E-2</v>
      </c>
      <c r="AX21" s="25">
        <v>0.6247168964411669</v>
      </c>
      <c r="AY21" s="25">
        <v>0.12050917431192661</v>
      </c>
      <c r="AZ21" s="25">
        <v>0.12561119150988903</v>
      </c>
      <c r="BA21" s="14">
        <v>0.45632729454109178</v>
      </c>
      <c r="BB21" s="25">
        <v>9.1271158435836247E-2</v>
      </c>
      <c r="BC21" s="25">
        <v>1.5476941747572815E-2</v>
      </c>
    </row>
    <row r="22" spans="1:55" ht="12" customHeight="1" x14ac:dyDescent="0.2">
      <c r="B22" s="6">
        <v>16</v>
      </c>
      <c r="C22" s="11">
        <v>42893</v>
      </c>
      <c r="D22" s="98" t="s">
        <v>287</v>
      </c>
      <c r="E22" s="6">
        <v>15.5</v>
      </c>
      <c r="F22" s="6">
        <v>2737.2</v>
      </c>
      <c r="G22" s="6">
        <v>-1161.3999999999999</v>
      </c>
      <c r="H22" s="6">
        <v>2735.16</v>
      </c>
      <c r="I22" s="6" t="s">
        <v>179</v>
      </c>
      <c r="J22" s="6" t="s">
        <v>47</v>
      </c>
      <c r="K22" s="6" t="s">
        <v>44</v>
      </c>
      <c r="N22" s="14">
        <v>0.30881597542242706</v>
      </c>
      <c r="O22" s="14">
        <v>17.04927494199536</v>
      </c>
      <c r="P22" s="14">
        <v>2.5346753246753249</v>
      </c>
      <c r="Q22" s="15">
        <v>0.46841857061117431</v>
      </c>
      <c r="R22" s="15">
        <v>8.0000000000000002E-3</v>
      </c>
      <c r="S22" s="14">
        <v>20.540322809004671</v>
      </c>
      <c r="T22" s="13">
        <v>2704.5614307931573</v>
      </c>
      <c r="U22" s="26">
        <v>167.28685714285712</v>
      </c>
      <c r="V22" s="13">
        <v>3181.2705882352943</v>
      </c>
      <c r="W22" s="13">
        <v>1530.9640333975592</v>
      </c>
      <c r="X22" s="25">
        <v>8.4524267844002949</v>
      </c>
      <c r="Y22" s="26">
        <v>61.73256689791873</v>
      </c>
      <c r="Z22" s="13">
        <v>267.61943832599121</v>
      </c>
      <c r="AA22" s="26">
        <v>22.894899882214368</v>
      </c>
      <c r="AB22" s="26">
        <v>34.369455605962415</v>
      </c>
      <c r="AC22" s="26">
        <v>5.4656023688663282</v>
      </c>
      <c r="AD22" s="24">
        <v>0.17</v>
      </c>
      <c r="AE22" s="26">
        <v>11.898796274448928</v>
      </c>
      <c r="AF22" s="14">
        <v>27.577034785545422</v>
      </c>
      <c r="AG22" s="14">
        <v>55.71287507617307</v>
      </c>
      <c r="AH22" s="14">
        <v>0.19789521228545617</v>
      </c>
      <c r="AI22" s="15">
        <v>0.04</v>
      </c>
      <c r="AJ22" s="26">
        <v>0.92171087741327873</v>
      </c>
      <c r="AK22" s="25">
        <v>2.8033971428571429</v>
      </c>
      <c r="AL22" s="25">
        <v>11.356191398682682</v>
      </c>
      <c r="AM22" s="25">
        <v>2.0347353979460845</v>
      </c>
      <c r="AN22" s="25">
        <v>10.484632050803137</v>
      </c>
      <c r="AO22" s="25">
        <v>3.2888159771754633</v>
      </c>
      <c r="AP22" s="25">
        <v>0.55602570694087405</v>
      </c>
      <c r="AQ22" s="29">
        <f t="shared" si="0"/>
        <v>0.14024990512252028</v>
      </c>
      <c r="AR22" s="25">
        <v>4.6402547263681599</v>
      </c>
      <c r="AS22" s="25">
        <v>0.64384227820372397</v>
      </c>
      <c r="AT22" s="25">
        <v>4.4167770543726901</v>
      </c>
      <c r="AU22" s="25">
        <v>0.87998857644991213</v>
      </c>
      <c r="AV22" s="25">
        <v>2.4292137669718978</v>
      </c>
      <c r="AW22" s="25">
        <v>0.3570047393364929</v>
      </c>
      <c r="AX22" s="25">
        <v>2.0500506572619428</v>
      </c>
      <c r="AY22" s="25">
        <v>0.30892431192660552</v>
      </c>
      <c r="AZ22" s="25">
        <v>1.5464852870236374</v>
      </c>
      <c r="BA22" s="14">
        <v>0.62207846430713853</v>
      </c>
      <c r="BB22" s="25">
        <v>0.35297723517532587</v>
      </c>
      <c r="BC22" s="25">
        <v>7.9964199029126215E-2</v>
      </c>
    </row>
    <row r="23" spans="1:55" ht="12" customHeight="1" x14ac:dyDescent="0.2">
      <c r="A23" s="3">
        <v>2</v>
      </c>
      <c r="B23" s="6">
        <v>17</v>
      </c>
      <c r="C23" s="11" t="s">
        <v>57</v>
      </c>
      <c r="D23" s="98" t="s">
        <v>290</v>
      </c>
      <c r="E23" s="6">
        <v>27.95</v>
      </c>
      <c r="F23" s="6">
        <v>2749.6499999999996</v>
      </c>
      <c r="G23" s="6">
        <v>-1173.8499999999997</v>
      </c>
      <c r="H23" s="6">
        <v>2747.6099999999997</v>
      </c>
      <c r="I23" s="6" t="s">
        <v>179</v>
      </c>
      <c r="J23" s="6" t="s">
        <v>47</v>
      </c>
      <c r="K23" s="6" t="s">
        <v>42</v>
      </c>
      <c r="N23" s="14">
        <v>3.3210736653742914</v>
      </c>
      <c r="O23" s="14">
        <v>0.1665449763282483</v>
      </c>
      <c r="P23" s="14">
        <v>23.326670862177473</v>
      </c>
      <c r="Q23" s="15">
        <v>0.83246780933493891</v>
      </c>
      <c r="R23" s="14">
        <v>0.12578473804100226</v>
      </c>
      <c r="S23" s="14">
        <v>11.399348207570821</v>
      </c>
      <c r="T23" s="13">
        <v>150.7015804597701</v>
      </c>
      <c r="U23" s="24">
        <v>2.6</v>
      </c>
      <c r="V23" s="16">
        <v>14</v>
      </c>
      <c r="W23" s="13">
        <v>20.461901140684411</v>
      </c>
      <c r="X23" s="25">
        <v>0.47899052478134113</v>
      </c>
      <c r="Y23" s="24">
        <v>1.7</v>
      </c>
      <c r="Z23" s="16">
        <v>59</v>
      </c>
      <c r="AA23" s="24">
        <v>3.5</v>
      </c>
      <c r="AB23" s="26">
        <v>3.3161780175320295</v>
      </c>
      <c r="AC23" s="26">
        <v>22.650936018957346</v>
      </c>
      <c r="AD23" s="24">
        <v>1.2</v>
      </c>
      <c r="AE23" s="26">
        <v>239.8506774286538</v>
      </c>
      <c r="AF23" s="15">
        <v>0.17</v>
      </c>
      <c r="AG23" s="15">
        <v>0.13</v>
      </c>
      <c r="AH23" s="15">
        <v>0.18</v>
      </c>
      <c r="AI23" s="15">
        <v>0.59</v>
      </c>
      <c r="AJ23" s="26">
        <v>57.468110799875504</v>
      </c>
      <c r="AK23" s="25">
        <v>1.931497737556561</v>
      </c>
      <c r="AL23" s="25">
        <v>4.8440357414448671</v>
      </c>
      <c r="AM23" s="25">
        <v>0.36229266826923079</v>
      </c>
      <c r="AN23" s="25">
        <v>0.97208972648432279</v>
      </c>
      <c r="AO23" s="27">
        <v>0.23</v>
      </c>
      <c r="AP23" s="25">
        <v>0.2803992395437262</v>
      </c>
      <c r="AQ23" s="15">
        <f t="shared" ref="AQ23:AQ32" si="1">AP23/((AO23+AR23)/2)</f>
        <v>1.1215969581749048</v>
      </c>
      <c r="AR23" s="27">
        <v>0.27</v>
      </c>
      <c r="AS23" s="27">
        <v>0.04</v>
      </c>
      <c r="AT23" s="27">
        <v>0.11</v>
      </c>
      <c r="AU23" s="25">
        <v>2.0325510976532931E-3</v>
      </c>
      <c r="AV23" s="27">
        <v>0.08</v>
      </c>
      <c r="AW23" s="27">
        <v>0.03</v>
      </c>
      <c r="AX23" s="25">
        <v>3.0626367461430576E-2</v>
      </c>
      <c r="AY23" s="27">
        <v>0.02</v>
      </c>
      <c r="AZ23" s="27">
        <v>0.02</v>
      </c>
      <c r="BA23" s="14">
        <v>1.4569507029053423</v>
      </c>
      <c r="BB23" s="27">
        <v>0.01</v>
      </c>
      <c r="BC23" s="27">
        <v>0.01</v>
      </c>
    </row>
    <row r="24" spans="1:55" ht="12" customHeight="1" x14ac:dyDescent="0.2">
      <c r="B24" s="6">
        <v>18</v>
      </c>
      <c r="C24" s="11" t="s">
        <v>57</v>
      </c>
      <c r="D24" s="98" t="s">
        <v>290</v>
      </c>
      <c r="E24" s="6">
        <v>27.95</v>
      </c>
      <c r="F24" s="6">
        <v>2749.6499999999996</v>
      </c>
      <c r="G24" s="6">
        <v>-1173.8499999999997</v>
      </c>
      <c r="H24" s="6">
        <v>2747.6099999999997</v>
      </c>
      <c r="I24" s="6" t="s">
        <v>179</v>
      </c>
      <c r="J24" s="6" t="s">
        <v>47</v>
      </c>
      <c r="K24" s="6" t="s">
        <v>42</v>
      </c>
      <c r="N24" s="14">
        <v>2.856719952281539</v>
      </c>
      <c r="O24" s="14">
        <v>0.11983114150447133</v>
      </c>
      <c r="P24" s="14">
        <v>23.234977973568284</v>
      </c>
      <c r="Q24" s="15">
        <v>0.8369459770521992</v>
      </c>
      <c r="R24" s="14">
        <v>9.3839407744874717E-2</v>
      </c>
      <c r="S24" s="14">
        <v>11.501709701679619</v>
      </c>
      <c r="T24" s="13">
        <v>128.2217672413793</v>
      </c>
      <c r="U24" s="26">
        <v>2.1760914620410001</v>
      </c>
      <c r="V24" s="16">
        <v>16</v>
      </c>
      <c r="W24" s="13">
        <v>16.267908745247148</v>
      </c>
      <c r="X24" s="25">
        <v>0.46220116618075807</v>
      </c>
      <c r="Y24" s="24">
        <v>1.4</v>
      </c>
      <c r="Z24" s="16">
        <v>37</v>
      </c>
      <c r="AA24" s="24">
        <v>4.9000000000000004</v>
      </c>
      <c r="AB24" s="26">
        <v>4.5079433580579904</v>
      </c>
      <c r="AC24" s="26">
        <v>22.730165876777249</v>
      </c>
      <c r="AD24" s="24">
        <v>2.2999999999999998</v>
      </c>
      <c r="AE24" s="26">
        <v>244.04713173825309</v>
      </c>
      <c r="AF24" s="15">
        <v>0.13</v>
      </c>
      <c r="AG24" s="15">
        <v>0.23</v>
      </c>
      <c r="AH24" s="15">
        <v>0.24</v>
      </c>
      <c r="AI24" s="15">
        <v>0.64</v>
      </c>
      <c r="AJ24" s="26">
        <v>56.391562402738863</v>
      </c>
      <c r="AK24" s="25">
        <v>1.8351855203619911</v>
      </c>
      <c r="AL24" s="25">
        <v>4.7287484790874528</v>
      </c>
      <c r="AM24" s="25">
        <v>0.39870868389423075</v>
      </c>
      <c r="AN24" s="25">
        <v>1.0905490326884588</v>
      </c>
      <c r="AO24" s="27">
        <v>0.22</v>
      </c>
      <c r="AP24" s="25">
        <v>0.26922053231939158</v>
      </c>
      <c r="AQ24" s="15">
        <f t="shared" si="1"/>
        <v>0.97898375388869663</v>
      </c>
      <c r="AR24" s="27">
        <v>0.33</v>
      </c>
      <c r="AS24" s="25">
        <v>2.6631578947368423E-2</v>
      </c>
      <c r="AT24" s="27">
        <v>0.1</v>
      </c>
      <c r="AU24" s="27">
        <v>0.05</v>
      </c>
      <c r="AV24" s="27">
        <v>0.08</v>
      </c>
      <c r="AW24" s="27">
        <v>0.03</v>
      </c>
      <c r="AX24" s="27">
        <v>0.12</v>
      </c>
      <c r="AY24" s="27">
        <v>0.03</v>
      </c>
      <c r="AZ24" s="27">
        <v>0.02</v>
      </c>
      <c r="BA24" s="14">
        <v>1.517965135895033</v>
      </c>
      <c r="BB24" s="27">
        <v>0.01</v>
      </c>
      <c r="BC24" s="27">
        <v>0.01</v>
      </c>
    </row>
    <row r="25" spans="1:55" ht="12" customHeight="1" x14ac:dyDescent="0.2">
      <c r="B25" s="6">
        <v>19</v>
      </c>
      <c r="C25" s="11" t="s">
        <v>57</v>
      </c>
      <c r="D25" s="98" t="s">
        <v>290</v>
      </c>
      <c r="E25" s="6">
        <v>27.95</v>
      </c>
      <c r="F25" s="6">
        <v>2749.6499999999996</v>
      </c>
      <c r="G25" s="6">
        <v>-1173.8499999999997</v>
      </c>
      <c r="H25" s="6">
        <v>2747.6099999999997</v>
      </c>
      <c r="I25" s="6" t="s">
        <v>179</v>
      </c>
      <c r="J25" s="6" t="s">
        <v>47</v>
      </c>
      <c r="K25" s="6" t="s">
        <v>42</v>
      </c>
      <c r="N25" s="14">
        <v>3.3876940053683269</v>
      </c>
      <c r="O25" s="14">
        <v>0.12389321409784324</v>
      </c>
      <c r="P25" s="14">
        <v>30.946349905601007</v>
      </c>
      <c r="Q25" s="15">
        <v>0.71619257737800135</v>
      </c>
      <c r="R25" s="14">
        <v>0.10581890660592254</v>
      </c>
      <c r="S25" s="14">
        <v>14.405053898220107</v>
      </c>
      <c r="T25" s="13">
        <v>176.94410919540229</v>
      </c>
      <c r="U25" s="26">
        <v>2.0943054742059024</v>
      </c>
      <c r="V25" s="16">
        <v>10</v>
      </c>
      <c r="W25" s="13">
        <v>23.878859315589352</v>
      </c>
      <c r="X25" s="25">
        <v>0.47800291545189505</v>
      </c>
      <c r="Y25" s="24">
        <v>1.5</v>
      </c>
      <c r="Z25" s="16">
        <v>44</v>
      </c>
      <c r="AA25" s="24">
        <v>3.9</v>
      </c>
      <c r="AB25" s="26">
        <v>3.9471126095751852</v>
      </c>
      <c r="AC25" s="26">
        <v>21.374454976303319</v>
      </c>
      <c r="AD25" s="24">
        <v>1.1000000000000001</v>
      </c>
      <c r="AE25" s="26">
        <v>307.8332372441626</v>
      </c>
      <c r="AF25" s="15">
        <v>0.1</v>
      </c>
      <c r="AG25" s="15">
        <v>0.31</v>
      </c>
      <c r="AH25" s="14">
        <v>2.0429056924384029E-2</v>
      </c>
      <c r="AI25" s="15">
        <v>0.64</v>
      </c>
      <c r="AJ25" s="26">
        <v>66.648132586367865</v>
      </c>
      <c r="AK25" s="25">
        <v>2.5032420814479637</v>
      </c>
      <c r="AL25" s="25">
        <v>5.7505680608365015</v>
      </c>
      <c r="AM25" s="25">
        <v>0.37069636418269236</v>
      </c>
      <c r="AN25" s="25">
        <v>1.6710900600400267</v>
      </c>
      <c r="AO25" s="27">
        <v>0.23</v>
      </c>
      <c r="AP25" s="25">
        <v>0.32231939163498097</v>
      </c>
      <c r="AQ25" s="15">
        <f t="shared" si="1"/>
        <v>1.2639976142548273</v>
      </c>
      <c r="AR25" s="27">
        <v>0.28000000000000003</v>
      </c>
      <c r="AS25" s="27">
        <v>0.03</v>
      </c>
      <c r="AT25" s="25">
        <v>5.2645637790429294E-2</v>
      </c>
      <c r="AU25" s="27">
        <v>0.02</v>
      </c>
      <c r="AV25" s="25">
        <v>2.8107082152974507E-2</v>
      </c>
      <c r="AW25" s="27">
        <v>0.05</v>
      </c>
      <c r="AX25" s="25">
        <v>6.3493688639551196E-2</v>
      </c>
      <c r="AY25" s="27">
        <v>0.03</v>
      </c>
      <c r="AZ25" s="27">
        <v>0.02</v>
      </c>
      <c r="BA25" s="14">
        <v>1.4726665417057172</v>
      </c>
      <c r="BB25" s="27">
        <v>0.01</v>
      </c>
      <c r="BC25" s="27">
        <v>0.01</v>
      </c>
    </row>
    <row r="26" spans="1:55" ht="12" customHeight="1" x14ac:dyDescent="0.2">
      <c r="B26" s="6">
        <v>20</v>
      </c>
      <c r="C26" s="11" t="s">
        <v>57</v>
      </c>
      <c r="D26" s="98" t="s">
        <v>290</v>
      </c>
      <c r="E26" s="6">
        <v>27.95</v>
      </c>
      <c r="F26" s="6">
        <v>2749.6499999999996</v>
      </c>
      <c r="G26" s="6">
        <v>-1173.8499999999997</v>
      </c>
      <c r="H26" s="6">
        <v>2747.6099999999997</v>
      </c>
      <c r="I26" s="6" t="s">
        <v>179</v>
      </c>
      <c r="J26" s="6" t="s">
        <v>47</v>
      </c>
      <c r="K26" s="6" t="s">
        <v>44</v>
      </c>
      <c r="N26" s="14">
        <v>5.7671339099314045E-2</v>
      </c>
      <c r="O26" s="14">
        <v>34.832272488164122</v>
      </c>
      <c r="P26" s="14">
        <v>1.062720578980491</v>
      </c>
      <c r="Q26" s="15">
        <v>0.87287233009217569</v>
      </c>
      <c r="R26" s="15">
        <v>6.0000000000000001E-3</v>
      </c>
      <c r="S26" s="14">
        <v>1.4730749561293559</v>
      </c>
      <c r="T26" s="13">
        <v>1113.3778735632184</v>
      </c>
      <c r="U26" s="26">
        <v>147.0200495607119</v>
      </c>
      <c r="V26" s="13">
        <v>1147.0759565962305</v>
      </c>
      <c r="W26" s="13">
        <v>2568.1977186311788</v>
      </c>
      <c r="X26" s="25">
        <v>16.690597667638482</v>
      </c>
      <c r="Y26" s="26">
        <v>131.38125929598414</v>
      </c>
      <c r="Z26" s="13">
        <v>449.67278150633854</v>
      </c>
      <c r="AA26" s="24">
        <v>4.2</v>
      </c>
      <c r="AB26" s="26">
        <v>101.25124747134186</v>
      </c>
      <c r="AC26" s="26">
        <v>3.0353838862559241</v>
      </c>
      <c r="AD26" s="24">
        <v>1.8</v>
      </c>
      <c r="AE26" s="24">
        <v>0.4</v>
      </c>
      <c r="AF26" s="14">
        <v>2.9459054589813967</v>
      </c>
      <c r="AG26" s="14">
        <v>3.5540036297640651</v>
      </c>
      <c r="AH26" s="15">
        <v>0.17</v>
      </c>
      <c r="AI26" s="15">
        <v>0.59</v>
      </c>
      <c r="AJ26" s="24">
        <v>1.1000000000000001</v>
      </c>
      <c r="AK26" s="27">
        <v>0.08</v>
      </c>
      <c r="AL26" s="25">
        <v>0.26112072243346007</v>
      </c>
      <c r="AM26" s="25">
        <v>6.7229567307692306E-2</v>
      </c>
      <c r="AN26" s="25">
        <v>0.22425883922615075</v>
      </c>
      <c r="AO26" s="27">
        <v>0.2</v>
      </c>
      <c r="AP26" s="27">
        <v>0.06</v>
      </c>
      <c r="AQ26" s="15">
        <f t="shared" si="1"/>
        <v>0.24595180787269233</v>
      </c>
      <c r="AR26" s="25">
        <v>0.28790045919123092</v>
      </c>
      <c r="AS26" s="25">
        <v>5.4070175438596497E-2</v>
      </c>
      <c r="AT26" s="25">
        <v>0.33707831974149871</v>
      </c>
      <c r="AU26" s="25">
        <v>0.10433762301286906</v>
      </c>
      <c r="AV26" s="25">
        <v>0.416428611898017</v>
      </c>
      <c r="AW26" s="25">
        <v>9.7279611650485431E-2</v>
      </c>
      <c r="AX26" s="25">
        <v>0.58638288920056103</v>
      </c>
      <c r="AY26" s="25">
        <v>8.4950690335305723E-2</v>
      </c>
      <c r="AZ26" s="27">
        <v>0.22</v>
      </c>
      <c r="BA26" s="15">
        <v>1.3</v>
      </c>
      <c r="BB26" s="25">
        <v>0.10134277119093965</v>
      </c>
      <c r="BC26" s="25">
        <v>2.1850114416475976E-2</v>
      </c>
    </row>
    <row r="27" spans="1:55" ht="12" customHeight="1" x14ac:dyDescent="0.2">
      <c r="B27" s="6">
        <v>21</v>
      </c>
      <c r="C27" s="11" t="s">
        <v>57</v>
      </c>
      <c r="D27" s="98" t="s">
        <v>290</v>
      </c>
      <c r="E27" s="6">
        <v>27.95</v>
      </c>
      <c r="F27" s="6">
        <v>2749.6499999999996</v>
      </c>
      <c r="G27" s="6">
        <v>-1173.8499999999997</v>
      </c>
      <c r="H27" s="6">
        <v>2747.6099999999997</v>
      </c>
      <c r="I27" s="6" t="s">
        <v>179</v>
      </c>
      <c r="J27" s="6" t="s">
        <v>47</v>
      </c>
      <c r="K27" s="6" t="s">
        <v>42</v>
      </c>
      <c r="N27" s="14">
        <v>2.8716349537727406</v>
      </c>
      <c r="O27" s="14">
        <v>3.5543135192004215E-2</v>
      </c>
      <c r="P27" s="14">
        <v>30.020251730648209</v>
      </c>
      <c r="Q27" s="15">
        <v>0.70417223245272342</v>
      </c>
      <c r="R27" s="14">
        <v>9.9829157175398642E-2</v>
      </c>
      <c r="S27" s="14">
        <v>13.66060666833793</v>
      </c>
      <c r="T27" s="13">
        <v>184.27658045977012</v>
      </c>
      <c r="U27" s="24">
        <v>75</v>
      </c>
      <c r="V27" s="16">
        <v>15</v>
      </c>
      <c r="W27" s="13">
        <v>15.002737642585551</v>
      </c>
      <c r="X27" s="25">
        <v>0.4009693877551021</v>
      </c>
      <c r="Y27" s="24">
        <v>1.3</v>
      </c>
      <c r="Z27" s="16">
        <v>45</v>
      </c>
      <c r="AA27" s="24">
        <v>3.9</v>
      </c>
      <c r="AB27" s="24">
        <v>3.9</v>
      </c>
      <c r="AC27" s="26">
        <v>21.524111374407582</v>
      </c>
      <c r="AD27" s="24">
        <v>2.1</v>
      </c>
      <c r="AE27" s="26">
        <v>289.92836552320551</v>
      </c>
      <c r="AF27" s="15">
        <v>0.12</v>
      </c>
      <c r="AG27" s="15">
        <v>0.32</v>
      </c>
      <c r="AH27" s="14">
        <v>2.2374681393372984E-2</v>
      </c>
      <c r="AI27" s="15">
        <v>0.56000000000000005</v>
      </c>
      <c r="AJ27" s="26">
        <v>66.618772175536876</v>
      </c>
      <c r="AK27" s="25">
        <v>2.2116787330316741</v>
      </c>
      <c r="AL27" s="25">
        <v>4.9238499999999998</v>
      </c>
      <c r="AM27" s="25">
        <v>0.43325721153846158</v>
      </c>
      <c r="AN27" s="25">
        <v>1.046239826551034</v>
      </c>
      <c r="AO27" s="27">
        <v>0.23</v>
      </c>
      <c r="AP27" s="25">
        <v>0.34374524714828897</v>
      </c>
      <c r="AQ27" s="15">
        <f t="shared" si="1"/>
        <v>1.3480205770521136</v>
      </c>
      <c r="AR27" s="27">
        <v>0.28000000000000003</v>
      </c>
      <c r="AS27" s="27">
        <v>0.04</v>
      </c>
      <c r="AT27" s="27">
        <v>0.1</v>
      </c>
      <c r="AU27" s="27">
        <v>0.03</v>
      </c>
      <c r="AV27" s="25">
        <v>2.884674220963173E-2</v>
      </c>
      <c r="AW27" s="27">
        <v>0.03</v>
      </c>
      <c r="AX27" s="27">
        <v>0.16</v>
      </c>
      <c r="AY27" s="25">
        <v>5.0394477317554243E-3</v>
      </c>
      <c r="AZ27" s="27">
        <v>0.22</v>
      </c>
      <c r="BA27" s="14">
        <v>2.0439835051546393</v>
      </c>
      <c r="BB27" s="27">
        <v>0.01</v>
      </c>
      <c r="BC27" s="27">
        <v>0.05</v>
      </c>
    </row>
    <row r="28" spans="1:55" ht="12" customHeight="1" x14ac:dyDescent="0.2">
      <c r="B28" s="6">
        <v>22</v>
      </c>
      <c r="C28" s="11" t="s">
        <v>57</v>
      </c>
      <c r="D28" s="98" t="s">
        <v>290</v>
      </c>
      <c r="E28" s="6">
        <v>27.95</v>
      </c>
      <c r="F28" s="6">
        <v>2749.6499999999996</v>
      </c>
      <c r="G28" s="6">
        <v>-1173.8499999999997</v>
      </c>
      <c r="H28" s="6">
        <v>2747.6099999999997</v>
      </c>
      <c r="I28" s="6" t="s">
        <v>179</v>
      </c>
      <c r="J28" s="6" t="s">
        <v>47</v>
      </c>
      <c r="K28" s="6" t="s">
        <v>44</v>
      </c>
      <c r="N28" s="15">
        <v>1.4999999999999999E-2</v>
      </c>
      <c r="O28" s="14">
        <v>34.783064176749072</v>
      </c>
      <c r="P28" s="14">
        <v>1.1653115166771555</v>
      </c>
      <c r="Q28" s="15">
        <v>0.69238993696437412</v>
      </c>
      <c r="R28" s="15">
        <v>6.0000000000000001E-3</v>
      </c>
      <c r="S28" s="14">
        <v>1.5877505640511409</v>
      </c>
      <c r="T28" s="13">
        <v>1536.4612068965516</v>
      </c>
      <c r="U28" s="26">
        <v>145.80000000000001</v>
      </c>
      <c r="V28" s="13">
        <v>1285.0759565962308</v>
      </c>
      <c r="W28" s="13">
        <v>2608.3460076045626</v>
      </c>
      <c r="X28" s="25">
        <v>17.268104956268221</v>
      </c>
      <c r="Y28" s="26">
        <v>132.02439266236982</v>
      </c>
      <c r="Z28" s="13">
        <v>340.10808351976135</v>
      </c>
      <c r="AA28" s="26">
        <v>5.3149943352215923</v>
      </c>
      <c r="AB28" s="26">
        <v>117.11793661496965</v>
      </c>
      <c r="AC28" s="26">
        <v>3.1190118483412319</v>
      </c>
      <c r="AD28" s="24">
        <v>1.1000000000000001</v>
      </c>
      <c r="AE28" s="24">
        <v>0.2</v>
      </c>
      <c r="AF28" s="14">
        <v>3.9791399817017385</v>
      </c>
      <c r="AG28" s="14">
        <v>4.5808711433756804</v>
      </c>
      <c r="AH28" s="14">
        <v>7.0416312659303312E-3</v>
      </c>
      <c r="AI28" s="15">
        <v>0.61</v>
      </c>
      <c r="AJ28" s="24">
        <v>1.2</v>
      </c>
      <c r="AK28" s="27">
        <v>0.08</v>
      </c>
      <c r="AL28" s="25">
        <v>0.30764030418250948</v>
      </c>
      <c r="AM28" s="27">
        <v>0.08</v>
      </c>
      <c r="AN28" s="25">
        <v>0.26589492995330222</v>
      </c>
      <c r="AO28" s="25">
        <v>0.28060490137477601</v>
      </c>
      <c r="AP28" s="27">
        <v>0.06</v>
      </c>
      <c r="AQ28" s="15">
        <f t="shared" si="1"/>
        <v>0.22197357015231653</v>
      </c>
      <c r="AR28" s="27">
        <v>0.26</v>
      </c>
      <c r="AS28" s="25">
        <v>5.0873065015479876E-2</v>
      </c>
      <c r="AT28" s="25">
        <v>0.50542175719341442</v>
      </c>
      <c r="AU28" s="25">
        <v>0.12579106737320211</v>
      </c>
      <c r="AV28" s="25">
        <v>0.50057762039660059</v>
      </c>
      <c r="AW28" s="25">
        <v>8.4582524271844664E-2</v>
      </c>
      <c r="AX28" s="25">
        <v>0.89636970546984573</v>
      </c>
      <c r="AY28" s="25">
        <v>0.13537869822485207</v>
      </c>
      <c r="AZ28" s="25">
        <v>0.16310590976488029</v>
      </c>
      <c r="BA28" s="15">
        <v>1.5</v>
      </c>
      <c r="BB28" s="25">
        <v>0.12621341355512297</v>
      </c>
      <c r="BC28" s="25">
        <v>8.191647597254003E-3</v>
      </c>
    </row>
    <row r="29" spans="1:55" ht="12" customHeight="1" x14ac:dyDescent="0.2">
      <c r="B29" s="6">
        <v>23</v>
      </c>
      <c r="C29" s="11" t="s">
        <v>57</v>
      </c>
      <c r="D29" s="98" t="s">
        <v>290</v>
      </c>
      <c r="E29" s="6">
        <v>27.95</v>
      </c>
      <c r="F29" s="6">
        <v>2749.6499999999996</v>
      </c>
      <c r="G29" s="6">
        <v>-1173.8499999999997</v>
      </c>
      <c r="H29" s="6">
        <v>2747.6099999999997</v>
      </c>
      <c r="I29" s="6" t="s">
        <v>179</v>
      </c>
      <c r="J29" s="6" t="s">
        <v>47</v>
      </c>
      <c r="K29" s="6" t="s">
        <v>44</v>
      </c>
      <c r="N29" s="15">
        <v>2.4E-2</v>
      </c>
      <c r="O29" s="14">
        <v>33.001417674907934</v>
      </c>
      <c r="P29" s="14">
        <v>1.0791441157960984</v>
      </c>
      <c r="Q29" s="15">
        <v>0.75238639573826538</v>
      </c>
      <c r="R29" s="15">
        <v>8.9999999999999993E-3</v>
      </c>
      <c r="S29" s="14">
        <v>1.7071831286036603</v>
      </c>
      <c r="T29" s="13">
        <v>716.11846264367819</v>
      </c>
      <c r="U29" s="26">
        <v>181</v>
      </c>
      <c r="V29" s="13">
        <v>1769</v>
      </c>
      <c r="W29" s="13">
        <v>2494.4182509505704</v>
      </c>
      <c r="X29" s="25">
        <v>16.862274052478135</v>
      </c>
      <c r="Y29" s="26">
        <v>134.20404065443728</v>
      </c>
      <c r="Z29" s="13">
        <v>349.35891126025348</v>
      </c>
      <c r="AA29" s="26">
        <v>5.7525974675108298</v>
      </c>
      <c r="AB29" s="26">
        <v>108.26540795684424</v>
      </c>
      <c r="AC29" s="26">
        <v>3.4121729857819902</v>
      </c>
      <c r="AD29" s="24">
        <v>2.2999999999999998</v>
      </c>
      <c r="AE29" s="24">
        <v>0.4</v>
      </c>
      <c r="AF29" s="14">
        <v>3.6055962183592563</v>
      </c>
      <c r="AG29" s="14">
        <v>3.9978511796733214</v>
      </c>
      <c r="AH29" s="15">
        <v>0.17</v>
      </c>
      <c r="AI29" s="15">
        <v>0.67</v>
      </c>
      <c r="AJ29" s="24">
        <v>2.2999999999999998</v>
      </c>
      <c r="AK29" s="25">
        <v>0.10690233785822</v>
      </c>
      <c r="AL29" s="25">
        <v>0.4558015209125475</v>
      </c>
      <c r="AM29" s="25">
        <v>5.6286057692307698E-2</v>
      </c>
      <c r="AN29" s="25">
        <v>0.40339192795196799</v>
      </c>
      <c r="AO29" s="25">
        <v>0.20381111775254038</v>
      </c>
      <c r="AP29" s="27">
        <v>0.08</v>
      </c>
      <c r="AQ29" s="15">
        <f t="shared" si="1"/>
        <v>0.32555425594506215</v>
      </c>
      <c r="AR29" s="25">
        <v>0.28765842097467043</v>
      </c>
      <c r="AS29" s="25">
        <v>7.5249742002063968E-2</v>
      </c>
      <c r="AT29" s="25">
        <v>0.41933343591321748</v>
      </c>
      <c r="AU29" s="25">
        <v>0.11538077214231643</v>
      </c>
      <c r="AV29" s="25">
        <v>0.52844277620396607</v>
      </c>
      <c r="AW29" s="25">
        <v>7.1766990291262142E-2</v>
      </c>
      <c r="AX29" s="25">
        <v>0.75283338008415146</v>
      </c>
      <c r="AY29" s="25">
        <v>9.0911242603550282E-2</v>
      </c>
      <c r="AZ29" s="25">
        <v>7.5424698157170081E-2</v>
      </c>
      <c r="BA29" s="15">
        <v>1.7</v>
      </c>
      <c r="BB29" s="25">
        <v>0.16695947619890286</v>
      </c>
      <c r="BC29" s="25">
        <v>3.1856407322654462E-2</v>
      </c>
    </row>
    <row r="30" spans="1:55" ht="12" customHeight="1" x14ac:dyDescent="0.2">
      <c r="B30" s="6">
        <v>24</v>
      </c>
      <c r="C30" s="11" t="s">
        <v>57</v>
      </c>
      <c r="D30" s="98" t="s">
        <v>290</v>
      </c>
      <c r="E30" s="6">
        <v>27.95</v>
      </c>
      <c r="F30" s="6">
        <v>2749.6499999999996</v>
      </c>
      <c r="G30" s="6">
        <v>-1173.8499999999997</v>
      </c>
      <c r="H30" s="6">
        <v>2747.6099999999997</v>
      </c>
      <c r="I30" s="6" t="s">
        <v>179</v>
      </c>
      <c r="J30" s="6" t="s">
        <v>47</v>
      </c>
      <c r="K30" s="6" t="s">
        <v>42</v>
      </c>
      <c r="N30" s="14">
        <v>3.0537787056367431</v>
      </c>
      <c r="O30" s="14">
        <v>4.7100999473961062E-2</v>
      </c>
      <c r="P30" s="14">
        <v>29.266142227816239</v>
      </c>
      <c r="Q30" s="15">
        <v>0.52707056813007791</v>
      </c>
      <c r="R30" s="14">
        <v>8.4370728929384964E-2</v>
      </c>
      <c r="S30" s="14">
        <v>13.980635497618451</v>
      </c>
      <c r="T30" s="13">
        <v>169.48900862068965</v>
      </c>
      <c r="U30" s="24">
        <v>1.4</v>
      </c>
      <c r="V30" s="16">
        <v>16</v>
      </c>
      <c r="W30" s="13">
        <v>14.480817490494296</v>
      </c>
      <c r="X30" s="25">
        <v>0.43626822157434403</v>
      </c>
      <c r="Y30" s="24">
        <v>1.2</v>
      </c>
      <c r="Z30" s="16">
        <v>44</v>
      </c>
      <c r="AA30" s="24">
        <v>3.7</v>
      </c>
      <c r="AB30" s="26">
        <v>4.5158071476736339</v>
      </c>
      <c r="AC30" s="26">
        <v>22.061303317535543</v>
      </c>
      <c r="AD30" s="24">
        <v>1.5</v>
      </c>
      <c r="AE30" s="26">
        <v>285.75554914961089</v>
      </c>
      <c r="AF30" s="15">
        <v>0.21</v>
      </c>
      <c r="AG30" s="15">
        <v>0.26</v>
      </c>
      <c r="AH30" s="15">
        <v>0.18</v>
      </c>
      <c r="AI30" s="15">
        <v>0.71</v>
      </c>
      <c r="AJ30" s="26">
        <v>50.345564892623713</v>
      </c>
      <c r="AK30" s="25">
        <v>2.3635576923076917</v>
      </c>
      <c r="AL30" s="25">
        <v>5.426404562737642</v>
      </c>
      <c r="AM30" s="25">
        <v>0.40807391826923084</v>
      </c>
      <c r="AN30" s="25">
        <v>1.5306651100733821</v>
      </c>
      <c r="AO30" s="25">
        <v>0.16849731022115999</v>
      </c>
      <c r="AP30" s="25">
        <v>0.39123051330798475</v>
      </c>
      <c r="AQ30" s="29">
        <f t="shared" si="1"/>
        <v>2.9078093794035396</v>
      </c>
      <c r="AR30" s="25">
        <v>0.10059220856169457</v>
      </c>
      <c r="AS30" s="25">
        <v>1.2718266253869969E-2</v>
      </c>
      <c r="AT30" s="25">
        <v>5.5540852438836746E-2</v>
      </c>
      <c r="AU30" s="27">
        <v>0.03</v>
      </c>
      <c r="AV30" s="27">
        <v>0.17</v>
      </c>
      <c r="AW30" s="25">
        <v>3.4174757281553395E-3</v>
      </c>
      <c r="AX30" s="27">
        <v>0.11</v>
      </c>
      <c r="AY30" s="25">
        <v>1.9763313609467456E-3</v>
      </c>
      <c r="AZ30" s="25">
        <v>1.9798983266257147E-2</v>
      </c>
      <c r="BA30" s="14">
        <v>1.9413027179006561</v>
      </c>
      <c r="BB30" s="27">
        <v>0.01</v>
      </c>
      <c r="BC30" s="25">
        <v>2.7305491990846681E-3</v>
      </c>
    </row>
    <row r="31" spans="1:55" ht="12" customHeight="1" x14ac:dyDescent="0.2">
      <c r="B31" s="6">
        <v>25</v>
      </c>
      <c r="C31" s="11" t="s">
        <v>57</v>
      </c>
      <c r="D31" s="98" t="s">
        <v>290</v>
      </c>
      <c r="E31" s="6">
        <v>27.95</v>
      </c>
      <c r="F31" s="6">
        <v>2749.6499999999996</v>
      </c>
      <c r="G31" s="6">
        <v>-1173.8499999999997</v>
      </c>
      <c r="H31" s="6">
        <v>2747.6099999999997</v>
      </c>
      <c r="I31" s="6" t="s">
        <v>179</v>
      </c>
      <c r="J31" s="6" t="s">
        <v>47</v>
      </c>
      <c r="K31" s="6" t="s">
        <v>42</v>
      </c>
      <c r="N31" s="14">
        <v>3.2815970772442586</v>
      </c>
      <c r="O31" s="14">
        <v>4.7100999473961062E-2</v>
      </c>
      <c r="P31" s="14">
        <v>29.522592825676529</v>
      </c>
      <c r="Q31" s="15">
        <v>0.49574300375380681</v>
      </c>
      <c r="R31" s="14">
        <v>0.10571753986332572</v>
      </c>
      <c r="S31" s="14">
        <v>13.669508648784156</v>
      </c>
      <c r="T31" s="13">
        <v>199.77981321839081</v>
      </c>
      <c r="U31" s="24">
        <v>76</v>
      </c>
      <c r="V31" s="16">
        <v>20</v>
      </c>
      <c r="W31" s="13">
        <v>18.208453738910013</v>
      </c>
      <c r="X31" s="25">
        <v>0.4697492711370263</v>
      </c>
      <c r="Y31" s="24">
        <v>1.5</v>
      </c>
      <c r="Z31" s="16">
        <v>45</v>
      </c>
      <c r="AA31" s="24">
        <v>3.5</v>
      </c>
      <c r="AB31" s="24">
        <v>4</v>
      </c>
      <c r="AC31" s="26">
        <v>20.298625592417057</v>
      </c>
      <c r="AD31" s="24">
        <v>1.4</v>
      </c>
      <c r="AE31" s="26">
        <v>294.47183626405308</v>
      </c>
      <c r="AF31" s="14">
        <v>0.22472552607502289</v>
      </c>
      <c r="AG31" s="15">
        <v>0.22</v>
      </c>
      <c r="AH31" s="15">
        <v>0.18</v>
      </c>
      <c r="AI31" s="15">
        <v>0.51</v>
      </c>
      <c r="AJ31" s="26">
        <v>68.465891690009343</v>
      </c>
      <c r="AK31" s="25">
        <v>2.4345531674208143</v>
      </c>
      <c r="AL31" s="25">
        <v>5.5107741444866916</v>
      </c>
      <c r="AM31" s="25">
        <v>0.39701772836538468</v>
      </c>
      <c r="AN31" s="25">
        <v>1.3911460973982652</v>
      </c>
      <c r="AO31" s="25">
        <v>0.11804901374775853</v>
      </c>
      <c r="AP31" s="25">
        <v>0.40841634980988595</v>
      </c>
      <c r="AQ31" s="29">
        <f t="shared" si="1"/>
        <v>2.0018004506799496</v>
      </c>
      <c r="AR31" s="27">
        <v>0.28999999999999998</v>
      </c>
      <c r="AS31" s="27">
        <v>0.04</v>
      </c>
      <c r="AT31" s="25">
        <v>3.5175873211263274E-2</v>
      </c>
      <c r="AU31" s="25">
        <v>1.4337623012869E-2</v>
      </c>
      <c r="AV31" s="25">
        <v>2.8860339943342778E-2</v>
      </c>
      <c r="AW31" s="27">
        <v>0.03</v>
      </c>
      <c r="AX31" s="27">
        <v>7.0000000000000007E-2</v>
      </c>
      <c r="AY31" s="25">
        <v>4.9408284023668633E-3</v>
      </c>
      <c r="AZ31" s="27">
        <v>0.02</v>
      </c>
      <c r="BA31" s="14">
        <v>1.7054639175257733</v>
      </c>
      <c r="BB31" s="27">
        <v>0.01</v>
      </c>
      <c r="BC31" s="27">
        <v>0.01</v>
      </c>
    </row>
    <row r="32" spans="1:55" ht="12" customHeight="1" x14ac:dyDescent="0.2">
      <c r="B32" s="6">
        <v>26</v>
      </c>
      <c r="C32" s="11" t="s">
        <v>57</v>
      </c>
      <c r="D32" s="98" t="s">
        <v>290</v>
      </c>
      <c r="E32" s="6">
        <v>27.95</v>
      </c>
      <c r="F32" s="6">
        <v>2749.6499999999996</v>
      </c>
      <c r="G32" s="6">
        <v>-1173.8499999999997</v>
      </c>
      <c r="H32" s="6">
        <v>2747.6099999999997</v>
      </c>
      <c r="I32" s="6" t="s">
        <v>179</v>
      </c>
      <c r="J32" s="6" t="s">
        <v>47</v>
      </c>
      <c r="K32" s="6" t="s">
        <v>42</v>
      </c>
      <c r="N32" s="14">
        <v>3.05884133611691</v>
      </c>
      <c r="O32" s="14">
        <v>0.10956102051551812</v>
      </c>
      <c r="P32" s="14">
        <v>30.999748269351795</v>
      </c>
      <c r="Q32" s="15">
        <v>0.47701185636376509</v>
      </c>
      <c r="R32" s="14">
        <v>8.4370728929384964E-2</v>
      </c>
      <c r="S32" s="14">
        <v>15.235179242918026</v>
      </c>
      <c r="T32" s="13">
        <v>176.36422413793105</v>
      </c>
      <c r="U32" s="24">
        <v>77</v>
      </c>
      <c r="V32" s="16">
        <v>15</v>
      </c>
      <c r="W32" s="13">
        <v>19.287769328263625</v>
      </c>
      <c r="X32" s="25">
        <v>0.48699708454810497</v>
      </c>
      <c r="Y32" s="24">
        <v>2.5</v>
      </c>
      <c r="Z32" s="16">
        <v>39</v>
      </c>
      <c r="AA32" s="24">
        <v>4.0999999999999996</v>
      </c>
      <c r="AB32" s="26">
        <v>3.8177801753202965</v>
      </c>
      <c r="AC32" s="26">
        <v>19.519336492890993</v>
      </c>
      <c r="AD32" s="24">
        <v>1.7</v>
      </c>
      <c r="AE32" s="26">
        <v>296.94805419429235</v>
      </c>
      <c r="AF32" s="15">
        <v>0.27</v>
      </c>
      <c r="AG32" s="15">
        <v>0.28999999999999998</v>
      </c>
      <c r="AH32" s="15">
        <v>0.17</v>
      </c>
      <c r="AI32" s="15">
        <v>1.1000000000000001</v>
      </c>
      <c r="AJ32" s="26">
        <v>64.888706816059752</v>
      </c>
      <c r="AK32" s="25">
        <v>2.9472982654600299</v>
      </c>
      <c r="AL32" s="25">
        <v>5.9007262357414447</v>
      </c>
      <c r="AM32" s="25">
        <v>0.3899819711538462</v>
      </c>
      <c r="AN32" s="25">
        <v>1.4568615743829219</v>
      </c>
      <c r="AO32" s="25">
        <v>0.16143454871488344</v>
      </c>
      <c r="AP32" s="25">
        <v>0.33057461977186309</v>
      </c>
      <c r="AQ32" s="29">
        <f t="shared" si="1"/>
        <v>1.4645517083835207</v>
      </c>
      <c r="AR32" s="27">
        <v>0.28999999999999998</v>
      </c>
      <c r="AS32" s="27">
        <v>0.06</v>
      </c>
      <c r="AT32" s="27">
        <v>0.13</v>
      </c>
      <c r="AU32" s="27">
        <v>0.03</v>
      </c>
      <c r="AV32" s="27">
        <v>0.17</v>
      </c>
      <c r="AW32" s="27">
        <v>0.03</v>
      </c>
      <c r="AX32" s="27">
        <v>7.0000000000000007E-2</v>
      </c>
      <c r="AY32" s="27">
        <v>0.04</v>
      </c>
      <c r="AZ32" s="27">
        <v>0.02</v>
      </c>
      <c r="BA32" s="15">
        <v>1.5</v>
      </c>
      <c r="BB32" s="25">
        <v>5.9628384356751017E-3</v>
      </c>
      <c r="BC32" s="27">
        <v>0.01</v>
      </c>
    </row>
    <row r="33" spans="1:55" ht="12" customHeight="1" x14ac:dyDescent="0.2">
      <c r="A33" s="3">
        <v>3</v>
      </c>
      <c r="B33" s="6">
        <v>27</v>
      </c>
      <c r="C33" s="11">
        <v>42894</v>
      </c>
      <c r="D33" s="98" t="s">
        <v>291</v>
      </c>
      <c r="E33" s="6">
        <v>36.840000000000003</v>
      </c>
      <c r="F33" s="6">
        <v>2758.54</v>
      </c>
      <c r="G33" s="6">
        <v>-1182.74</v>
      </c>
      <c r="H33" s="6">
        <v>2756.5</v>
      </c>
      <c r="I33" s="6" t="s">
        <v>179</v>
      </c>
      <c r="J33" s="6" t="s">
        <v>47</v>
      </c>
      <c r="K33" s="6" t="s">
        <v>44</v>
      </c>
      <c r="N33" s="15">
        <v>8.0000000000000002E-3</v>
      </c>
      <c r="O33" s="14">
        <v>27.971851425280736</v>
      </c>
      <c r="P33" s="14">
        <v>1.5150677200902938</v>
      </c>
      <c r="Q33" s="15">
        <v>0.26606970893462389</v>
      </c>
      <c r="R33" s="14">
        <v>3.7033492822966509E-2</v>
      </c>
      <c r="S33" s="14">
        <v>1.3795855988243939</v>
      </c>
      <c r="T33" s="13">
        <v>1294.2172523961663</v>
      </c>
      <c r="U33" s="26">
        <v>133.19898941289699</v>
      </c>
      <c r="V33" s="13">
        <v>1558.902260232132</v>
      </c>
      <c r="W33" s="13">
        <v>2365.4569190600523</v>
      </c>
      <c r="X33" s="25">
        <v>15.94619865571322</v>
      </c>
      <c r="Y33" s="26">
        <v>126.75209889260881</v>
      </c>
      <c r="Z33" s="13">
        <v>435.18006795016981</v>
      </c>
      <c r="AA33" s="26">
        <v>2.3422499999999999</v>
      </c>
      <c r="AB33" s="26">
        <v>107.93973412112261</v>
      </c>
      <c r="AC33" s="26">
        <v>3.4309030328919268</v>
      </c>
      <c r="AD33" s="24">
        <v>0.11</v>
      </c>
      <c r="AE33" s="24">
        <v>0.6</v>
      </c>
      <c r="AF33" s="14">
        <v>5.3068150163220906</v>
      </c>
      <c r="AG33" s="14">
        <v>8.250591327201052</v>
      </c>
      <c r="AH33" s="14">
        <v>0.10919237918215614</v>
      </c>
      <c r="AI33" s="14">
        <v>3.055467869222097E-2</v>
      </c>
      <c r="AJ33" s="26">
        <v>0.95122804878048783</v>
      </c>
      <c r="AK33" s="25">
        <v>5.0241279069767456E-2</v>
      </c>
      <c r="AL33" s="25">
        <v>0.21680434357268635</v>
      </c>
      <c r="AM33" s="25">
        <v>3.1317609046849756E-2</v>
      </c>
      <c r="AN33" s="25">
        <v>0.29772829894900738</v>
      </c>
      <c r="AO33" s="25">
        <v>0.15412202688728024</v>
      </c>
      <c r="AP33" s="25">
        <v>1.3188591983556012E-2</v>
      </c>
      <c r="AQ33" s="29">
        <f t="shared" ref="AQ33:AQ43" si="2">AP33/((AO33+AR33)/2)</f>
        <v>5.7559871840171806E-2</v>
      </c>
      <c r="AR33" s="25">
        <v>0.30413444804640843</v>
      </c>
      <c r="AS33" s="25">
        <v>5.6377128953771297E-2</v>
      </c>
      <c r="AT33" s="25">
        <v>0.6747603773584907</v>
      </c>
      <c r="AU33" s="25">
        <v>0.15491922005571032</v>
      </c>
      <c r="AV33" s="25">
        <v>0.63581333333333334</v>
      </c>
      <c r="AW33" s="25">
        <v>9.8379901960784319E-2</v>
      </c>
      <c r="AX33" s="25">
        <v>0.71782324949014276</v>
      </c>
      <c r="AY33" s="25">
        <v>0.11687973273942093</v>
      </c>
      <c r="AZ33" s="25">
        <v>0.12782282838983047</v>
      </c>
      <c r="BA33" s="14">
        <v>9.8438797284190097E-2</v>
      </c>
      <c r="BB33" s="25">
        <v>5.3224083962437857E-2</v>
      </c>
      <c r="BC33" s="25">
        <v>3.1801832760595602E-2</v>
      </c>
    </row>
    <row r="34" spans="1:55" ht="12" customHeight="1" x14ac:dyDescent="0.2">
      <c r="B34" s="6">
        <v>28</v>
      </c>
      <c r="C34" s="11">
        <v>42894</v>
      </c>
      <c r="D34" s="98" t="s">
        <v>291</v>
      </c>
      <c r="E34" s="6">
        <v>36.840000000000003</v>
      </c>
      <c r="F34" s="6">
        <v>2758.54</v>
      </c>
      <c r="G34" s="6">
        <v>-1182.74</v>
      </c>
      <c r="H34" s="6">
        <v>2756.5</v>
      </c>
      <c r="I34" s="6" t="s">
        <v>179</v>
      </c>
      <c r="J34" s="6" t="s">
        <v>47</v>
      </c>
      <c r="K34" s="6" t="s">
        <v>46</v>
      </c>
      <c r="N34" s="15">
        <v>5.0000000000000001E-3</v>
      </c>
      <c r="O34" s="14">
        <v>39.914771091275554</v>
      </c>
      <c r="P34" s="14">
        <v>6.3205417607219996E-2</v>
      </c>
      <c r="Q34" s="15">
        <v>0.23634465739543659</v>
      </c>
      <c r="R34" s="14">
        <v>3.3014354066985642E-2</v>
      </c>
      <c r="S34" s="14">
        <v>4.463365172667156E-2</v>
      </c>
      <c r="T34" s="13">
        <v>42.113418530351439</v>
      </c>
      <c r="U34" s="26">
        <v>11.7299987969201</v>
      </c>
      <c r="V34" s="16">
        <v>4.5</v>
      </c>
      <c r="W34" s="13">
        <v>2513.7859007832899</v>
      </c>
      <c r="X34" s="25">
        <v>26.480836445108292</v>
      </c>
      <c r="Y34" s="26">
        <v>330.58727787792947</v>
      </c>
      <c r="Z34" s="13">
        <v>1697.9728199320498</v>
      </c>
      <c r="AA34" s="26">
        <v>11.371232083792723</v>
      </c>
      <c r="AB34" s="26">
        <v>137.7843426883309</v>
      </c>
      <c r="AC34" s="24">
        <v>1.8</v>
      </c>
      <c r="AD34" s="24">
        <v>0.12</v>
      </c>
      <c r="AE34" s="24">
        <v>0.4</v>
      </c>
      <c r="AF34" s="14">
        <v>0.3175799782372144</v>
      </c>
      <c r="AG34" s="14">
        <v>2.5496714848883051</v>
      </c>
      <c r="AH34" s="14">
        <v>0.10306412639405205</v>
      </c>
      <c r="AI34" s="15">
        <v>0.03</v>
      </c>
      <c r="AJ34" s="26">
        <v>1.9631202743902401</v>
      </c>
      <c r="AK34" s="27">
        <v>0.03</v>
      </c>
      <c r="AL34" s="27">
        <v>0.08</v>
      </c>
      <c r="AM34" s="27">
        <v>8.9999999999999993E-3</v>
      </c>
      <c r="AN34" s="27">
        <v>0.04</v>
      </c>
      <c r="AO34" s="27">
        <v>0.06</v>
      </c>
      <c r="AP34" s="27">
        <v>1.2E-2</v>
      </c>
      <c r="AQ34" s="15">
        <f t="shared" si="2"/>
        <v>0.24</v>
      </c>
      <c r="AR34" s="27">
        <v>0.04</v>
      </c>
      <c r="AS34" s="27">
        <v>1.0999999999999999E-2</v>
      </c>
      <c r="AT34" s="27">
        <v>0.04</v>
      </c>
      <c r="AU34" s="27">
        <v>0.01</v>
      </c>
      <c r="AV34" s="27">
        <v>0.04</v>
      </c>
      <c r="AW34" s="27">
        <v>1.0999999999999999E-2</v>
      </c>
      <c r="AX34" s="25">
        <v>4.9216859279401767E-2</v>
      </c>
      <c r="AY34" s="27">
        <v>1.4999999999999999E-2</v>
      </c>
      <c r="AZ34" s="27">
        <v>0.03</v>
      </c>
      <c r="BA34" s="14">
        <v>6.7352861299709008E-2</v>
      </c>
      <c r="BB34" s="27">
        <v>2.8000000000000001E-2</v>
      </c>
      <c r="BC34" s="27">
        <v>1.7999999999999999E-2</v>
      </c>
    </row>
    <row r="35" spans="1:55" ht="12" customHeight="1" x14ac:dyDescent="0.2">
      <c r="B35" s="6">
        <v>29</v>
      </c>
      <c r="C35" s="11">
        <v>42894</v>
      </c>
      <c r="D35" s="98" t="s">
        <v>291</v>
      </c>
      <c r="E35" s="6">
        <v>36.840000000000003</v>
      </c>
      <c r="F35" s="6">
        <v>2758.54</v>
      </c>
      <c r="G35" s="6">
        <v>-1182.74</v>
      </c>
      <c r="H35" s="6">
        <v>2756.5</v>
      </c>
      <c r="I35" s="6" t="s">
        <v>179</v>
      </c>
      <c r="J35" s="6" t="s">
        <v>47</v>
      </c>
      <c r="K35" s="6" t="s">
        <v>44</v>
      </c>
      <c r="N35" s="14">
        <v>2.2703726708074533E-2</v>
      </c>
      <c r="O35" s="14">
        <v>29.326852864958251</v>
      </c>
      <c r="P35" s="14">
        <v>1.25989841986456</v>
      </c>
      <c r="Q35" s="15">
        <v>0.26403653167476154</v>
      </c>
      <c r="R35" s="14">
        <v>3.3014354066985642E-2</v>
      </c>
      <c r="S35" s="14">
        <v>1.6189842762674505</v>
      </c>
      <c r="T35" s="13">
        <v>793.68386581469656</v>
      </c>
      <c r="U35" s="26">
        <v>6.4405979307025989</v>
      </c>
      <c r="V35" s="13">
        <v>1662.3640806353085</v>
      </c>
      <c r="W35" s="13">
        <v>2401.5633159268928</v>
      </c>
      <c r="X35" s="25">
        <v>15.787035100821507</v>
      </c>
      <c r="Y35" s="26">
        <v>127.66252897244399</v>
      </c>
      <c r="Z35" s="13">
        <v>435.45526613816531</v>
      </c>
      <c r="AA35" s="26">
        <v>2.6762422822491732</v>
      </c>
      <c r="AB35" s="26">
        <v>110.64342688330873</v>
      </c>
      <c r="AC35" s="26">
        <v>4.024372490388723</v>
      </c>
      <c r="AD35" s="24">
        <v>0.09</v>
      </c>
      <c r="AE35" s="24">
        <v>0.7</v>
      </c>
      <c r="AF35" s="14">
        <v>4.6069880304679005</v>
      </c>
      <c r="AG35" s="14">
        <v>7.8429040735873858</v>
      </c>
      <c r="AH35" s="14">
        <v>9.8978624535315987E-2</v>
      </c>
      <c r="AI35" s="15">
        <v>0.03</v>
      </c>
      <c r="AJ35" s="24">
        <v>0.6</v>
      </c>
      <c r="AK35" s="25">
        <v>7.8950581395348857E-2</v>
      </c>
      <c r="AL35" s="25">
        <v>0.38110898063001369</v>
      </c>
      <c r="AM35" s="25">
        <v>5.6763166397415181E-2</v>
      </c>
      <c r="AN35" s="25">
        <v>0.29870766835344492</v>
      </c>
      <c r="AO35" s="25">
        <v>0.11153567735263703</v>
      </c>
      <c r="AP35" s="25">
        <v>2.3739465570400825E-2</v>
      </c>
      <c r="AQ35" s="29">
        <f t="shared" si="2"/>
        <v>0.12772030633258119</v>
      </c>
      <c r="AR35" s="25">
        <v>0.26020576693397029</v>
      </c>
      <c r="AS35" s="25">
        <v>6.0265206812652072E-2</v>
      </c>
      <c r="AT35" s="25">
        <v>0.56680113207547178</v>
      </c>
      <c r="AU35" s="25">
        <v>0.13923119777158774</v>
      </c>
      <c r="AV35" s="25">
        <v>0.42588444444444445</v>
      </c>
      <c r="AW35" s="25">
        <v>0.10169607843137256</v>
      </c>
      <c r="AX35" s="25">
        <v>0.61196057104010881</v>
      </c>
      <c r="AY35" s="25">
        <v>9.4289532293986636E-2</v>
      </c>
      <c r="AZ35" s="25">
        <v>0.21360248940677962</v>
      </c>
      <c r="BA35" s="15">
        <v>0.08</v>
      </c>
      <c r="BB35" s="25">
        <v>4.3001288897072359E-2</v>
      </c>
      <c r="BC35" s="25">
        <v>2.65091638029782E-2</v>
      </c>
    </row>
    <row r="36" spans="1:55" ht="12" customHeight="1" x14ac:dyDescent="0.2">
      <c r="B36" s="6">
        <v>30</v>
      </c>
      <c r="C36" s="11">
        <v>42894</v>
      </c>
      <c r="D36" s="98" t="s">
        <v>291</v>
      </c>
      <c r="E36" s="6">
        <v>36.840000000000003</v>
      </c>
      <c r="F36" s="6">
        <v>2758.54</v>
      </c>
      <c r="G36" s="6">
        <v>-1182.74</v>
      </c>
      <c r="H36" s="6">
        <v>2756.5</v>
      </c>
      <c r="I36" s="6" t="s">
        <v>179</v>
      </c>
      <c r="J36" s="6" t="s">
        <v>47</v>
      </c>
      <c r="K36" s="6" t="s">
        <v>43</v>
      </c>
      <c r="N36" s="14">
        <v>0.40144316770186339</v>
      </c>
      <c r="O36" s="14">
        <v>15.367186870141088</v>
      </c>
      <c r="P36" s="14">
        <v>3.0333250564334091</v>
      </c>
      <c r="Q36" s="15">
        <v>0.26696430692896328</v>
      </c>
      <c r="R36" s="14">
        <v>3.3014354066985642E-2</v>
      </c>
      <c r="S36" s="14">
        <v>23.219642909625275</v>
      </c>
      <c r="T36" s="13">
        <v>4195.9345047923325</v>
      </c>
      <c r="U36" s="26">
        <v>401.18503368623675</v>
      </c>
      <c r="V36" s="13">
        <v>2506.3335369578494</v>
      </c>
      <c r="W36" s="13">
        <v>1179.8009138381201</v>
      </c>
      <c r="X36" s="25">
        <v>6.1059118745332333</v>
      </c>
      <c r="Y36" s="26">
        <v>40.311820757146542</v>
      </c>
      <c r="Z36" s="13">
        <v>197.4088335220838</v>
      </c>
      <c r="AA36" s="26">
        <v>5.156221058434399</v>
      </c>
      <c r="AB36" s="26">
        <v>22.492644017725262</v>
      </c>
      <c r="AC36" s="26">
        <v>5.1227338744126438</v>
      </c>
      <c r="AD36" s="26">
        <v>0.13366089011421822</v>
      </c>
      <c r="AE36" s="26">
        <v>12.699665192672139</v>
      </c>
      <c r="AF36" s="14">
        <v>34.716507072905337</v>
      </c>
      <c r="AG36" s="14">
        <v>91.409855453350858</v>
      </c>
      <c r="AH36" s="14">
        <v>0.47586617100371753</v>
      </c>
      <c r="AI36" s="14">
        <v>5.7733934611048476E-2</v>
      </c>
      <c r="AJ36" s="26">
        <v>1.962982012195122</v>
      </c>
      <c r="AK36" s="25">
        <v>3.3159244186046517</v>
      </c>
      <c r="AL36" s="25">
        <v>13.630479358246918</v>
      </c>
      <c r="AM36" s="25">
        <v>2.4926859450726977</v>
      </c>
      <c r="AN36" s="25">
        <v>14.259618528610353</v>
      </c>
      <c r="AO36" s="25">
        <v>4.3985615305067221</v>
      </c>
      <c r="AP36" s="25">
        <v>0.60315827338129502</v>
      </c>
      <c r="AQ36" s="29">
        <f t="shared" si="2"/>
        <v>0.12346665395752898</v>
      </c>
      <c r="AR36" s="25">
        <v>5.3718218734004433</v>
      </c>
      <c r="AS36" s="25">
        <v>0.88356569343065705</v>
      </c>
      <c r="AT36" s="25">
        <v>5.8897916981132079</v>
      </c>
      <c r="AU36" s="25">
        <v>1.064824512534819</v>
      </c>
      <c r="AV36" s="25">
        <v>3.1710311111111111</v>
      </c>
      <c r="AW36" s="25">
        <v>0.43331372549019614</v>
      </c>
      <c r="AX36" s="25">
        <v>2.360552005438477</v>
      </c>
      <c r="AY36" s="25">
        <v>0.32019153674832962</v>
      </c>
      <c r="AZ36" s="25">
        <v>3.5188000529661019</v>
      </c>
      <c r="BA36" s="14">
        <v>0.16902977691561588</v>
      </c>
      <c r="BB36" s="25">
        <v>0.23263413735960223</v>
      </c>
      <c r="BC36" s="25">
        <v>3.8844788087056131E-2</v>
      </c>
    </row>
    <row r="37" spans="1:55" ht="12" customHeight="1" x14ac:dyDescent="0.2">
      <c r="B37" s="6">
        <v>31</v>
      </c>
      <c r="C37" s="11">
        <v>42894</v>
      </c>
      <c r="D37" s="98" t="s">
        <v>291</v>
      </c>
      <c r="E37" s="6">
        <v>36.840000000000003</v>
      </c>
      <c r="F37" s="6">
        <v>2758.54</v>
      </c>
      <c r="G37" s="6">
        <v>-1182.74</v>
      </c>
      <c r="H37" s="6">
        <v>2756.5</v>
      </c>
      <c r="I37" s="6" t="s">
        <v>179</v>
      </c>
      <c r="J37" s="6" t="s">
        <v>47</v>
      </c>
      <c r="K37" s="6" t="s">
        <v>42</v>
      </c>
      <c r="N37" s="14">
        <v>5.2208251552795035</v>
      </c>
      <c r="O37" s="14">
        <v>8.5712640368600004E-2</v>
      </c>
      <c r="P37" s="14">
        <v>69.289097065462769</v>
      </c>
      <c r="Q37" s="15">
        <v>5.5355284077011777E-2</v>
      </c>
      <c r="R37" s="14">
        <v>0.254066985645933</v>
      </c>
      <c r="S37" s="14">
        <v>12.243822189566496</v>
      </c>
      <c r="T37" s="13">
        <v>19</v>
      </c>
      <c r="U37" s="26">
        <v>9.1603705486039999</v>
      </c>
      <c r="V37" s="16">
        <v>7.2</v>
      </c>
      <c r="W37" s="16">
        <v>6.1</v>
      </c>
      <c r="X37" s="27">
        <v>8.9999999999999993E-3</v>
      </c>
      <c r="Y37" s="24">
        <v>0.8</v>
      </c>
      <c r="Z37" s="16">
        <v>2.2999999999999998</v>
      </c>
      <c r="AA37" s="26">
        <v>5.6589310915104738</v>
      </c>
      <c r="AB37" s="26">
        <v>10.652053175775499</v>
      </c>
      <c r="AC37" s="26">
        <v>45.597744553609566</v>
      </c>
      <c r="AD37" s="26">
        <v>0.39070106341079169</v>
      </c>
      <c r="AE37" s="26">
        <v>657.82438408085898</v>
      </c>
      <c r="AF37" s="15">
        <v>0.11</v>
      </c>
      <c r="AG37" s="15">
        <v>0.14000000000000001</v>
      </c>
      <c r="AH37" s="15">
        <v>0.08</v>
      </c>
      <c r="AI37" s="14">
        <v>7.2266065388952E-2</v>
      </c>
      <c r="AJ37" s="26">
        <v>120.37112804878049</v>
      </c>
      <c r="AK37" s="25">
        <v>4.9523546511627918</v>
      </c>
      <c r="AL37" s="25">
        <v>2.8398452357659947</v>
      </c>
      <c r="AM37" s="25">
        <v>0.14760000000000001</v>
      </c>
      <c r="AN37" s="25">
        <v>0.38243736862592398</v>
      </c>
      <c r="AO37" s="25">
        <v>0.13475999999999999</v>
      </c>
      <c r="AP37" s="25">
        <v>0.18639876670092498</v>
      </c>
      <c r="AQ37" s="29">
        <f t="shared" si="2"/>
        <v>2.1331971469549664</v>
      </c>
      <c r="AR37" s="27">
        <v>0.04</v>
      </c>
      <c r="AS37" s="27">
        <v>1.0999999999999999E-2</v>
      </c>
      <c r="AT37" s="27">
        <v>0.04</v>
      </c>
      <c r="AU37" s="27">
        <v>8.9999999999999993E-3</v>
      </c>
      <c r="AV37" s="27">
        <v>0.04</v>
      </c>
      <c r="AW37" s="27">
        <v>1.4E-2</v>
      </c>
      <c r="AX37" s="27">
        <v>0.04</v>
      </c>
      <c r="AY37" s="27">
        <v>1.4E-2</v>
      </c>
      <c r="AZ37" s="27">
        <v>0.04</v>
      </c>
      <c r="BA37" s="14">
        <v>1.1326937924345295</v>
      </c>
      <c r="BB37" s="27">
        <v>2.5999999999999999E-2</v>
      </c>
      <c r="BC37" s="25">
        <v>2.6771477663230243E-2</v>
      </c>
    </row>
    <row r="38" spans="1:55" ht="12" customHeight="1" x14ac:dyDescent="0.2">
      <c r="B38" s="6">
        <v>32</v>
      </c>
      <c r="C38" s="11">
        <v>42894</v>
      </c>
      <c r="D38" s="98" t="s">
        <v>291</v>
      </c>
      <c r="E38" s="6">
        <v>36.840000000000003</v>
      </c>
      <c r="F38" s="6">
        <v>2758.54</v>
      </c>
      <c r="G38" s="6">
        <v>-1182.74</v>
      </c>
      <c r="H38" s="6">
        <v>2756.5</v>
      </c>
      <c r="I38" s="6" t="s">
        <v>179</v>
      </c>
      <c r="J38" s="6" t="s">
        <v>47</v>
      </c>
      <c r="K38" s="6" t="s">
        <v>46</v>
      </c>
      <c r="N38" s="15">
        <v>6.0000000000000001E-3</v>
      </c>
      <c r="O38" s="14">
        <v>41.921013532968608</v>
      </c>
      <c r="P38" s="14">
        <v>0.19988261851015804</v>
      </c>
      <c r="Q38" s="15">
        <v>0.39904356808413993</v>
      </c>
      <c r="R38" s="14">
        <v>3.2009569377990432E-2</v>
      </c>
      <c r="S38" s="14">
        <v>3.3475238795003678E-2</v>
      </c>
      <c r="T38" s="13">
        <v>71.561996805111832</v>
      </c>
      <c r="U38" s="26">
        <v>5.336892444658325</v>
      </c>
      <c r="V38" s="16">
        <v>5.7</v>
      </c>
      <c r="W38" s="13">
        <v>2406.4425587467363</v>
      </c>
      <c r="X38" s="25">
        <v>26.669843166542194</v>
      </c>
      <c r="Y38" s="26">
        <v>322.29224826165341</v>
      </c>
      <c r="Z38" s="13">
        <v>1674.1223103057757</v>
      </c>
      <c r="AA38" s="26">
        <v>16.303643880926131</v>
      </c>
      <c r="AB38" s="26">
        <v>143.81565731166916</v>
      </c>
      <c r="AC38" s="24">
        <v>1.6</v>
      </c>
      <c r="AD38" s="26">
        <v>0.15319594328475777</v>
      </c>
      <c r="AE38" s="24">
        <v>0.5</v>
      </c>
      <c r="AF38" s="14">
        <v>0.33906093579978236</v>
      </c>
      <c r="AG38" s="14">
        <v>2.6535479632063077</v>
      </c>
      <c r="AH38" s="14">
        <v>8.5700743494423803E-2</v>
      </c>
      <c r="AI38" s="14">
        <v>4.109357384441939E-2</v>
      </c>
      <c r="AJ38" s="26">
        <v>1.6208518292682927</v>
      </c>
      <c r="AK38" s="27">
        <v>0.02</v>
      </c>
      <c r="AL38" s="27">
        <v>7.0000000000000007E-2</v>
      </c>
      <c r="AM38" s="27">
        <v>8.0000000000000002E-3</v>
      </c>
      <c r="AN38" s="27">
        <v>0.04</v>
      </c>
      <c r="AO38" s="27">
        <v>0.06</v>
      </c>
      <c r="AP38" s="27">
        <v>8.9999999999999993E-3</v>
      </c>
      <c r="AQ38" s="15">
        <f t="shared" si="2"/>
        <v>0.19999999999999998</v>
      </c>
      <c r="AR38" s="27">
        <v>0.03</v>
      </c>
      <c r="AS38" s="27">
        <v>8.9999999999999993E-3</v>
      </c>
      <c r="AT38" s="27">
        <v>0.05</v>
      </c>
      <c r="AU38" s="25">
        <v>1.0785515320334262E-2</v>
      </c>
      <c r="AV38" s="27">
        <v>0.04</v>
      </c>
      <c r="AW38" s="27">
        <v>1.0999999999999999E-2</v>
      </c>
      <c r="AX38" s="27">
        <v>0.05</v>
      </c>
      <c r="AY38" s="25">
        <v>1.5714922048997774E-2</v>
      </c>
      <c r="AZ38" s="27">
        <v>0.03</v>
      </c>
      <c r="BA38" s="14">
        <v>0.16320116391852568</v>
      </c>
      <c r="BB38" s="27">
        <v>3.1E-2</v>
      </c>
      <c r="BC38" s="27">
        <v>1.7000000000000001E-2</v>
      </c>
    </row>
    <row r="39" spans="1:55" ht="12" customHeight="1" x14ac:dyDescent="0.2">
      <c r="B39" s="6">
        <v>33</v>
      </c>
      <c r="C39" s="11">
        <v>42894</v>
      </c>
      <c r="D39" s="98" t="s">
        <v>291</v>
      </c>
      <c r="E39" s="6">
        <v>36.840000000000003</v>
      </c>
      <c r="F39" s="6">
        <v>2758.54</v>
      </c>
      <c r="G39" s="6">
        <v>-1182.74</v>
      </c>
      <c r="H39" s="6">
        <v>2756.5</v>
      </c>
      <c r="I39" s="6" t="s">
        <v>179</v>
      </c>
      <c r="J39" s="6" t="s">
        <v>47</v>
      </c>
      <c r="K39" s="6" t="s">
        <v>46</v>
      </c>
      <c r="N39" s="15">
        <v>4.0000000000000001E-3</v>
      </c>
      <c r="O39" s="14">
        <v>41.921013532968608</v>
      </c>
      <c r="P39" s="14">
        <v>0.19988261851015804</v>
      </c>
      <c r="Q39" s="15">
        <v>0.39904356808413993</v>
      </c>
      <c r="R39" s="14">
        <v>3.2009569377990432E-2</v>
      </c>
      <c r="S39" s="14">
        <v>3.3475238795003678E-2</v>
      </c>
      <c r="T39" s="13">
        <v>71.561996805111832</v>
      </c>
      <c r="U39" s="26">
        <v>5.336892444658325</v>
      </c>
      <c r="V39" s="16">
        <v>4.2</v>
      </c>
      <c r="W39" s="13">
        <v>2406.4425587467363</v>
      </c>
      <c r="X39" s="25">
        <v>26.669843166542194</v>
      </c>
      <c r="Y39" s="26">
        <v>322.29224826165341</v>
      </c>
      <c r="Z39" s="13">
        <v>1674.1223103057757</v>
      </c>
      <c r="AA39" s="26">
        <v>16.303643880926131</v>
      </c>
      <c r="AB39" s="26">
        <v>143.81565731166916</v>
      </c>
      <c r="AC39" s="24">
        <v>1.5</v>
      </c>
      <c r="AD39" s="26">
        <v>0.15319594328475777</v>
      </c>
      <c r="AE39" s="24">
        <v>0.6</v>
      </c>
      <c r="AF39" s="14">
        <v>0.33906093579978236</v>
      </c>
      <c r="AG39" s="14">
        <v>2.6535479632063077</v>
      </c>
      <c r="AH39" s="14">
        <v>8.5700743494423803E-2</v>
      </c>
      <c r="AI39" s="14">
        <v>4.109357384441939E-2</v>
      </c>
      <c r="AJ39" s="26">
        <v>1.6208518292682927</v>
      </c>
      <c r="AK39" s="27">
        <v>0.03</v>
      </c>
      <c r="AL39" s="27">
        <v>0.08</v>
      </c>
      <c r="AM39" s="27">
        <v>8.9999999999999993E-3</v>
      </c>
      <c r="AN39" s="27">
        <v>0.03</v>
      </c>
      <c r="AO39" s="27">
        <v>7.0000000000000007E-2</v>
      </c>
      <c r="AP39" s="27">
        <v>1.0999999999999999E-2</v>
      </c>
      <c r="AQ39" s="15">
        <f t="shared" si="2"/>
        <v>0.21999999999999997</v>
      </c>
      <c r="AR39" s="27">
        <v>0.03</v>
      </c>
      <c r="AS39" s="27">
        <v>1.2E-2</v>
      </c>
      <c r="AT39" s="27">
        <v>0.03</v>
      </c>
      <c r="AU39" s="27">
        <v>0.01</v>
      </c>
      <c r="AV39" s="27">
        <v>0.04</v>
      </c>
      <c r="AW39" s="27">
        <v>0.01</v>
      </c>
      <c r="AX39" s="27">
        <v>0.05</v>
      </c>
      <c r="AY39" s="25">
        <v>1.5714922048997774E-2</v>
      </c>
      <c r="AZ39" s="27">
        <v>0.04</v>
      </c>
      <c r="BA39" s="14">
        <v>0.16320116391852568</v>
      </c>
      <c r="BB39" s="27">
        <v>2.8000000000000001E-2</v>
      </c>
      <c r="BC39" s="27">
        <v>2.1000000000000001E-2</v>
      </c>
    </row>
    <row r="40" spans="1:55" ht="12" customHeight="1" x14ac:dyDescent="0.2">
      <c r="B40" s="6">
        <v>34</v>
      </c>
      <c r="C40" s="11">
        <v>42894</v>
      </c>
      <c r="D40" s="98" t="s">
        <v>291</v>
      </c>
      <c r="E40" s="6">
        <v>36.840000000000003</v>
      </c>
      <c r="F40" s="6">
        <v>2758.54</v>
      </c>
      <c r="G40" s="6">
        <v>-1182.74</v>
      </c>
      <c r="H40" s="6">
        <v>2756.5</v>
      </c>
      <c r="I40" s="6" t="s">
        <v>179</v>
      </c>
      <c r="J40" s="6" t="s">
        <v>47</v>
      </c>
      <c r="K40" s="6" t="s">
        <v>42</v>
      </c>
      <c r="N40" s="14">
        <v>3.3591195652173913</v>
      </c>
      <c r="O40" s="14">
        <v>7.5627987330837892E-2</v>
      </c>
      <c r="P40" s="14">
        <v>37.127133182844254</v>
      </c>
      <c r="Q40" s="15">
        <v>0.11076749711729969</v>
      </c>
      <c r="R40" s="14">
        <v>0.1495693779904306</v>
      </c>
      <c r="S40" s="14">
        <v>15.195729610580456</v>
      </c>
      <c r="T40" s="13">
        <v>175.84920127795527</v>
      </c>
      <c r="U40" s="26">
        <v>15.840952839268528</v>
      </c>
      <c r="V40" s="16">
        <v>4.5</v>
      </c>
      <c r="W40" s="13">
        <v>22.298139686684074</v>
      </c>
      <c r="X40" s="25">
        <v>0.48743838685586255</v>
      </c>
      <c r="Y40" s="24">
        <v>0.9</v>
      </c>
      <c r="Z40" s="16">
        <v>1.8</v>
      </c>
      <c r="AA40" s="26">
        <v>0.87888175303197347</v>
      </c>
      <c r="AB40" s="26">
        <v>4.8708064992614482</v>
      </c>
      <c r="AC40" s="26">
        <v>26.848833831695856</v>
      </c>
      <c r="AD40" s="26">
        <v>0.10795687278456086</v>
      </c>
      <c r="AE40" s="26">
        <v>362.2094756790903</v>
      </c>
      <c r="AF40" s="14">
        <v>0.44081284004352561</v>
      </c>
      <c r="AG40" s="14">
        <v>2.4636662286465176</v>
      </c>
      <c r="AH40" s="14">
        <v>0.13676951672862453</v>
      </c>
      <c r="AI40" s="15">
        <v>0.03</v>
      </c>
      <c r="AJ40" s="26">
        <v>56.592207317073175</v>
      </c>
      <c r="AK40" s="25">
        <v>3.7117026578073098</v>
      </c>
      <c r="AL40" s="25">
        <v>5.9159391508511048</v>
      </c>
      <c r="AM40" s="25">
        <v>0.51380452342487881</v>
      </c>
      <c r="AN40" s="25">
        <v>1.655134293499416</v>
      </c>
      <c r="AO40" s="25">
        <v>0.11559152016546019</v>
      </c>
      <c r="AP40" s="25">
        <v>0.33059403905447071</v>
      </c>
      <c r="AQ40" s="29">
        <f t="shared" si="2"/>
        <v>2.1497323066082923</v>
      </c>
      <c r="AR40" s="25">
        <v>0.1919761132912472</v>
      </c>
      <c r="AS40" s="25">
        <v>9.8748175182481693E-3</v>
      </c>
      <c r="AT40" s="25">
        <v>6.2991320754716987E-2</v>
      </c>
      <c r="AU40" s="27">
        <v>8.9999999999999993E-3</v>
      </c>
      <c r="AV40" s="27">
        <v>0.04</v>
      </c>
      <c r="AW40" s="27">
        <v>1.2E-2</v>
      </c>
      <c r="AX40" s="27">
        <v>0.05</v>
      </c>
      <c r="AY40" s="27">
        <v>1.4999999999999999E-2</v>
      </c>
      <c r="AZ40" s="27">
        <v>0.04</v>
      </c>
      <c r="BA40" s="14">
        <v>0.60423288069835113</v>
      </c>
      <c r="BB40" s="27">
        <v>2.8000000000000001E-2</v>
      </c>
      <c r="BC40" s="27">
        <v>1.9E-2</v>
      </c>
    </row>
    <row r="41" spans="1:55" ht="12" customHeight="1" x14ac:dyDescent="0.2">
      <c r="B41" s="6">
        <v>35</v>
      </c>
      <c r="C41" s="11">
        <v>42894</v>
      </c>
      <c r="D41" s="98" t="s">
        <v>291</v>
      </c>
      <c r="E41" s="6">
        <v>36.840000000000003</v>
      </c>
      <c r="F41" s="6">
        <v>2758.54</v>
      </c>
      <c r="G41" s="6">
        <v>-1182.74</v>
      </c>
      <c r="H41" s="6">
        <v>2756.5</v>
      </c>
      <c r="I41" s="6" t="s">
        <v>179</v>
      </c>
      <c r="J41" s="6" t="s">
        <v>47</v>
      </c>
      <c r="K41" s="6" t="s">
        <v>44</v>
      </c>
      <c r="N41" s="15">
        <v>5.0000000000000001E-3</v>
      </c>
      <c r="O41" s="14">
        <v>41.500858047797294</v>
      </c>
      <c r="P41" s="14">
        <v>0.185056433408577</v>
      </c>
      <c r="Q41" s="15">
        <v>0.28159098413641293</v>
      </c>
      <c r="R41" s="14">
        <v>3.1004784688995216E-2</v>
      </c>
      <c r="S41" s="14">
        <v>2.53600293901543E-2</v>
      </c>
      <c r="T41" s="13">
        <v>38.528642172523959</v>
      </c>
      <c r="U41" s="26">
        <v>4.9289581328200196</v>
      </c>
      <c r="V41" s="13">
        <v>6.2821087354917529</v>
      </c>
      <c r="W41" s="13">
        <v>2565.505874673629</v>
      </c>
      <c r="X41" s="25">
        <v>27.565138162808065</v>
      </c>
      <c r="Y41" s="26">
        <v>333.92552150399183</v>
      </c>
      <c r="Z41" s="13">
        <v>1732.8312570781427</v>
      </c>
      <c r="AA41" s="26">
        <v>2.3525796582138918</v>
      </c>
      <c r="AB41" s="26">
        <v>141.52791728212705</v>
      </c>
      <c r="AC41" s="24">
        <v>1.7</v>
      </c>
      <c r="AD41" s="24">
        <v>0.08</v>
      </c>
      <c r="AE41" s="24">
        <v>0.8</v>
      </c>
      <c r="AF41" s="14">
        <v>0.32662459194776933</v>
      </c>
      <c r="AG41" s="14">
        <v>2.4636662286465176</v>
      </c>
      <c r="AH41" s="14">
        <v>9.3871747211895923E-2</v>
      </c>
      <c r="AI41" s="15">
        <v>0.04</v>
      </c>
      <c r="AJ41" s="24">
        <v>0.7</v>
      </c>
      <c r="AK41" s="27">
        <v>0.02</v>
      </c>
      <c r="AL41" s="27">
        <v>7.0000000000000007E-2</v>
      </c>
      <c r="AM41" s="27">
        <v>7.0000000000000001E-3</v>
      </c>
      <c r="AN41" s="27">
        <v>0.04</v>
      </c>
      <c r="AO41" s="27">
        <v>0.06</v>
      </c>
      <c r="AP41" s="27">
        <v>1.2E-2</v>
      </c>
      <c r="AQ41" s="15">
        <f t="shared" si="2"/>
        <v>0.24</v>
      </c>
      <c r="AR41" s="27">
        <v>0.04</v>
      </c>
      <c r="AS41" s="27">
        <v>8.9999999999999993E-3</v>
      </c>
      <c r="AT41" s="27">
        <v>0.04</v>
      </c>
      <c r="AU41" s="27">
        <v>0.01</v>
      </c>
      <c r="AV41" s="27">
        <v>0.05</v>
      </c>
      <c r="AW41" s="27">
        <v>1.2999999999999999E-2</v>
      </c>
      <c r="AX41" s="27">
        <v>0.04</v>
      </c>
      <c r="AY41" s="27">
        <v>1.7000000000000001E-2</v>
      </c>
      <c r="AZ41" s="27">
        <v>0.05</v>
      </c>
      <c r="BA41" s="14">
        <v>0.14765819592628515</v>
      </c>
      <c r="BB41" s="27">
        <v>2.5000000000000001E-2</v>
      </c>
      <c r="BC41" s="27">
        <v>1.7000000000000001E-2</v>
      </c>
    </row>
    <row r="42" spans="1:55" ht="12" customHeight="1" x14ac:dyDescent="0.2">
      <c r="B42" s="6">
        <v>36</v>
      </c>
      <c r="C42" s="11">
        <v>42894</v>
      </c>
      <c r="D42" s="98" t="s">
        <v>291</v>
      </c>
      <c r="E42" s="6">
        <v>36.840000000000003</v>
      </c>
      <c r="F42" s="6">
        <v>2758.54</v>
      </c>
      <c r="G42" s="6">
        <v>-1182.74</v>
      </c>
      <c r="H42" s="6">
        <v>2756.5</v>
      </c>
      <c r="I42" s="6" t="s">
        <v>179</v>
      </c>
      <c r="J42" s="6" t="s">
        <v>47</v>
      </c>
      <c r="K42" s="6" t="s">
        <v>44</v>
      </c>
      <c r="N42" s="14">
        <v>2.3735714285714287E-2</v>
      </c>
      <c r="O42" s="14">
        <v>27.677742585660813</v>
      </c>
      <c r="P42" s="14">
        <v>1.1248713318284427</v>
      </c>
      <c r="Q42" s="15">
        <v>0.2784761565743038</v>
      </c>
      <c r="R42" s="14">
        <v>0.03</v>
      </c>
      <c r="S42" s="14">
        <v>1.3887152094048494</v>
      </c>
      <c r="T42" s="13">
        <v>731.2327476038339</v>
      </c>
      <c r="U42" s="26">
        <v>117.61609720885467</v>
      </c>
      <c r="V42" s="13">
        <v>1821.6255345143554</v>
      </c>
      <c r="W42" s="13">
        <v>2263.9686684073108</v>
      </c>
      <c r="X42" s="25">
        <v>15.329439880507842</v>
      </c>
      <c r="Y42" s="26">
        <v>124.93123873293845</v>
      </c>
      <c r="Z42" s="13">
        <v>423.98867497168743</v>
      </c>
      <c r="AA42" s="26">
        <v>2.7907293274531422</v>
      </c>
      <c r="AB42" s="26">
        <v>100.72295420974891</v>
      </c>
      <c r="AC42" s="26">
        <v>3.910205894916702</v>
      </c>
      <c r="AD42" s="24">
        <v>0.1</v>
      </c>
      <c r="AE42" s="24">
        <v>0.6</v>
      </c>
      <c r="AF42" s="14">
        <v>3.8766354733405879</v>
      </c>
      <c r="AG42" s="14">
        <v>6.2713534822601851</v>
      </c>
      <c r="AH42" s="14">
        <v>0.1132778810408922</v>
      </c>
      <c r="AI42" s="14">
        <v>8.8906426155581003E-2</v>
      </c>
      <c r="AJ42" s="26">
        <v>1.0143483231707318</v>
      </c>
      <c r="AK42" s="25">
        <v>7.0747923588039885E-2</v>
      </c>
      <c r="AL42" s="25">
        <v>0.40735883388769317</v>
      </c>
      <c r="AM42" s="25">
        <v>6.3613893376413558E-2</v>
      </c>
      <c r="AN42" s="25">
        <v>0.34963487738419613</v>
      </c>
      <c r="AO42" s="25">
        <v>0.19670837642192349</v>
      </c>
      <c r="AP42" s="25">
        <v>2.1980986639260024E-2</v>
      </c>
      <c r="AQ42" s="29">
        <f t="shared" si="2"/>
        <v>8.2106691153329345E-2</v>
      </c>
      <c r="AR42" s="25">
        <v>0.33871660126258318</v>
      </c>
      <c r="AS42" s="25">
        <v>6.6097323600973243E-2</v>
      </c>
      <c r="AT42" s="25">
        <v>0.44484716981132078</v>
      </c>
      <c r="AU42" s="25">
        <v>0.11766016713091923</v>
      </c>
      <c r="AV42" s="25">
        <v>0.40780444444444447</v>
      </c>
      <c r="AW42" s="25">
        <v>4.6426470588235298E-2</v>
      </c>
      <c r="AX42" s="25">
        <v>0.4160217539089055</v>
      </c>
      <c r="AY42" s="25">
        <v>7.1699331848552331E-2</v>
      </c>
      <c r="AZ42" s="25">
        <v>7.5550847457627079E-2</v>
      </c>
      <c r="BA42" s="14">
        <v>0.26811619786614932</v>
      </c>
      <c r="BB42" s="25">
        <v>6.1402320014730255E-2</v>
      </c>
      <c r="BC42" s="25">
        <v>2.8018327605956499E-2</v>
      </c>
    </row>
    <row r="43" spans="1:55" ht="12" customHeight="1" x14ac:dyDescent="0.2">
      <c r="B43" s="6">
        <v>37</v>
      </c>
      <c r="C43" s="11">
        <v>42894</v>
      </c>
      <c r="D43" s="98" t="s">
        <v>291</v>
      </c>
      <c r="E43" s="6">
        <v>36.840000000000003</v>
      </c>
      <c r="F43" s="6">
        <v>2758.54</v>
      </c>
      <c r="G43" s="6">
        <v>-1182.74</v>
      </c>
      <c r="H43" s="6">
        <v>2756.5</v>
      </c>
      <c r="I43" s="6" t="s">
        <v>179</v>
      </c>
      <c r="J43" s="6" t="s">
        <v>47</v>
      </c>
      <c r="K43" s="6" t="s">
        <v>42</v>
      </c>
      <c r="N43" s="14">
        <v>3.546941304347826</v>
      </c>
      <c r="O43" s="14">
        <v>5.0418658220558597E-2</v>
      </c>
      <c r="P43" s="14">
        <v>37.265349887133183</v>
      </c>
      <c r="Q43" s="15">
        <v>5.6018099863726897E-2</v>
      </c>
      <c r="R43" s="14">
        <v>0.1676555023923445</v>
      </c>
      <c r="S43" s="14">
        <v>16.544883174136665</v>
      </c>
      <c r="T43" s="13">
        <v>236.34872204472845</v>
      </c>
      <c r="U43" s="26">
        <v>1.5930281520692975</v>
      </c>
      <c r="V43" s="16">
        <v>5.2</v>
      </c>
      <c r="W43" s="13">
        <v>17.116383812010444</v>
      </c>
      <c r="X43" s="25">
        <v>0.44167886482449592</v>
      </c>
      <c r="Y43" s="26">
        <v>0.95017481328869402</v>
      </c>
      <c r="Z43" s="13">
        <v>4.1775084937712341</v>
      </c>
      <c r="AA43" s="26">
        <v>4.4787676405733183</v>
      </c>
      <c r="AB43" s="26">
        <v>3.5792732644017731</v>
      </c>
      <c r="AC43" s="26">
        <v>30.372251174711661</v>
      </c>
      <c r="AD43" s="26">
        <v>0.44313725876329269</v>
      </c>
      <c r="AE43" s="26">
        <v>370.33076437144655</v>
      </c>
      <c r="AF43" s="14">
        <v>0.64544722524483134</v>
      </c>
      <c r="AG43" s="14">
        <v>2.3106438896189223</v>
      </c>
      <c r="AH43" s="14">
        <v>0.1</v>
      </c>
      <c r="AI43" s="14">
        <v>2.7226606538895151E-2</v>
      </c>
      <c r="AJ43" s="26">
        <v>79.718012195121958</v>
      </c>
      <c r="AK43" s="25">
        <v>3.322076411960134</v>
      </c>
      <c r="AL43" s="25">
        <v>6.0442717667775376</v>
      </c>
      <c r="AM43" s="25">
        <v>0.6185227786752826</v>
      </c>
      <c r="AN43" s="25">
        <v>1.7413188010899183</v>
      </c>
      <c r="AO43" s="25">
        <v>0.24335056876938987</v>
      </c>
      <c r="AP43" s="25">
        <v>0.29982065775950673</v>
      </c>
      <c r="AQ43" s="29">
        <f t="shared" si="2"/>
        <v>1.6008610157865923</v>
      </c>
      <c r="AR43" s="25">
        <v>0.13122368196553488</v>
      </c>
      <c r="AS43" s="25">
        <v>1.4580291970802921E-2</v>
      </c>
      <c r="AT43" s="25">
        <v>6.6989811320754711E-2</v>
      </c>
      <c r="AU43" s="27">
        <v>8.9999999999999993E-3</v>
      </c>
      <c r="AV43" s="25">
        <v>5.2142222222222201E-2</v>
      </c>
      <c r="AW43" s="27">
        <v>1.2E-2</v>
      </c>
      <c r="AX43" s="27">
        <v>0.04</v>
      </c>
      <c r="AY43" s="25">
        <v>5.8930957683741647E-3</v>
      </c>
      <c r="AZ43" s="25">
        <v>5.9825211864399999E-2</v>
      </c>
      <c r="BA43" s="14">
        <v>1.1521225024248301</v>
      </c>
      <c r="BB43" s="27">
        <v>2.5000000000000001E-2</v>
      </c>
      <c r="BC43" s="27">
        <v>1.7000000000000001E-2</v>
      </c>
    </row>
    <row r="44" spans="1:55" ht="12" customHeight="1" x14ac:dyDescent="0.2">
      <c r="A44" s="3">
        <v>4</v>
      </c>
      <c r="B44" s="6">
        <v>38</v>
      </c>
      <c r="C44" s="11" t="s">
        <v>57</v>
      </c>
      <c r="D44" s="98" t="s">
        <v>293</v>
      </c>
      <c r="E44" s="6">
        <v>65.94</v>
      </c>
      <c r="F44" s="6">
        <v>2787.64</v>
      </c>
      <c r="G44" s="6">
        <v>-1211.8399999999999</v>
      </c>
      <c r="H44" s="6">
        <v>2785.6</v>
      </c>
      <c r="I44" s="6" t="s">
        <v>179</v>
      </c>
      <c r="J44" s="6" t="s">
        <v>47</v>
      </c>
      <c r="K44" s="6" t="s">
        <v>42</v>
      </c>
      <c r="N44" s="14">
        <v>2.7120000000000002</v>
      </c>
      <c r="O44" s="14">
        <v>0.94799999999999995</v>
      </c>
      <c r="P44" s="14">
        <v>25.61</v>
      </c>
      <c r="Q44" s="15">
        <v>0.79296999999999995</v>
      </c>
      <c r="R44" s="14">
        <v>9.2999999999999999E-2</v>
      </c>
      <c r="S44" s="14">
        <v>12.17</v>
      </c>
      <c r="T44" s="13">
        <v>157.9</v>
      </c>
      <c r="U44" s="24">
        <v>1.2</v>
      </c>
      <c r="V44" s="16">
        <v>19</v>
      </c>
      <c r="W44" s="13">
        <v>129.4</v>
      </c>
      <c r="X44" s="25">
        <v>1.196</v>
      </c>
      <c r="Y44" s="26">
        <v>2.242</v>
      </c>
      <c r="Z44" s="16">
        <v>48</v>
      </c>
      <c r="AA44" s="24">
        <v>5</v>
      </c>
      <c r="AB44" s="26">
        <v>5.6749999999999998</v>
      </c>
      <c r="AC44" s="26">
        <v>22.5</v>
      </c>
      <c r="AD44" s="24">
        <v>2.2000000000000002</v>
      </c>
      <c r="AE44" s="26">
        <v>249.7</v>
      </c>
      <c r="AF44" s="14">
        <v>0.13300000000000001</v>
      </c>
      <c r="AG44" s="14">
        <v>0.108</v>
      </c>
      <c r="AH44" s="14">
        <v>3.1E-2</v>
      </c>
      <c r="AI44" s="15">
        <v>0.53</v>
      </c>
      <c r="AJ44" s="26">
        <v>57.6</v>
      </c>
      <c r="AK44" s="25">
        <v>1.61</v>
      </c>
      <c r="AL44" s="25">
        <v>3.79</v>
      </c>
      <c r="AM44" s="25">
        <v>0.3</v>
      </c>
      <c r="AN44" s="25">
        <v>1.0389999999999999</v>
      </c>
      <c r="AO44" s="25">
        <v>0.22</v>
      </c>
      <c r="AP44" s="25">
        <v>0.245</v>
      </c>
      <c r="AQ44" s="29">
        <f t="shared" ref="AQ44:AQ51" si="3">AP44/((AO44+AR44)/2)</f>
        <v>0.84482758620689657</v>
      </c>
      <c r="AR44" s="27">
        <v>0.36</v>
      </c>
      <c r="AS44" s="25">
        <v>2.1000000000000001E-2</v>
      </c>
      <c r="AT44" s="27">
        <v>0.14000000000000001</v>
      </c>
      <c r="AU44" s="27">
        <v>0.04</v>
      </c>
      <c r="AV44" s="27">
        <v>0.11</v>
      </c>
      <c r="AW44" s="27">
        <v>0.04</v>
      </c>
      <c r="AX44" s="27">
        <v>7.0000000000000007E-2</v>
      </c>
      <c r="AY44" s="25">
        <v>5.0000000000000001E-3</v>
      </c>
      <c r="AZ44" s="27">
        <v>0.02</v>
      </c>
      <c r="BA44" s="15">
        <v>1.77</v>
      </c>
      <c r="BB44" s="25">
        <v>1.6E-2</v>
      </c>
      <c r="BC44" s="25">
        <v>1.6E-2</v>
      </c>
    </row>
    <row r="45" spans="1:55" ht="12" customHeight="1" x14ac:dyDescent="0.2">
      <c r="B45" s="6">
        <v>39</v>
      </c>
      <c r="C45" s="11" t="s">
        <v>57</v>
      </c>
      <c r="D45" s="98" t="s">
        <v>293</v>
      </c>
      <c r="E45" s="6">
        <v>65.94</v>
      </c>
      <c r="F45" s="6">
        <v>2787.64</v>
      </c>
      <c r="G45" s="6">
        <v>-1211.8399999999999</v>
      </c>
      <c r="H45" s="6">
        <v>2785.6</v>
      </c>
      <c r="I45" s="6" t="s">
        <v>179</v>
      </c>
      <c r="J45" s="6" t="s">
        <v>47</v>
      </c>
      <c r="K45" s="6" t="s">
        <v>44</v>
      </c>
      <c r="N45" s="15">
        <v>3.5999999999999997E-2</v>
      </c>
      <c r="O45" s="14">
        <v>28.23</v>
      </c>
      <c r="P45" s="14">
        <v>0.74099999999999999</v>
      </c>
      <c r="Q45" s="15">
        <v>0.95874999999999999</v>
      </c>
      <c r="R45" s="15">
        <v>6.0000000000000001E-3</v>
      </c>
      <c r="S45" s="14">
        <v>1.0389999999999999</v>
      </c>
      <c r="T45" s="13">
        <v>963.5</v>
      </c>
      <c r="U45" s="26">
        <v>96.83</v>
      </c>
      <c r="V45" s="13">
        <v>1466</v>
      </c>
      <c r="W45" s="13">
        <v>2276</v>
      </c>
      <c r="X45" s="25">
        <v>14.85</v>
      </c>
      <c r="Y45" s="26">
        <v>121.6</v>
      </c>
      <c r="Z45" s="13">
        <v>468.2</v>
      </c>
      <c r="AA45" s="24">
        <v>6.7</v>
      </c>
      <c r="AB45" s="26">
        <v>112.5</v>
      </c>
      <c r="AC45" s="26">
        <v>3.2149999999999999</v>
      </c>
      <c r="AD45" s="24">
        <v>1.9</v>
      </c>
      <c r="AE45" s="24">
        <v>0.5</v>
      </c>
      <c r="AF45" s="14">
        <v>2.2759999999999998</v>
      </c>
      <c r="AG45" s="14">
        <v>5.3849999999999998</v>
      </c>
      <c r="AH45" s="15">
        <v>0.23</v>
      </c>
      <c r="AI45" s="15">
        <v>0.49</v>
      </c>
      <c r="AJ45" s="26">
        <v>0.36399999999999999</v>
      </c>
      <c r="AK45" s="25">
        <v>1.6E-2</v>
      </c>
      <c r="AL45" s="25">
        <v>0.06</v>
      </c>
      <c r="AM45" s="27">
        <v>0.05</v>
      </c>
      <c r="AN45" s="27">
        <v>0.24</v>
      </c>
      <c r="AO45" s="25">
        <v>0.11</v>
      </c>
      <c r="AP45" s="25">
        <v>1.6E-2</v>
      </c>
      <c r="AQ45" s="29">
        <f t="shared" si="3"/>
        <v>6.9565217391304349E-2</v>
      </c>
      <c r="AR45" s="27">
        <v>0.35</v>
      </c>
      <c r="AS45" s="25">
        <v>3.5000000000000003E-2</v>
      </c>
      <c r="AT45" s="25">
        <v>0.4</v>
      </c>
      <c r="AU45" s="25">
        <v>9.6000000000000002E-2</v>
      </c>
      <c r="AV45" s="25">
        <v>0.32900000000000001</v>
      </c>
      <c r="AW45" s="25">
        <v>4.1000000000000002E-2</v>
      </c>
      <c r="AX45" s="25">
        <v>0.56000000000000005</v>
      </c>
      <c r="AY45" s="25">
        <v>6.0999999999999999E-2</v>
      </c>
      <c r="AZ45" s="25">
        <v>0.111</v>
      </c>
      <c r="BA45" s="15">
        <v>3.4</v>
      </c>
      <c r="BB45" s="25">
        <v>3.2000000000000001E-2</v>
      </c>
      <c r="BC45" s="25">
        <v>1.6E-2</v>
      </c>
    </row>
    <row r="46" spans="1:55" ht="12" customHeight="1" x14ac:dyDescent="0.2">
      <c r="B46" s="6">
        <v>40</v>
      </c>
      <c r="C46" s="11" t="s">
        <v>57</v>
      </c>
      <c r="D46" s="98" t="s">
        <v>293</v>
      </c>
      <c r="E46" s="6">
        <v>65.94</v>
      </c>
      <c r="F46" s="6">
        <v>2787.64</v>
      </c>
      <c r="G46" s="6">
        <v>-1211.8399999999999</v>
      </c>
      <c r="H46" s="6">
        <v>2785.6</v>
      </c>
      <c r="I46" s="6" t="s">
        <v>179</v>
      </c>
      <c r="J46" s="6" t="s">
        <v>47</v>
      </c>
      <c r="K46" s="6" t="s">
        <v>42</v>
      </c>
      <c r="N46" s="14">
        <v>2.972</v>
      </c>
      <c r="O46" s="14">
        <v>0.34399999999999997</v>
      </c>
      <c r="P46" s="14">
        <v>27.68</v>
      </c>
      <c r="Q46" s="15">
        <v>0.83486000000000005</v>
      </c>
      <c r="R46" s="14">
        <v>0.13200000000000001</v>
      </c>
      <c r="S46" s="14">
        <v>13.67</v>
      </c>
      <c r="T46" s="13">
        <v>168.7</v>
      </c>
      <c r="U46" s="24">
        <v>2.4</v>
      </c>
      <c r="V46" s="16">
        <v>1.5</v>
      </c>
      <c r="W46" s="13">
        <v>56.62</v>
      </c>
      <c r="X46" s="25">
        <v>0.76900000000000002</v>
      </c>
      <c r="Y46" s="24">
        <v>0.8</v>
      </c>
      <c r="Z46" s="16">
        <v>47</v>
      </c>
      <c r="AA46" s="24">
        <v>6.1</v>
      </c>
      <c r="AB46" s="26">
        <v>4.3819999999999997</v>
      </c>
      <c r="AC46" s="26">
        <v>25.11</v>
      </c>
      <c r="AD46" s="24">
        <v>2.5</v>
      </c>
      <c r="AE46" s="26">
        <v>269.10000000000002</v>
      </c>
      <c r="AF46" s="15">
        <v>0.13</v>
      </c>
      <c r="AG46" s="15">
        <v>0.17</v>
      </c>
      <c r="AH46" s="14">
        <v>1.7000000000000001E-2</v>
      </c>
      <c r="AI46" s="15">
        <v>0.37</v>
      </c>
      <c r="AJ46" s="26">
        <v>58.58</v>
      </c>
      <c r="AK46" s="25">
        <v>1.5920000000000001</v>
      </c>
      <c r="AL46" s="25">
        <v>3.847</v>
      </c>
      <c r="AM46" s="25">
        <v>0.3</v>
      </c>
      <c r="AN46" s="25">
        <v>1.389</v>
      </c>
      <c r="AO46" s="25">
        <v>0.13</v>
      </c>
      <c r="AP46" s="25">
        <v>0.309</v>
      </c>
      <c r="AQ46" s="29">
        <f t="shared" si="3"/>
        <v>2.472</v>
      </c>
      <c r="AR46" s="27">
        <v>0.12</v>
      </c>
      <c r="AS46" s="25">
        <v>0.01</v>
      </c>
      <c r="AT46" s="25">
        <v>5.1999999999999998E-2</v>
      </c>
      <c r="AU46" s="27">
        <v>0.04</v>
      </c>
      <c r="AV46" s="25">
        <v>3.1E-2</v>
      </c>
      <c r="AW46" s="27">
        <v>0.05</v>
      </c>
      <c r="AX46" s="27">
        <v>0.16</v>
      </c>
      <c r="AY46" s="27">
        <v>0.04</v>
      </c>
      <c r="AZ46" s="27">
        <v>0.02</v>
      </c>
      <c r="BA46" s="15">
        <v>1.4</v>
      </c>
      <c r="BB46" s="25">
        <v>8.0000000000000002E-3</v>
      </c>
      <c r="BC46" s="27">
        <v>0.01</v>
      </c>
    </row>
    <row r="47" spans="1:55" ht="12" customHeight="1" x14ac:dyDescent="0.2">
      <c r="B47" s="6">
        <v>41</v>
      </c>
      <c r="C47" s="11" t="s">
        <v>57</v>
      </c>
      <c r="D47" s="98" t="s">
        <v>293</v>
      </c>
      <c r="E47" s="6">
        <v>65.94</v>
      </c>
      <c r="F47" s="6">
        <v>2787.64</v>
      </c>
      <c r="G47" s="6">
        <v>-1211.8399999999999</v>
      </c>
      <c r="H47" s="6">
        <v>2785.6</v>
      </c>
      <c r="I47" s="6" t="s">
        <v>179</v>
      </c>
      <c r="J47" s="6" t="s">
        <v>47</v>
      </c>
      <c r="K47" s="6" t="s">
        <v>42</v>
      </c>
      <c r="N47" s="14">
        <v>2.4239999999999999</v>
      </c>
      <c r="O47" s="14">
        <v>2.4649999999999999</v>
      </c>
      <c r="P47" s="14">
        <v>27.53</v>
      </c>
      <c r="Q47" s="15">
        <v>0.83601999999999999</v>
      </c>
      <c r="R47" s="14">
        <v>9.5000000000000001E-2</v>
      </c>
      <c r="S47" s="14">
        <v>11.79</v>
      </c>
      <c r="T47" s="13">
        <v>148</v>
      </c>
      <c r="U47" s="24">
        <v>1.3</v>
      </c>
      <c r="V47" s="16">
        <v>15</v>
      </c>
      <c r="W47" s="13">
        <v>323.60000000000002</v>
      </c>
      <c r="X47" s="25">
        <v>3.1840000000000002</v>
      </c>
      <c r="Y47" s="26">
        <v>5.3280000000000003</v>
      </c>
      <c r="Z47" s="16">
        <v>44</v>
      </c>
      <c r="AA47" s="26">
        <v>6.9409999999999998</v>
      </c>
      <c r="AB47" s="26">
        <v>14.58</v>
      </c>
      <c r="AC47" s="26">
        <v>20.95</v>
      </c>
      <c r="AD47" s="24">
        <v>1.8</v>
      </c>
      <c r="AE47" s="26">
        <v>240.4</v>
      </c>
      <c r="AF47" s="15">
        <v>0.2</v>
      </c>
      <c r="AG47" s="15">
        <v>0.38</v>
      </c>
      <c r="AH47" s="15">
        <v>0.18</v>
      </c>
      <c r="AI47" s="15">
        <v>0.51</v>
      </c>
      <c r="AJ47" s="26">
        <v>52.14</v>
      </c>
      <c r="AK47" s="25">
        <v>1.694</v>
      </c>
      <c r="AL47" s="25">
        <v>3.3679999999999999</v>
      </c>
      <c r="AM47" s="25">
        <v>0.29699999999999999</v>
      </c>
      <c r="AN47" s="25">
        <v>0.97299999999999998</v>
      </c>
      <c r="AO47" s="25">
        <v>0.155</v>
      </c>
      <c r="AP47" s="25">
        <v>0.27300000000000002</v>
      </c>
      <c r="AQ47" s="29">
        <f t="shared" si="3"/>
        <v>2.0449438202247192</v>
      </c>
      <c r="AR47" s="25">
        <v>0.112</v>
      </c>
      <c r="AS47" s="25">
        <v>1.9E-2</v>
      </c>
      <c r="AT47" s="25">
        <v>3.6999999999999998E-2</v>
      </c>
      <c r="AU47" s="25">
        <v>5.0000000000000001E-3</v>
      </c>
      <c r="AV47" s="27">
        <v>0.17</v>
      </c>
      <c r="AW47" s="25">
        <v>2E-3</v>
      </c>
      <c r="AX47" s="27">
        <v>0.16</v>
      </c>
      <c r="AY47" s="25">
        <v>4.0000000000000001E-3</v>
      </c>
      <c r="AZ47" s="27">
        <v>0.02</v>
      </c>
      <c r="BA47" s="15">
        <v>2.4</v>
      </c>
      <c r="BB47" s="27">
        <v>0.05</v>
      </c>
      <c r="BC47" s="25">
        <v>5.0000000000000001E-3</v>
      </c>
    </row>
    <row r="48" spans="1:55" ht="12" customHeight="1" x14ac:dyDescent="0.2">
      <c r="B48" s="6">
        <v>42</v>
      </c>
      <c r="C48" s="11" t="s">
        <v>57</v>
      </c>
      <c r="D48" s="98" t="s">
        <v>293</v>
      </c>
      <c r="E48" s="6">
        <v>65.94</v>
      </c>
      <c r="F48" s="6">
        <v>2787.64</v>
      </c>
      <c r="G48" s="6">
        <v>-1211.8399999999999</v>
      </c>
      <c r="H48" s="6">
        <v>2785.6</v>
      </c>
      <c r="I48" s="6" t="s">
        <v>179</v>
      </c>
      <c r="J48" s="6" t="s">
        <v>47</v>
      </c>
      <c r="K48" s="6" t="s">
        <v>42</v>
      </c>
      <c r="N48" s="14">
        <v>2.5179999999999998</v>
      </c>
      <c r="O48" s="14">
        <v>9.2999999999999999E-2</v>
      </c>
      <c r="P48" s="14">
        <v>31.24</v>
      </c>
      <c r="Q48" s="15">
        <v>0.63839999999999997</v>
      </c>
      <c r="R48" s="14">
        <v>9.1999999999999998E-2</v>
      </c>
      <c r="S48" s="14">
        <v>15.25</v>
      </c>
      <c r="T48" s="13">
        <v>146.69999999999999</v>
      </c>
      <c r="U48" s="24">
        <v>3.2</v>
      </c>
      <c r="V48" s="16">
        <v>11</v>
      </c>
      <c r="W48" s="13">
        <v>19.920000000000002</v>
      </c>
      <c r="X48" s="25">
        <v>0.39100000000000001</v>
      </c>
      <c r="Y48" s="24">
        <v>1.9</v>
      </c>
      <c r="Z48" s="16">
        <v>60.7</v>
      </c>
      <c r="AA48" s="24">
        <v>3.8</v>
      </c>
      <c r="AB48" s="24">
        <v>3.9</v>
      </c>
      <c r="AC48" s="26">
        <v>23.45</v>
      </c>
      <c r="AD48" s="24">
        <v>0.3</v>
      </c>
      <c r="AE48" s="26">
        <v>293.60000000000002</v>
      </c>
      <c r="AF48" s="15">
        <v>0.26</v>
      </c>
      <c r="AG48" s="15">
        <v>0.21</v>
      </c>
      <c r="AH48" s="14">
        <v>2.9000000000000001E-2</v>
      </c>
      <c r="AI48" s="15">
        <v>0.39</v>
      </c>
      <c r="AJ48" s="26">
        <v>54.85</v>
      </c>
      <c r="AK48" s="25">
        <v>2.0169999999999999</v>
      </c>
      <c r="AL48" s="25">
        <v>3.7789999999999999</v>
      </c>
      <c r="AM48" s="25">
        <v>0.33700000000000002</v>
      </c>
      <c r="AN48" s="25">
        <v>1.27</v>
      </c>
      <c r="AO48" s="27">
        <v>0.35</v>
      </c>
      <c r="AP48" s="25">
        <v>0.29899999999999999</v>
      </c>
      <c r="AQ48" s="15">
        <f t="shared" si="3"/>
        <v>1.3</v>
      </c>
      <c r="AR48" s="27">
        <v>0.11</v>
      </c>
      <c r="AS48" s="27">
        <v>0.05</v>
      </c>
      <c r="AT48" s="25">
        <v>2.5000000000000001E-2</v>
      </c>
      <c r="AU48" s="25">
        <v>2E-3</v>
      </c>
      <c r="AV48" s="27">
        <v>0.14000000000000001</v>
      </c>
      <c r="AW48" s="25">
        <v>2E-3</v>
      </c>
      <c r="AX48" s="25">
        <v>1.9E-2</v>
      </c>
      <c r="AY48" s="27">
        <v>0.05</v>
      </c>
      <c r="AZ48" s="27">
        <v>0.02</v>
      </c>
      <c r="BA48" s="15">
        <v>2.6</v>
      </c>
      <c r="BB48" s="25">
        <v>0.01</v>
      </c>
      <c r="BC48" s="27">
        <v>0.06</v>
      </c>
    </row>
    <row r="49" spans="1:55" ht="12" customHeight="1" x14ac:dyDescent="0.2">
      <c r="B49" s="6">
        <v>43</v>
      </c>
      <c r="C49" s="11" t="s">
        <v>57</v>
      </c>
      <c r="D49" s="98" t="s">
        <v>293</v>
      </c>
      <c r="E49" s="6">
        <v>65.94</v>
      </c>
      <c r="F49" s="6">
        <v>2787.64</v>
      </c>
      <c r="G49" s="6">
        <v>-1211.8399999999999</v>
      </c>
      <c r="H49" s="6">
        <v>2785.6</v>
      </c>
      <c r="I49" s="6" t="s">
        <v>179</v>
      </c>
      <c r="J49" s="6" t="s">
        <v>47</v>
      </c>
      <c r="K49" s="6" t="s">
        <v>43</v>
      </c>
      <c r="N49" s="14">
        <v>0.222</v>
      </c>
      <c r="O49" s="14">
        <v>19.28</v>
      </c>
      <c r="P49" s="14">
        <v>2.0369999999999999</v>
      </c>
      <c r="Q49" s="15">
        <v>1.06159</v>
      </c>
      <c r="R49" s="15">
        <v>6.0000000000000001E-3</v>
      </c>
      <c r="S49" s="14">
        <v>22.46</v>
      </c>
      <c r="T49" s="13">
        <v>2758</v>
      </c>
      <c r="U49" s="26">
        <v>460.2</v>
      </c>
      <c r="V49" s="13">
        <v>2618</v>
      </c>
      <c r="W49" s="13">
        <v>1393</v>
      </c>
      <c r="X49" s="25">
        <v>7.2279999999999998</v>
      </c>
      <c r="Y49" s="26">
        <v>52.7</v>
      </c>
      <c r="Z49" s="13">
        <v>282.39999999999998</v>
      </c>
      <c r="AA49" s="24">
        <v>3.7</v>
      </c>
      <c r="AB49" s="26">
        <v>30.59</v>
      </c>
      <c r="AC49" s="26">
        <v>4.6310000000000002</v>
      </c>
      <c r="AD49" s="24">
        <v>1.3</v>
      </c>
      <c r="AE49" s="26">
        <v>9.7509999999999994</v>
      </c>
      <c r="AF49" s="14">
        <v>24.03</v>
      </c>
      <c r="AG49" s="14">
        <v>79.180000000000007</v>
      </c>
      <c r="AH49" s="14">
        <v>0.73699999999999999</v>
      </c>
      <c r="AI49" s="15">
        <v>0.51</v>
      </c>
      <c r="AJ49" s="26">
        <v>0.94599999999999995</v>
      </c>
      <c r="AK49" s="25">
        <v>1.633</v>
      </c>
      <c r="AL49" s="25">
        <v>8.2789999999999999</v>
      </c>
      <c r="AM49" s="25">
        <v>1.67</v>
      </c>
      <c r="AN49" s="25">
        <v>10.130000000000001</v>
      </c>
      <c r="AO49" s="25">
        <v>3.5659999999999998</v>
      </c>
      <c r="AP49" s="25">
        <v>0.441</v>
      </c>
      <c r="AQ49" s="29">
        <f t="shared" si="3"/>
        <v>0.11414520512488677</v>
      </c>
      <c r="AR49" s="25">
        <v>4.1609999999999996</v>
      </c>
      <c r="AS49" s="25">
        <v>0.71199999999999997</v>
      </c>
      <c r="AT49" s="25">
        <v>4.6390000000000002</v>
      </c>
      <c r="AU49" s="25">
        <v>0.89900000000000002</v>
      </c>
      <c r="AV49" s="25">
        <v>2.5379999999999998</v>
      </c>
      <c r="AW49" s="25">
        <v>0.31</v>
      </c>
      <c r="AX49" s="25">
        <v>1.883</v>
      </c>
      <c r="AY49" s="25">
        <v>0.26300000000000001</v>
      </c>
      <c r="AZ49" s="25">
        <v>2.5339999999999998</v>
      </c>
      <c r="BA49" s="15">
        <v>2.2999999999999998</v>
      </c>
      <c r="BB49" s="25">
        <v>1.101</v>
      </c>
      <c r="BC49" s="25">
        <v>0.36099999999999999</v>
      </c>
    </row>
    <row r="50" spans="1:55" ht="12" customHeight="1" x14ac:dyDescent="0.2">
      <c r="B50" s="6">
        <v>44</v>
      </c>
      <c r="C50" s="11" t="s">
        <v>57</v>
      </c>
      <c r="D50" s="98" t="s">
        <v>293</v>
      </c>
      <c r="E50" s="6">
        <v>65.94</v>
      </c>
      <c r="F50" s="6">
        <v>2787.64</v>
      </c>
      <c r="G50" s="6">
        <v>-1211.8399999999999</v>
      </c>
      <c r="H50" s="6">
        <v>2785.6</v>
      </c>
      <c r="I50" s="6" t="s">
        <v>179</v>
      </c>
      <c r="J50" s="6" t="s">
        <v>47</v>
      </c>
      <c r="K50" s="6" t="s">
        <v>42</v>
      </c>
      <c r="N50" s="14">
        <v>2.9249999999999998</v>
      </c>
      <c r="O50" s="14">
        <v>0.06</v>
      </c>
      <c r="P50" s="14">
        <v>28.8</v>
      </c>
      <c r="Q50" s="15">
        <v>0.69289000000000001</v>
      </c>
      <c r="R50" s="14">
        <v>8.5000000000000006E-2</v>
      </c>
      <c r="S50" s="14">
        <v>13.93</v>
      </c>
      <c r="T50" s="13">
        <v>149.4</v>
      </c>
      <c r="U50" s="24">
        <v>2.4</v>
      </c>
      <c r="V50" s="16">
        <v>15</v>
      </c>
      <c r="W50" s="13">
        <v>19.059999999999999</v>
      </c>
      <c r="X50" s="25">
        <v>0.30099999999999999</v>
      </c>
      <c r="Y50" s="24">
        <v>1.9</v>
      </c>
      <c r="Z50" s="16">
        <v>44</v>
      </c>
      <c r="AA50" s="24">
        <v>5.0999999999999996</v>
      </c>
      <c r="AB50" s="24">
        <v>2.9</v>
      </c>
      <c r="AC50" s="26">
        <v>24.51</v>
      </c>
      <c r="AD50" s="24">
        <v>1.8</v>
      </c>
      <c r="AE50" s="26">
        <v>280.89999999999998</v>
      </c>
      <c r="AF50" s="15">
        <v>0.2</v>
      </c>
      <c r="AG50" s="15">
        <v>0.28999999999999998</v>
      </c>
      <c r="AH50" s="14">
        <v>3.5999999999999997E-2</v>
      </c>
      <c r="AI50" s="15">
        <v>0.39</v>
      </c>
      <c r="AJ50" s="26">
        <v>62.8</v>
      </c>
      <c r="AK50" s="25">
        <v>1.9490000000000001</v>
      </c>
      <c r="AL50" s="25">
        <v>3.8759999999999999</v>
      </c>
      <c r="AM50" s="25">
        <v>0.40100000000000002</v>
      </c>
      <c r="AN50" s="25">
        <v>0.90700000000000003</v>
      </c>
      <c r="AO50" s="27">
        <v>0.27</v>
      </c>
      <c r="AP50" s="25">
        <v>0.32600000000000001</v>
      </c>
      <c r="AQ50" s="15">
        <f t="shared" si="3"/>
        <v>1.5902439024390242</v>
      </c>
      <c r="AR50" s="27">
        <v>0.14000000000000001</v>
      </c>
      <c r="AS50" s="27">
        <v>0.08</v>
      </c>
      <c r="AT50" s="25">
        <v>6.7000000000000004E-2</v>
      </c>
      <c r="AU50" s="25">
        <v>0.01</v>
      </c>
      <c r="AV50" s="27">
        <v>0.11</v>
      </c>
      <c r="AW50" s="25">
        <v>2E-3</v>
      </c>
      <c r="AX50" s="25">
        <v>1.0999999999999999E-2</v>
      </c>
      <c r="AY50" s="27">
        <v>0.04</v>
      </c>
      <c r="AZ50" s="25">
        <v>5.6000000000000001E-2</v>
      </c>
      <c r="BA50" s="15">
        <v>1.9</v>
      </c>
      <c r="BB50" s="27">
        <v>0.01</v>
      </c>
      <c r="BC50" s="27">
        <v>0.01</v>
      </c>
    </row>
    <row r="51" spans="1:55" ht="12" customHeight="1" x14ac:dyDescent="0.2">
      <c r="B51" s="6">
        <v>45</v>
      </c>
      <c r="C51" s="11" t="s">
        <v>57</v>
      </c>
      <c r="D51" s="98" t="s">
        <v>293</v>
      </c>
      <c r="E51" s="6">
        <v>65.94</v>
      </c>
      <c r="F51" s="6">
        <v>2787.64</v>
      </c>
      <c r="G51" s="6">
        <v>-1211.8399999999999</v>
      </c>
      <c r="H51" s="6">
        <v>2785.6</v>
      </c>
      <c r="I51" s="6" t="s">
        <v>179</v>
      </c>
      <c r="J51" s="6" t="s">
        <v>47</v>
      </c>
      <c r="K51" s="6" t="s">
        <v>42</v>
      </c>
      <c r="N51" s="14">
        <v>2.7679999999999998</v>
      </c>
      <c r="O51" s="14">
        <v>9.0999999999999998E-2</v>
      </c>
      <c r="P51" s="14">
        <v>26.76</v>
      </c>
      <c r="Q51" s="15">
        <v>0.75214999999999999</v>
      </c>
      <c r="R51" s="14">
        <v>6.6000000000000003E-2</v>
      </c>
      <c r="S51" s="14">
        <v>12.63</v>
      </c>
      <c r="T51" s="13">
        <v>114.3</v>
      </c>
      <c r="U51" s="24">
        <v>77</v>
      </c>
      <c r="V51" s="16">
        <v>18</v>
      </c>
      <c r="W51" s="13">
        <v>22.66</v>
      </c>
      <c r="X51" s="25">
        <v>0.34200000000000003</v>
      </c>
      <c r="Y51" s="24">
        <v>1.9</v>
      </c>
      <c r="Z51" s="16">
        <v>40</v>
      </c>
      <c r="AA51" s="24">
        <v>6.2</v>
      </c>
      <c r="AB51" s="26">
        <v>2.782</v>
      </c>
      <c r="AC51" s="26">
        <v>24.51</v>
      </c>
      <c r="AD51" s="24">
        <v>1.9</v>
      </c>
      <c r="AE51" s="26">
        <v>256.60000000000002</v>
      </c>
      <c r="AF51" s="15">
        <v>0.09</v>
      </c>
      <c r="AG51" s="15">
        <v>0.41</v>
      </c>
      <c r="AH51" s="14">
        <v>0.04</v>
      </c>
      <c r="AI51" s="15">
        <v>0.49</v>
      </c>
      <c r="AJ51" s="26">
        <v>52.49</v>
      </c>
      <c r="AK51" s="25">
        <v>1.5069999999999999</v>
      </c>
      <c r="AL51" s="25">
        <v>3.899</v>
      </c>
      <c r="AM51" s="25">
        <v>0.309</v>
      </c>
      <c r="AN51" s="25">
        <v>0.75900000000000001</v>
      </c>
      <c r="AO51" s="27">
        <v>0.27</v>
      </c>
      <c r="AP51" s="25">
        <v>0.313</v>
      </c>
      <c r="AQ51" s="15">
        <f t="shared" si="3"/>
        <v>1.079310344827586</v>
      </c>
      <c r="AR51" s="27">
        <v>0.31</v>
      </c>
      <c r="AS51" s="27">
        <v>0.03</v>
      </c>
      <c r="AT51" s="27">
        <v>0.09</v>
      </c>
      <c r="AU51" s="25">
        <v>1.2E-2</v>
      </c>
      <c r="AV51" s="27">
        <v>0.11</v>
      </c>
      <c r="AW51" s="27">
        <v>0.04</v>
      </c>
      <c r="AX51" s="27">
        <v>0.16</v>
      </c>
      <c r="AY51" s="25">
        <v>3.0000000000000001E-3</v>
      </c>
      <c r="AZ51" s="27">
        <v>0.02</v>
      </c>
      <c r="BA51" s="15">
        <v>2.5</v>
      </c>
      <c r="BB51" s="25">
        <v>5.0000000000000001E-3</v>
      </c>
      <c r="BC51" s="27">
        <v>0.01</v>
      </c>
    </row>
    <row r="52" spans="1:55" ht="12" customHeight="1" x14ac:dyDescent="0.2">
      <c r="A52" s="3">
        <v>5</v>
      </c>
      <c r="B52" s="6">
        <v>46</v>
      </c>
      <c r="C52" s="11">
        <v>42893</v>
      </c>
      <c r="D52" s="98" t="s">
        <v>295</v>
      </c>
      <c r="E52" s="6">
        <v>82.44</v>
      </c>
      <c r="F52" s="6">
        <v>2804.14</v>
      </c>
      <c r="G52" s="6">
        <v>-1228.3399999999999</v>
      </c>
      <c r="H52" s="6">
        <v>2802.1</v>
      </c>
      <c r="I52" s="6" t="s">
        <v>179</v>
      </c>
      <c r="J52" s="6" t="s">
        <v>47</v>
      </c>
      <c r="K52" s="6" t="s">
        <v>43</v>
      </c>
      <c r="N52" s="14">
        <v>0.28599999999999998</v>
      </c>
      <c r="O52" s="14">
        <v>15.77</v>
      </c>
      <c r="P52" s="14">
        <v>2.9580000000000002</v>
      </c>
      <c r="Q52" s="15">
        <v>0.78261999999999998</v>
      </c>
      <c r="R52" s="15">
        <v>1.0999999999999999E-2</v>
      </c>
      <c r="S52" s="14">
        <v>18.52</v>
      </c>
      <c r="T52" s="13">
        <v>1263</v>
      </c>
      <c r="U52" s="26">
        <v>366.6</v>
      </c>
      <c r="V52" s="13">
        <v>3535</v>
      </c>
      <c r="W52" s="13">
        <v>1628</v>
      </c>
      <c r="X52" s="25">
        <v>9.0920000000000005</v>
      </c>
      <c r="Y52" s="26">
        <v>67.77</v>
      </c>
      <c r="Z52" s="13">
        <v>295.8</v>
      </c>
      <c r="AA52" s="26">
        <v>37.85</v>
      </c>
      <c r="AB52" s="26">
        <v>46.14</v>
      </c>
      <c r="AC52" s="26">
        <v>6.1130000000000004</v>
      </c>
      <c r="AD52" s="26">
        <v>0.24</v>
      </c>
      <c r="AE52" s="26">
        <v>10.3468</v>
      </c>
      <c r="AF52" s="14">
        <v>15.59</v>
      </c>
      <c r="AG52" s="14">
        <v>13.937999999999999</v>
      </c>
      <c r="AH52" s="14">
        <v>0.121</v>
      </c>
      <c r="AI52" s="14">
        <v>4.4999999999999998E-2</v>
      </c>
      <c r="AJ52" s="26">
        <v>2.8849999999999998</v>
      </c>
      <c r="AK52" s="25">
        <v>2.4430000000000001</v>
      </c>
      <c r="AL52" s="25">
        <v>9.1750000000000007</v>
      </c>
      <c r="AM52" s="25">
        <v>1.367</v>
      </c>
      <c r="AN52" s="25">
        <v>6.4269999999999996</v>
      </c>
      <c r="AO52" s="25">
        <v>2.0190000000000001</v>
      </c>
      <c r="AP52" s="25">
        <v>0.41699999999999998</v>
      </c>
      <c r="AQ52" s="29">
        <f t="shared" ref="AQ52:AQ72" si="4">AP52/((AO52+AR52)/2)</f>
        <v>0.19739644970414202</v>
      </c>
      <c r="AR52" s="25">
        <v>2.206</v>
      </c>
      <c r="AS52" s="25">
        <v>0.35799999999999998</v>
      </c>
      <c r="AT52" s="25">
        <v>2.629</v>
      </c>
      <c r="AU52" s="25">
        <v>0.55900000000000005</v>
      </c>
      <c r="AV52" s="25">
        <v>1.677</v>
      </c>
      <c r="AW52" s="25">
        <v>0.23100000000000001</v>
      </c>
      <c r="AX52" s="25">
        <v>1.8620000000000001</v>
      </c>
      <c r="AY52" s="25">
        <v>0.251</v>
      </c>
      <c r="AZ52" s="25">
        <v>0.35799999999999998</v>
      </c>
      <c r="BA52" s="14">
        <v>0.35199999999999998</v>
      </c>
      <c r="BB52" s="25">
        <v>0.18</v>
      </c>
      <c r="BC52" s="25">
        <v>0.04</v>
      </c>
    </row>
    <row r="53" spans="1:55" ht="12" customHeight="1" x14ac:dyDescent="0.2">
      <c r="B53" s="6">
        <v>47</v>
      </c>
      <c r="C53" s="11">
        <v>42893</v>
      </c>
      <c r="D53" s="98" t="s">
        <v>295</v>
      </c>
      <c r="E53" s="6">
        <v>82.44</v>
      </c>
      <c r="F53" s="6">
        <v>2804.14</v>
      </c>
      <c r="G53" s="6">
        <v>-1228.3399999999999</v>
      </c>
      <c r="H53" s="6">
        <v>2802.1</v>
      </c>
      <c r="I53" s="6" t="s">
        <v>179</v>
      </c>
      <c r="J53" s="6" t="s">
        <v>47</v>
      </c>
      <c r="K53" s="6" t="s">
        <v>43</v>
      </c>
      <c r="N53" s="14">
        <v>0.28000000000000003</v>
      </c>
      <c r="O53" s="14">
        <v>16.25</v>
      </c>
      <c r="P53" s="14">
        <v>3.79</v>
      </c>
      <c r="Q53" s="15">
        <v>0.71924999999999994</v>
      </c>
      <c r="R53" s="15">
        <v>8.9999999999999993E-3</v>
      </c>
      <c r="S53" s="14">
        <v>17.97</v>
      </c>
      <c r="T53" s="13">
        <v>1375</v>
      </c>
      <c r="U53" s="26">
        <v>126.8</v>
      </c>
      <c r="V53" s="13">
        <v>3697</v>
      </c>
      <c r="W53" s="13">
        <v>1635</v>
      </c>
      <c r="X53" s="25">
        <v>9.8840000000000003</v>
      </c>
      <c r="Y53" s="26">
        <v>71.17</v>
      </c>
      <c r="Z53" s="13">
        <v>312.10000000000002</v>
      </c>
      <c r="AA53" s="26">
        <v>51.58</v>
      </c>
      <c r="AB53" s="26">
        <v>45.83</v>
      </c>
      <c r="AC53" s="26">
        <v>6.4889999999999999</v>
      </c>
      <c r="AD53" s="26">
        <v>0.193</v>
      </c>
      <c r="AE53" s="26">
        <v>11.4168</v>
      </c>
      <c r="AF53" s="14">
        <v>13.7</v>
      </c>
      <c r="AG53" s="14">
        <v>10.837999999999999</v>
      </c>
      <c r="AH53" s="14">
        <v>0.19700000000000001</v>
      </c>
      <c r="AI53" s="14">
        <v>6.0999999999999999E-2</v>
      </c>
      <c r="AJ53" s="26">
        <v>3.5089999999999999</v>
      </c>
      <c r="AK53" s="25">
        <v>2.2509999999999999</v>
      </c>
      <c r="AL53" s="25">
        <v>7.5339999999999998</v>
      </c>
      <c r="AM53" s="25">
        <v>1.036</v>
      </c>
      <c r="AN53" s="25">
        <v>5.1639999999999997</v>
      </c>
      <c r="AO53" s="25">
        <v>1.383</v>
      </c>
      <c r="AP53" s="25">
        <v>0.42799999999999999</v>
      </c>
      <c r="AQ53" s="29">
        <f t="shared" si="4"/>
        <v>0.25806451612903225</v>
      </c>
      <c r="AR53" s="25">
        <v>1.9339999999999999</v>
      </c>
      <c r="AS53" s="25">
        <v>0.29499999999999998</v>
      </c>
      <c r="AT53" s="25">
        <v>2.2559999999999998</v>
      </c>
      <c r="AU53" s="25">
        <v>0.503</v>
      </c>
      <c r="AV53" s="25">
        <v>1.5289999999999999</v>
      </c>
      <c r="AW53" s="25">
        <v>0.23200000000000001</v>
      </c>
      <c r="AX53" s="25">
        <v>1.88</v>
      </c>
      <c r="AY53" s="25">
        <v>0.24199999999999999</v>
      </c>
      <c r="AZ53" s="25">
        <v>0.28000000000000003</v>
      </c>
      <c r="BA53" s="14">
        <v>0.30599999999999999</v>
      </c>
      <c r="BB53" s="25">
        <v>0.17799999999999999</v>
      </c>
      <c r="BC53" s="25">
        <v>6.2E-2</v>
      </c>
    </row>
    <row r="54" spans="1:55" ht="12" customHeight="1" x14ac:dyDescent="0.2">
      <c r="B54" s="6">
        <v>48</v>
      </c>
      <c r="C54" s="11">
        <v>42893</v>
      </c>
      <c r="D54" s="98" t="s">
        <v>295</v>
      </c>
      <c r="E54" s="6">
        <v>82.44</v>
      </c>
      <c r="F54" s="6">
        <v>2804.14</v>
      </c>
      <c r="G54" s="6">
        <v>-1228.3399999999999</v>
      </c>
      <c r="H54" s="6">
        <v>2802.1</v>
      </c>
      <c r="I54" s="6" t="s">
        <v>179</v>
      </c>
      <c r="J54" s="6" t="s">
        <v>47</v>
      </c>
      <c r="K54" s="6" t="s">
        <v>44</v>
      </c>
      <c r="N54" s="14">
        <v>3.2000000000000001E-2</v>
      </c>
      <c r="O54" s="14">
        <v>21.36</v>
      </c>
      <c r="P54" s="14">
        <v>0.94899999999999995</v>
      </c>
      <c r="Q54" s="15">
        <v>1.0333699999999999</v>
      </c>
      <c r="R54" s="14">
        <v>2.1000000000000001E-2</v>
      </c>
      <c r="S54" s="14">
        <v>1.3380000000000001</v>
      </c>
      <c r="T54" s="13">
        <v>987.8</v>
      </c>
      <c r="U54" s="26">
        <v>132.1</v>
      </c>
      <c r="V54" s="13">
        <v>1127</v>
      </c>
      <c r="W54" s="13">
        <v>2545</v>
      </c>
      <c r="X54" s="25">
        <v>17.36</v>
      </c>
      <c r="Y54" s="26">
        <v>132.69999999999999</v>
      </c>
      <c r="Z54" s="13">
        <v>406.1</v>
      </c>
      <c r="AA54" s="26">
        <v>17.079999999999998</v>
      </c>
      <c r="AB54" s="26">
        <v>110</v>
      </c>
      <c r="AC54" s="26">
        <v>3.512</v>
      </c>
      <c r="AD54" s="24">
        <v>0.17</v>
      </c>
      <c r="AE54" s="26">
        <v>0.4098</v>
      </c>
      <c r="AF54" s="14">
        <v>3.07</v>
      </c>
      <c r="AG54" s="14">
        <v>3.5010000000000003</v>
      </c>
      <c r="AH54" s="14">
        <v>6.3E-2</v>
      </c>
      <c r="AI54" s="15">
        <v>0.04</v>
      </c>
      <c r="AJ54" s="24">
        <v>0.9</v>
      </c>
      <c r="AK54" s="25">
        <v>4.2000000000000003E-2</v>
      </c>
      <c r="AL54" s="25">
        <v>0.22800000000000001</v>
      </c>
      <c r="AM54" s="25">
        <v>4.4999999999999998E-2</v>
      </c>
      <c r="AN54" s="25">
        <v>0.19800000000000001</v>
      </c>
      <c r="AO54" s="25">
        <v>0.129</v>
      </c>
      <c r="AP54" s="25">
        <v>2.1999999999999999E-2</v>
      </c>
      <c r="AQ54" s="29">
        <f t="shared" si="4"/>
        <v>0.13095238095238096</v>
      </c>
      <c r="AR54" s="25">
        <v>0.20699999999999999</v>
      </c>
      <c r="AS54" s="25">
        <v>5.8000000000000003E-2</v>
      </c>
      <c r="AT54" s="25">
        <v>0.438</v>
      </c>
      <c r="AU54" s="25">
        <v>9.6000000000000002E-2</v>
      </c>
      <c r="AV54" s="25">
        <v>0.35799999999999998</v>
      </c>
      <c r="AW54" s="25">
        <v>7.0000000000000007E-2</v>
      </c>
      <c r="AX54" s="25">
        <v>0.64900000000000002</v>
      </c>
      <c r="AY54" s="25">
        <v>9.1999999999999998E-2</v>
      </c>
      <c r="AZ54" s="25">
        <v>0.14800000000000002</v>
      </c>
      <c r="BA54" s="14">
        <v>0.17799999999999999</v>
      </c>
      <c r="BB54" s="25">
        <v>0.03</v>
      </c>
      <c r="BC54" s="25">
        <v>8.0000000000000002E-3</v>
      </c>
    </row>
    <row r="55" spans="1:55" ht="12" customHeight="1" x14ac:dyDescent="0.2">
      <c r="B55" s="6">
        <v>49</v>
      </c>
      <c r="C55" s="11">
        <v>42893</v>
      </c>
      <c r="D55" s="98" t="s">
        <v>295</v>
      </c>
      <c r="E55" s="6">
        <v>82.44</v>
      </c>
      <c r="F55" s="6">
        <v>2804.14</v>
      </c>
      <c r="G55" s="6">
        <v>-1228.3399999999999</v>
      </c>
      <c r="H55" s="6">
        <v>2802.1</v>
      </c>
      <c r="I55" s="6" t="s">
        <v>179</v>
      </c>
      <c r="J55" s="6" t="s">
        <v>47</v>
      </c>
      <c r="K55" s="6" t="s">
        <v>42</v>
      </c>
      <c r="N55" s="14">
        <v>3.145</v>
      </c>
      <c r="O55" s="14">
        <v>0.57099999999999995</v>
      </c>
      <c r="P55" s="14">
        <v>31.62</v>
      </c>
      <c r="Q55" s="15">
        <v>0.31886999999999999</v>
      </c>
      <c r="R55" s="14">
        <v>0.16600000000000001</v>
      </c>
      <c r="S55" s="14">
        <v>15.3</v>
      </c>
      <c r="T55" s="13">
        <v>134</v>
      </c>
      <c r="U55" s="26">
        <v>6.883</v>
      </c>
      <c r="V55" s="13">
        <v>27.8</v>
      </c>
      <c r="W55" s="13">
        <v>43.57</v>
      </c>
      <c r="X55" s="25">
        <v>0.79800000000000004</v>
      </c>
      <c r="Y55" s="26">
        <v>2.3919999999999999</v>
      </c>
      <c r="Z55" s="13">
        <v>15.87</v>
      </c>
      <c r="AA55" s="26">
        <v>18.32</v>
      </c>
      <c r="AB55" s="26">
        <v>8.7270000000000003</v>
      </c>
      <c r="AC55" s="26">
        <v>32.020000000000003</v>
      </c>
      <c r="AD55" s="26">
        <v>0.193</v>
      </c>
      <c r="AE55" s="26">
        <v>332.24680000000001</v>
      </c>
      <c r="AF55" s="14">
        <v>0.222</v>
      </c>
      <c r="AG55" s="14">
        <v>0.74299999999999999</v>
      </c>
      <c r="AH55" s="14">
        <v>7.0000000000000007E-2</v>
      </c>
      <c r="AI55" s="15">
        <v>0.04</v>
      </c>
      <c r="AJ55" s="26">
        <v>75.94</v>
      </c>
      <c r="AK55" s="25">
        <v>2.7490000000000001</v>
      </c>
      <c r="AL55" s="25">
        <v>5.1790000000000003</v>
      </c>
      <c r="AM55" s="25">
        <v>0.45100000000000001</v>
      </c>
      <c r="AN55" s="25">
        <v>1.0049999999999999</v>
      </c>
      <c r="AO55" s="25">
        <v>0.13100000000000001</v>
      </c>
      <c r="AP55" s="25">
        <v>0.40699999999999997</v>
      </c>
      <c r="AQ55" s="29">
        <f t="shared" si="4"/>
        <v>3.7807710171853226</v>
      </c>
      <c r="AR55" s="25">
        <v>8.43E-2</v>
      </c>
      <c r="AS55" s="25">
        <v>2.4E-2</v>
      </c>
      <c r="AT55" s="25">
        <v>5.7599999999999998E-2</v>
      </c>
      <c r="AU55" s="25">
        <v>1.4999999999999999E-2</v>
      </c>
      <c r="AV55" s="25">
        <v>3.4000000000000002E-2</v>
      </c>
      <c r="AW55" s="27">
        <v>8.9999999999999993E-3</v>
      </c>
      <c r="AX55" s="27">
        <v>0.06</v>
      </c>
      <c r="AY55" s="27">
        <v>6.0000000000000001E-3</v>
      </c>
      <c r="AZ55" s="25">
        <v>8.0670000000000006E-2</v>
      </c>
      <c r="BA55" s="14">
        <v>1.3120000000000001</v>
      </c>
      <c r="BB55" s="27">
        <v>8.9999999999999993E-3</v>
      </c>
      <c r="BC55" s="27">
        <v>1.4999999999999999E-2</v>
      </c>
    </row>
    <row r="56" spans="1:55" ht="12" customHeight="1" x14ac:dyDescent="0.2">
      <c r="B56" s="6">
        <v>50</v>
      </c>
      <c r="C56" s="11">
        <v>42893</v>
      </c>
      <c r="D56" s="98" t="s">
        <v>295</v>
      </c>
      <c r="E56" s="6">
        <v>82.44</v>
      </c>
      <c r="F56" s="6">
        <v>2804.14</v>
      </c>
      <c r="G56" s="6">
        <v>-1228.3399999999999</v>
      </c>
      <c r="H56" s="6">
        <v>2802.1</v>
      </c>
      <c r="I56" s="6" t="s">
        <v>179</v>
      </c>
      <c r="J56" s="6" t="s">
        <v>47</v>
      </c>
      <c r="K56" s="6" t="s">
        <v>43</v>
      </c>
      <c r="N56" s="14">
        <v>0.28499999999999998</v>
      </c>
      <c r="O56" s="14">
        <v>17.07</v>
      </c>
      <c r="P56" s="14">
        <v>3.5449999999999999</v>
      </c>
      <c r="Q56" s="15">
        <v>0.67491000000000001</v>
      </c>
      <c r="R56" s="15">
        <v>8.9999999999999993E-3</v>
      </c>
      <c r="S56" s="14">
        <v>19.440000000000001</v>
      </c>
      <c r="T56" s="13">
        <v>1265</v>
      </c>
      <c r="U56" s="26">
        <v>414.2</v>
      </c>
      <c r="V56" s="13">
        <v>3672</v>
      </c>
      <c r="W56" s="13">
        <v>1733</v>
      </c>
      <c r="X56" s="25">
        <v>10.130000000000001</v>
      </c>
      <c r="Y56" s="26">
        <v>74.8</v>
      </c>
      <c r="Z56" s="13">
        <v>321.7</v>
      </c>
      <c r="AA56" s="26">
        <v>37.57</v>
      </c>
      <c r="AB56" s="26">
        <v>43.71</v>
      </c>
      <c r="AC56" s="26">
        <v>7.2889999999999997</v>
      </c>
      <c r="AD56" s="26">
        <v>0.221</v>
      </c>
      <c r="AE56" s="26">
        <v>11.1568</v>
      </c>
      <c r="AF56" s="14">
        <v>15.63</v>
      </c>
      <c r="AG56" s="14">
        <v>11.468</v>
      </c>
      <c r="AH56" s="14">
        <v>0.17700000000000002</v>
      </c>
      <c r="AI56" s="14">
        <v>5.8000000000000003E-2</v>
      </c>
      <c r="AJ56" s="26">
        <v>1.623</v>
      </c>
      <c r="AK56" s="25">
        <v>2.452</v>
      </c>
      <c r="AL56" s="25">
        <v>9.0370000000000008</v>
      </c>
      <c r="AM56" s="25">
        <v>1.2809999999999999</v>
      </c>
      <c r="AN56" s="25">
        <v>6.3220000000000001</v>
      </c>
      <c r="AO56" s="25">
        <v>1.6319999999999999</v>
      </c>
      <c r="AP56" s="25">
        <v>0.46200000000000002</v>
      </c>
      <c r="AQ56" s="29">
        <f t="shared" si="4"/>
        <v>0.25163398692810462</v>
      </c>
      <c r="AR56" s="25">
        <v>2.04</v>
      </c>
      <c r="AS56" s="25">
        <v>0.33700000000000002</v>
      </c>
      <c r="AT56" s="25">
        <v>2.2730000000000001</v>
      </c>
      <c r="AU56" s="25">
        <v>0.5</v>
      </c>
      <c r="AV56" s="25">
        <v>1.56</v>
      </c>
      <c r="AW56" s="25">
        <v>0.20699999999999999</v>
      </c>
      <c r="AX56" s="25">
        <v>1.8140000000000001</v>
      </c>
      <c r="AY56" s="25">
        <v>0.249</v>
      </c>
      <c r="AZ56" s="25">
        <v>0.29100000000000004</v>
      </c>
      <c r="BA56" s="14">
        <v>0.23499999999999999</v>
      </c>
      <c r="BB56" s="25">
        <v>0.248</v>
      </c>
      <c r="BC56" s="25">
        <v>4.2000000000000003E-2</v>
      </c>
    </row>
    <row r="57" spans="1:55" ht="12" customHeight="1" x14ac:dyDescent="0.2">
      <c r="B57" s="6">
        <v>51</v>
      </c>
      <c r="C57" s="11">
        <v>42893</v>
      </c>
      <c r="D57" s="98" t="s">
        <v>295</v>
      </c>
      <c r="E57" s="6">
        <v>82.44</v>
      </c>
      <c r="F57" s="6">
        <v>2804.14</v>
      </c>
      <c r="G57" s="6">
        <v>-1228.3399999999999</v>
      </c>
      <c r="H57" s="6">
        <v>2802.1</v>
      </c>
      <c r="I57" s="6" t="s">
        <v>179</v>
      </c>
      <c r="J57" s="6" t="s">
        <v>47</v>
      </c>
      <c r="K57" s="6" t="s">
        <v>43</v>
      </c>
      <c r="N57" s="14">
        <v>0.27300000000000002</v>
      </c>
      <c r="O57" s="14">
        <v>16.989999999999998</v>
      </c>
      <c r="P57" s="14">
        <v>3.55</v>
      </c>
      <c r="Q57" s="15">
        <v>0.67283000000000004</v>
      </c>
      <c r="R57" s="15">
        <v>8.0000000000000002E-3</v>
      </c>
      <c r="S57" s="14">
        <v>18.23</v>
      </c>
      <c r="T57" s="13">
        <v>1251</v>
      </c>
      <c r="U57" s="26">
        <v>157.1</v>
      </c>
      <c r="V57" s="13">
        <v>3571</v>
      </c>
      <c r="W57" s="13">
        <v>1640</v>
      </c>
      <c r="X57" s="25">
        <v>10.029999999999999</v>
      </c>
      <c r="Y57" s="26">
        <v>75.44</v>
      </c>
      <c r="Z57" s="13">
        <v>335.9</v>
      </c>
      <c r="AA57" s="26">
        <v>40.19</v>
      </c>
      <c r="AB57" s="26">
        <v>46.2</v>
      </c>
      <c r="AC57" s="26">
        <v>6.8609999999999998</v>
      </c>
      <c r="AD57" s="26">
        <v>0.30499999999999999</v>
      </c>
      <c r="AE57" s="26">
        <v>10.716800000000001</v>
      </c>
      <c r="AF57" s="14">
        <v>14.58</v>
      </c>
      <c r="AG57" s="14">
        <v>12.197999999999999</v>
      </c>
      <c r="AH57" s="14">
        <v>0.14199999999999999</v>
      </c>
      <c r="AI57" s="14">
        <v>6.0999999999999999E-2</v>
      </c>
      <c r="AJ57" s="26">
        <v>2.5920000000000001</v>
      </c>
      <c r="AK57" s="25">
        <v>2.2599999999999998</v>
      </c>
      <c r="AL57" s="25">
        <v>8.8079999999999998</v>
      </c>
      <c r="AM57" s="25">
        <v>1.2729999999999999</v>
      </c>
      <c r="AN57" s="25">
        <v>6.3170000000000002</v>
      </c>
      <c r="AO57" s="25">
        <v>1.806</v>
      </c>
      <c r="AP57" s="25">
        <v>0.47899999999999998</v>
      </c>
      <c r="AQ57" s="29">
        <f t="shared" si="4"/>
        <v>0.24850843060959793</v>
      </c>
      <c r="AR57" s="25">
        <v>2.0489999999999999</v>
      </c>
      <c r="AS57" s="25">
        <v>0.34499999999999997</v>
      </c>
      <c r="AT57" s="25">
        <v>2.2909999999999999</v>
      </c>
      <c r="AU57" s="25">
        <v>0.48699999999999999</v>
      </c>
      <c r="AV57" s="25">
        <v>1.6060000000000001</v>
      </c>
      <c r="AW57" s="25">
        <v>0.217</v>
      </c>
      <c r="AX57" s="25">
        <v>1.7569999999999999</v>
      </c>
      <c r="AY57" s="25">
        <v>0.247</v>
      </c>
      <c r="AZ57" s="25">
        <v>0.39700000000000002</v>
      </c>
      <c r="BA57" s="14">
        <v>0.28399999999999997</v>
      </c>
      <c r="BB57" s="25">
        <v>0.186</v>
      </c>
      <c r="BC57" s="25">
        <v>4.2000000000000003E-2</v>
      </c>
    </row>
    <row r="58" spans="1:55" ht="12" customHeight="1" x14ac:dyDescent="0.2">
      <c r="B58" s="6">
        <v>52</v>
      </c>
      <c r="C58" s="11">
        <v>42893</v>
      </c>
      <c r="D58" s="98" t="s">
        <v>295</v>
      </c>
      <c r="E58" s="6">
        <v>82.44</v>
      </c>
      <c r="F58" s="6">
        <v>2804.14</v>
      </c>
      <c r="G58" s="6">
        <v>-1228.3399999999999</v>
      </c>
      <c r="H58" s="6">
        <v>2802.1</v>
      </c>
      <c r="I58" s="6" t="s">
        <v>179</v>
      </c>
      <c r="J58" s="6" t="s">
        <v>47</v>
      </c>
      <c r="K58" s="6" t="s">
        <v>42</v>
      </c>
      <c r="N58" s="14">
        <v>3.3690000000000002</v>
      </c>
      <c r="O58" s="14">
        <v>4.9000000000000002E-2</v>
      </c>
      <c r="P58" s="14">
        <v>31.33</v>
      </c>
      <c r="Q58" s="15">
        <v>0.24990000000000001</v>
      </c>
      <c r="R58" s="14">
        <v>0.17499999999999999</v>
      </c>
      <c r="S58" s="14">
        <v>14.14</v>
      </c>
      <c r="T58" s="13">
        <v>196.7</v>
      </c>
      <c r="U58" s="24">
        <v>4.5999999999999996</v>
      </c>
      <c r="V58" s="16">
        <v>4.2</v>
      </c>
      <c r="W58" s="13">
        <v>15.14</v>
      </c>
      <c r="X58" s="25">
        <v>0.51500000000000001</v>
      </c>
      <c r="Y58" s="26">
        <v>0.7</v>
      </c>
      <c r="Z58" s="16">
        <v>2.6</v>
      </c>
      <c r="AA58" s="26">
        <v>3.9039999999999999</v>
      </c>
      <c r="AB58" s="26">
        <v>2.9039999999999999</v>
      </c>
      <c r="AC58" s="26">
        <v>32.42</v>
      </c>
      <c r="AD58" s="26">
        <v>0.59499999999999997</v>
      </c>
      <c r="AE58" s="26">
        <v>336.54680000000002</v>
      </c>
      <c r="AF58" s="14">
        <v>0.22500000000000001</v>
      </c>
      <c r="AG58" s="14">
        <v>0.65</v>
      </c>
      <c r="AH58" s="14">
        <v>7.1999999999999995E-2</v>
      </c>
      <c r="AI58" s="15">
        <v>0.04</v>
      </c>
      <c r="AJ58" s="26">
        <v>79.48</v>
      </c>
      <c r="AK58" s="25">
        <v>2.9239999999999999</v>
      </c>
      <c r="AL58" s="25">
        <v>5.05</v>
      </c>
      <c r="AM58" s="25">
        <v>0.46899999999999997</v>
      </c>
      <c r="AN58" s="25">
        <v>1.486</v>
      </c>
      <c r="AO58" s="25">
        <v>8.6999999999999994E-2</v>
      </c>
      <c r="AP58" s="25">
        <v>0.376</v>
      </c>
      <c r="AQ58" s="29">
        <f t="shared" si="4"/>
        <v>2.3354037267080749</v>
      </c>
      <c r="AR58" s="25">
        <v>0.23499999999999999</v>
      </c>
      <c r="AS58" s="25">
        <v>2.4E-2</v>
      </c>
      <c r="AT58" s="27">
        <v>0.03</v>
      </c>
      <c r="AU58" s="25">
        <v>2.1999999999999999E-2</v>
      </c>
      <c r="AV58" s="27">
        <v>1.4999999999999999E-2</v>
      </c>
      <c r="AW58" s="27">
        <v>8.0000000000000002E-3</v>
      </c>
      <c r="AX58" s="27">
        <v>0.04</v>
      </c>
      <c r="AY58" s="27">
        <v>6.0000000000000001E-3</v>
      </c>
      <c r="AZ58" s="25">
        <v>9.7000000000000003E-2</v>
      </c>
      <c r="BA58" s="14">
        <v>1.133</v>
      </c>
      <c r="BB58" s="27">
        <v>8.9999999999999993E-3</v>
      </c>
      <c r="BC58" s="27">
        <v>7.0000000000000001E-3</v>
      </c>
    </row>
    <row r="59" spans="1:55" ht="12" customHeight="1" x14ac:dyDescent="0.2">
      <c r="B59" s="6">
        <v>53</v>
      </c>
      <c r="C59" s="11">
        <v>42893</v>
      </c>
      <c r="D59" s="98" t="s">
        <v>295</v>
      </c>
      <c r="E59" s="6">
        <v>82.44</v>
      </c>
      <c r="F59" s="6">
        <v>2804.14</v>
      </c>
      <c r="G59" s="6">
        <v>-1228.3399999999999</v>
      </c>
      <c r="H59" s="6">
        <v>2802.1</v>
      </c>
      <c r="I59" s="6" t="s">
        <v>179</v>
      </c>
      <c r="J59" s="6" t="s">
        <v>62</v>
      </c>
      <c r="K59" s="6" t="s">
        <v>43</v>
      </c>
      <c r="N59" s="14">
        <v>1.4E-2</v>
      </c>
      <c r="O59" s="14">
        <v>23.96</v>
      </c>
      <c r="P59" s="14">
        <v>1.4239999999999999</v>
      </c>
      <c r="Q59" s="15">
        <v>0.82889999999999997</v>
      </c>
      <c r="R59" s="15">
        <v>8.9999999999999993E-3</v>
      </c>
      <c r="S59" s="14">
        <v>1.7270000000000001</v>
      </c>
      <c r="T59" s="13">
        <v>1284</v>
      </c>
      <c r="U59" s="26">
        <v>180.6</v>
      </c>
      <c r="V59" s="13">
        <v>1254</v>
      </c>
      <c r="W59" s="13">
        <v>2704</v>
      </c>
      <c r="X59" s="25">
        <v>18.829999999999998</v>
      </c>
      <c r="Y59" s="26">
        <v>142.30000000000001</v>
      </c>
      <c r="Z59" s="13">
        <v>430</v>
      </c>
      <c r="AA59" s="26">
        <v>21.09</v>
      </c>
      <c r="AB59" s="26">
        <v>110.4</v>
      </c>
      <c r="AC59" s="26">
        <v>3.84</v>
      </c>
      <c r="AD59" s="24">
        <v>0.15</v>
      </c>
      <c r="AE59" s="26">
        <v>0.53279999999999994</v>
      </c>
      <c r="AF59" s="14">
        <v>6.8250000000000002</v>
      </c>
      <c r="AG59" s="14">
        <v>8.1020000000000003</v>
      </c>
      <c r="AH59" s="14">
        <v>8.5000000000000006E-2</v>
      </c>
      <c r="AI59" s="15">
        <v>0.05</v>
      </c>
      <c r="AJ59" s="24">
        <v>0.7</v>
      </c>
      <c r="AK59" s="25">
        <v>8.3000000000000004E-2</v>
      </c>
      <c r="AL59" s="25">
        <v>0.35199999999999998</v>
      </c>
      <c r="AM59" s="25">
        <v>6.2E-2</v>
      </c>
      <c r="AN59" s="25">
        <v>0.48299999999999998</v>
      </c>
      <c r="AO59" s="25">
        <v>0.184</v>
      </c>
      <c r="AP59" s="25">
        <v>3.2000000000000001E-2</v>
      </c>
      <c r="AQ59" s="29">
        <f t="shared" si="4"/>
        <v>9.1038406827880503E-2</v>
      </c>
      <c r="AR59" s="25">
        <v>0.51900000000000002</v>
      </c>
      <c r="AS59" s="25">
        <v>0.10199999999999999</v>
      </c>
      <c r="AT59" s="25">
        <v>0.89100000000000001</v>
      </c>
      <c r="AU59" s="25">
        <v>0.23699999999999999</v>
      </c>
      <c r="AV59" s="25">
        <v>0.82699999999999996</v>
      </c>
      <c r="AW59" s="25">
        <v>0.13700000000000001</v>
      </c>
      <c r="AX59" s="25">
        <v>1.079</v>
      </c>
      <c r="AY59" s="25">
        <v>0.154</v>
      </c>
      <c r="AZ59" s="25">
        <v>0.315</v>
      </c>
      <c r="BA59" s="14">
        <v>7.0000000000000007E-2</v>
      </c>
      <c r="BB59" s="25">
        <v>0.04</v>
      </c>
      <c r="BC59" s="25">
        <v>8.0000000000000002E-3</v>
      </c>
    </row>
    <row r="60" spans="1:55" ht="12" customHeight="1" x14ac:dyDescent="0.2">
      <c r="B60" s="6">
        <v>54</v>
      </c>
      <c r="C60" s="11">
        <v>42893</v>
      </c>
      <c r="D60" s="98" t="s">
        <v>295</v>
      </c>
      <c r="E60" s="6">
        <v>82.44</v>
      </c>
      <c r="F60" s="6">
        <v>2804.14</v>
      </c>
      <c r="G60" s="6">
        <v>-1228.3399999999999</v>
      </c>
      <c r="H60" s="6">
        <v>2802.1</v>
      </c>
      <c r="I60" s="6" t="s">
        <v>179</v>
      </c>
      <c r="J60" s="6" t="s">
        <v>62</v>
      </c>
      <c r="K60" s="6" t="s">
        <v>43</v>
      </c>
      <c r="N60" s="14">
        <v>1.4E-2</v>
      </c>
      <c r="O60" s="14">
        <v>24.12</v>
      </c>
      <c r="P60" s="14">
        <v>1.4890000000000001</v>
      </c>
      <c r="Q60" s="15">
        <v>0.79459000000000002</v>
      </c>
      <c r="R60" s="15">
        <v>1.2E-2</v>
      </c>
      <c r="S60" s="14">
        <v>1.6910000000000001</v>
      </c>
      <c r="T60" s="13">
        <v>1332</v>
      </c>
      <c r="U60" s="26">
        <v>180.9</v>
      </c>
      <c r="V60" s="13">
        <v>1180</v>
      </c>
      <c r="W60" s="13">
        <v>2690</v>
      </c>
      <c r="X60" s="25">
        <v>18.64</v>
      </c>
      <c r="Y60" s="26">
        <v>140.4</v>
      </c>
      <c r="Z60" s="13">
        <v>435.8</v>
      </c>
      <c r="AA60" s="26">
        <v>24.25</v>
      </c>
      <c r="AB60" s="26">
        <v>111</v>
      </c>
      <c r="AC60" s="26">
        <v>4.2350000000000003</v>
      </c>
      <c r="AD60" s="24">
        <v>0.15</v>
      </c>
      <c r="AE60" s="26">
        <v>0.54079999999999995</v>
      </c>
      <c r="AF60" s="14">
        <v>6.7080000000000002</v>
      </c>
      <c r="AG60" s="14">
        <v>8.2040000000000006</v>
      </c>
      <c r="AH60" s="14">
        <v>6.9000000000000006E-2</v>
      </c>
      <c r="AI60" s="15">
        <v>0.04</v>
      </c>
      <c r="AJ60" s="24">
        <v>0.9</v>
      </c>
      <c r="AK60" s="25">
        <v>0.10199999999999999</v>
      </c>
      <c r="AL60" s="25">
        <v>0.33900000000000002</v>
      </c>
      <c r="AM60" s="25">
        <v>6.8000000000000005E-2</v>
      </c>
      <c r="AN60" s="25">
        <v>0.378</v>
      </c>
      <c r="AO60" s="25">
        <v>0.17599999999999999</v>
      </c>
      <c r="AP60" s="25">
        <v>4.1000000000000002E-2</v>
      </c>
      <c r="AQ60" s="29">
        <f t="shared" si="4"/>
        <v>0.13120000000000001</v>
      </c>
      <c r="AR60" s="25">
        <v>0.44900000000000001</v>
      </c>
      <c r="AS60" s="25">
        <v>0.11</v>
      </c>
      <c r="AT60" s="25">
        <v>0.86799999999999999</v>
      </c>
      <c r="AU60" s="25">
        <v>0.216</v>
      </c>
      <c r="AV60" s="25">
        <v>0.85199999999999998</v>
      </c>
      <c r="AW60" s="25">
        <v>0.13600000000000001</v>
      </c>
      <c r="AX60" s="25">
        <v>1.0269999999999999</v>
      </c>
      <c r="AY60" s="25">
        <v>0.17499999999999999</v>
      </c>
      <c r="AZ60" s="25">
        <v>0.30399999999999999</v>
      </c>
      <c r="BA60" s="14">
        <v>0.08</v>
      </c>
      <c r="BB60" s="25">
        <v>4.3999999999999997E-2</v>
      </c>
      <c r="BC60" s="25">
        <v>6.0000000000000001E-3</v>
      </c>
    </row>
    <row r="61" spans="1:55" ht="12" customHeight="1" x14ac:dyDescent="0.2">
      <c r="B61" s="6">
        <v>55</v>
      </c>
      <c r="C61" s="11">
        <v>42893</v>
      </c>
      <c r="D61" s="98" t="s">
        <v>295</v>
      </c>
      <c r="E61" s="6">
        <v>82.44</v>
      </c>
      <c r="F61" s="6">
        <v>2804.14</v>
      </c>
      <c r="G61" s="6">
        <v>-1228.3399999999999</v>
      </c>
      <c r="H61" s="6">
        <v>2802.1</v>
      </c>
      <c r="I61" s="6" t="s">
        <v>179</v>
      </c>
      <c r="J61" s="6" t="s">
        <v>62</v>
      </c>
      <c r="K61" s="6" t="s">
        <v>42</v>
      </c>
      <c r="N61" s="14">
        <v>3.2629999999999999</v>
      </c>
      <c r="O61" s="15">
        <v>1.0999999999999999E-2</v>
      </c>
      <c r="P61" s="14">
        <v>32.46</v>
      </c>
      <c r="Q61" s="15">
        <v>0.28034999999999999</v>
      </c>
      <c r="R61" s="14">
        <v>0.151</v>
      </c>
      <c r="S61" s="14">
        <v>15.05</v>
      </c>
      <c r="T61" s="13">
        <v>188</v>
      </c>
      <c r="U61" s="26">
        <v>8.8629999999999995</v>
      </c>
      <c r="V61" s="16">
        <v>4.5999999999999996</v>
      </c>
      <c r="W61" s="13">
        <v>14.738</v>
      </c>
      <c r="X61" s="25">
        <v>0.309</v>
      </c>
      <c r="Y61" s="24">
        <v>0.5</v>
      </c>
      <c r="Z61" s="16">
        <v>3.7</v>
      </c>
      <c r="AA61" s="26">
        <v>8.6609999999999996</v>
      </c>
      <c r="AB61" s="26">
        <v>3.2519999999999998</v>
      </c>
      <c r="AC61" s="26">
        <v>30.08</v>
      </c>
      <c r="AD61" s="26">
        <v>0.18529999999999999</v>
      </c>
      <c r="AE61" s="26">
        <v>344.34680000000003</v>
      </c>
      <c r="AF61" s="14">
        <v>0.309</v>
      </c>
      <c r="AG61" s="14">
        <v>0.64400000000000002</v>
      </c>
      <c r="AH61" s="15">
        <v>0.06</v>
      </c>
      <c r="AI61" s="15">
        <v>0.04</v>
      </c>
      <c r="AJ61" s="26">
        <v>85.47</v>
      </c>
      <c r="AK61" s="25">
        <v>3.335</v>
      </c>
      <c r="AL61" s="25">
        <v>5.6520000000000001</v>
      </c>
      <c r="AM61" s="25">
        <v>0.44400000000000001</v>
      </c>
      <c r="AN61" s="25">
        <v>1.589</v>
      </c>
      <c r="AO61" s="25">
        <v>0.11799999999999999</v>
      </c>
      <c r="AP61" s="25">
        <v>0.44800000000000001</v>
      </c>
      <c r="AQ61" s="29">
        <f t="shared" si="4"/>
        <v>3.2230215827338129</v>
      </c>
      <c r="AR61" s="25">
        <v>0.16</v>
      </c>
      <c r="AS61" s="25">
        <v>2.5000000000000001E-2</v>
      </c>
      <c r="AT61" s="25">
        <v>7.8E-2</v>
      </c>
      <c r="AU61" s="25">
        <v>2.1000000000000001E-2</v>
      </c>
      <c r="AV61" s="27">
        <v>0.02</v>
      </c>
      <c r="AW61" s="27">
        <v>8.9999999999999993E-3</v>
      </c>
      <c r="AX61" s="27">
        <v>0.04</v>
      </c>
      <c r="AY61" s="27">
        <v>7.0000000000000001E-3</v>
      </c>
      <c r="AZ61" s="25">
        <v>6.7000000000000004E-2</v>
      </c>
      <c r="BA61" s="14">
        <v>1.1399999999999999</v>
      </c>
      <c r="BB61" s="27">
        <v>8.9999999999999993E-3</v>
      </c>
      <c r="BC61" s="27">
        <v>7.0000000000000001E-3</v>
      </c>
    </row>
    <row r="62" spans="1:55" ht="12" customHeight="1" x14ac:dyDescent="0.2">
      <c r="B62" s="6">
        <v>56</v>
      </c>
      <c r="C62" s="11">
        <v>42893</v>
      </c>
      <c r="D62" s="98" t="s">
        <v>295</v>
      </c>
      <c r="E62" s="6">
        <v>82.44</v>
      </c>
      <c r="F62" s="6">
        <v>2804.14</v>
      </c>
      <c r="G62" s="6">
        <v>-1228.3399999999999</v>
      </c>
      <c r="H62" s="6">
        <v>2802.1</v>
      </c>
      <c r="I62" s="6" t="s">
        <v>179</v>
      </c>
      <c r="J62" s="6" t="s">
        <v>62</v>
      </c>
      <c r="K62" s="6" t="s">
        <v>42</v>
      </c>
      <c r="N62" s="14">
        <v>3.1571637480798773</v>
      </c>
      <c r="O62" s="14">
        <v>0.97465690255220405</v>
      </c>
      <c r="P62" s="14">
        <v>31.52062643239114</v>
      </c>
      <c r="Q62" s="15">
        <v>0.11007127155570813</v>
      </c>
      <c r="R62" s="14">
        <v>0.19855753262158959</v>
      </c>
      <c r="S62" s="14">
        <v>13.46358771060456</v>
      </c>
      <c r="T62" s="13">
        <v>219.5194401244168</v>
      </c>
      <c r="U62" s="26">
        <v>29.262788571428572</v>
      </c>
      <c r="V62" s="16">
        <v>5.6</v>
      </c>
      <c r="W62" s="13">
        <v>54.750237636480406</v>
      </c>
      <c r="X62" s="25">
        <v>1.2499403973509935</v>
      </c>
      <c r="Y62" s="26">
        <v>3.5957163032705646</v>
      </c>
      <c r="Z62" s="13">
        <v>16.210126651982378</v>
      </c>
      <c r="AA62" s="26">
        <v>15.570587245498904</v>
      </c>
      <c r="AB62" s="26">
        <v>10.557718729747245</v>
      </c>
      <c r="AC62" s="26">
        <v>38.982110829103213</v>
      </c>
      <c r="AD62" s="24">
        <v>0.14000000000000001</v>
      </c>
      <c r="AE62" s="26">
        <v>341.99197230673701</v>
      </c>
      <c r="AF62" s="14">
        <v>0.43680614657210404</v>
      </c>
      <c r="AG62" s="14">
        <v>0.66594881170018283</v>
      </c>
      <c r="AH62" s="15">
        <v>0.05</v>
      </c>
      <c r="AI62" s="15">
        <v>0.04</v>
      </c>
      <c r="AJ62" s="26">
        <v>84.755104379218324</v>
      </c>
      <c r="AK62" s="25">
        <v>3.0291379591836742</v>
      </c>
      <c r="AL62" s="25">
        <v>5.1223215807826437</v>
      </c>
      <c r="AM62" s="25">
        <v>0.42145940308087287</v>
      </c>
      <c r="AN62" s="25">
        <v>1.8030033619723571</v>
      </c>
      <c r="AO62" s="25">
        <v>0.10897</v>
      </c>
      <c r="AP62" s="25">
        <v>0.36901902313624679</v>
      </c>
      <c r="AQ62" s="29">
        <f t="shared" si="4"/>
        <v>2.8137793810990392</v>
      </c>
      <c r="AR62" s="25">
        <v>0.15332421227197346</v>
      </c>
      <c r="AS62" s="25">
        <v>3.0952902519167599E-2</v>
      </c>
      <c r="AT62" s="25">
        <v>7.8612352630652818E-2</v>
      </c>
      <c r="AU62" s="25">
        <v>1.4541300527240772E-2</v>
      </c>
      <c r="AV62" s="27">
        <v>1.9E-2</v>
      </c>
      <c r="AW62" s="27">
        <v>8.0000000000000002E-3</v>
      </c>
      <c r="AX62" s="27">
        <v>0.05</v>
      </c>
      <c r="AY62" s="27">
        <v>8.9999999999999993E-3</v>
      </c>
      <c r="AZ62" s="25">
        <v>6.8755426920000001E-2</v>
      </c>
      <c r="BA62" s="14">
        <v>1.4485400119976004</v>
      </c>
      <c r="BB62" s="27">
        <v>1.0999999999999999E-2</v>
      </c>
      <c r="BC62" s="27">
        <v>8.0000000000000002E-3</v>
      </c>
    </row>
    <row r="63" spans="1:55" ht="12" customHeight="1" x14ac:dyDescent="0.2">
      <c r="B63" s="6">
        <v>57</v>
      </c>
      <c r="C63" s="11">
        <v>42893</v>
      </c>
      <c r="D63" s="98" t="s">
        <v>295</v>
      </c>
      <c r="E63" s="6">
        <v>82.44</v>
      </c>
      <c r="F63" s="6">
        <v>2804.14</v>
      </c>
      <c r="G63" s="6">
        <v>-1228.3399999999999</v>
      </c>
      <c r="H63" s="6">
        <v>2802.1</v>
      </c>
      <c r="I63" s="6" t="s">
        <v>179</v>
      </c>
      <c r="J63" s="6" t="s">
        <v>62</v>
      </c>
      <c r="K63" s="6" t="s">
        <v>42</v>
      </c>
      <c r="N63" s="14">
        <v>3.7934599078341016</v>
      </c>
      <c r="O63" s="14">
        <v>9.1279002320185612E-2</v>
      </c>
      <c r="P63" s="14">
        <v>34.162528647822768</v>
      </c>
      <c r="Q63" s="15">
        <v>6.5558435401096807E-2</v>
      </c>
      <c r="R63" s="14">
        <v>0.20868801897983394</v>
      </c>
      <c r="S63" s="14">
        <v>15.524340931615463</v>
      </c>
      <c r="T63" s="13">
        <v>263.82519440124423</v>
      </c>
      <c r="U63" s="24">
        <v>4.0999999999999996</v>
      </c>
      <c r="V63" s="16">
        <v>6.3</v>
      </c>
      <c r="W63" s="13">
        <v>17.399492614001201</v>
      </c>
      <c r="X63" s="25">
        <v>0.68196909492273738</v>
      </c>
      <c r="Y63" s="26">
        <v>0.85089469772051529</v>
      </c>
      <c r="Z63" s="16">
        <v>3.6</v>
      </c>
      <c r="AA63" s="24">
        <v>2.8</v>
      </c>
      <c r="AB63" s="26">
        <v>2.8625379131561894</v>
      </c>
      <c r="AC63" s="26">
        <v>36.166319796954319</v>
      </c>
      <c r="AD63" s="26">
        <v>0.73674850894632204</v>
      </c>
      <c r="AE63" s="26">
        <v>393.53618217944728</v>
      </c>
      <c r="AF63" s="14">
        <v>0.26085612968591693</v>
      </c>
      <c r="AG63" s="14">
        <v>0.95721755027422306</v>
      </c>
      <c r="AH63" s="14">
        <v>9.1999999999999998E-2</v>
      </c>
      <c r="AI63" s="15">
        <v>0.04</v>
      </c>
      <c r="AJ63" s="26">
        <v>96.578102338722317</v>
      </c>
      <c r="AK63" s="25">
        <v>3.6529053061224497</v>
      </c>
      <c r="AL63" s="25">
        <v>5.5282107710189861</v>
      </c>
      <c r="AM63" s="25">
        <v>0.55449839537869061</v>
      </c>
      <c r="AN63" s="25">
        <v>2.3979439671273814</v>
      </c>
      <c r="AO63" s="25">
        <v>0.54570930416864794</v>
      </c>
      <c r="AP63" s="25">
        <v>0.40177789203084835</v>
      </c>
      <c r="AQ63" s="29">
        <f t="shared" si="4"/>
        <v>1.0297690425964705</v>
      </c>
      <c r="AR63" s="25">
        <v>0.23461691542288557</v>
      </c>
      <c r="AS63" s="25">
        <v>3.1984665936473158E-2</v>
      </c>
      <c r="AT63" s="25">
        <v>5.7172620095020235E-2</v>
      </c>
      <c r="AU63" s="25">
        <v>1.3502636203866431E-2</v>
      </c>
      <c r="AV63" s="25">
        <v>6.7205557309756872E-2</v>
      </c>
      <c r="AW63" s="25">
        <v>1.9791469194312794E-2</v>
      </c>
      <c r="AX63" s="27">
        <v>0.05</v>
      </c>
      <c r="AY63" s="27">
        <v>8.0000000000000002E-3</v>
      </c>
      <c r="AZ63" s="25">
        <v>5.8755426919999999E-2</v>
      </c>
      <c r="BA63" s="14">
        <v>1.386301979604079</v>
      </c>
      <c r="BB63" s="27">
        <v>1.0999999999999999E-2</v>
      </c>
      <c r="BC63" s="25">
        <v>3.7900485436893207E-2</v>
      </c>
    </row>
    <row r="64" spans="1:55" ht="12" customHeight="1" x14ac:dyDescent="0.2">
      <c r="B64" s="6">
        <v>58</v>
      </c>
      <c r="C64" s="11">
        <v>42893</v>
      </c>
      <c r="D64" s="98" t="s">
        <v>295</v>
      </c>
      <c r="E64" s="6">
        <v>82.44</v>
      </c>
      <c r="F64" s="6">
        <v>2804.14</v>
      </c>
      <c r="G64" s="6">
        <v>-1228.3399999999999</v>
      </c>
      <c r="H64" s="6">
        <v>2802.1</v>
      </c>
      <c r="I64" s="6" t="s">
        <v>179</v>
      </c>
      <c r="J64" s="6" t="s">
        <v>47</v>
      </c>
      <c r="K64" s="6" t="s">
        <v>44</v>
      </c>
      <c r="N64" s="14">
        <v>1.3171735791090629E-2</v>
      </c>
      <c r="O64" s="14">
        <v>24.381635730858466</v>
      </c>
      <c r="P64" s="14">
        <v>1.0263941940412529</v>
      </c>
      <c r="Q64" s="15">
        <v>0.63926007711199717</v>
      </c>
      <c r="R64" s="15">
        <v>1.0999999999999999E-2</v>
      </c>
      <c r="S64" s="14">
        <v>1.2060312898201899</v>
      </c>
      <c r="T64" s="13">
        <v>1567.2783825816487</v>
      </c>
      <c r="U64" s="26">
        <v>181.16009142857141</v>
      </c>
      <c r="V64" s="13">
        <v>1307.0439628482973</v>
      </c>
      <c r="W64" s="13">
        <v>2703.4682080924854</v>
      </c>
      <c r="X64" s="25">
        <v>18.855033112582785</v>
      </c>
      <c r="Y64" s="26">
        <v>146.79712586719523</v>
      </c>
      <c r="Z64" s="13">
        <v>383.81283039647576</v>
      </c>
      <c r="AA64" s="26">
        <v>15.324583543664815</v>
      </c>
      <c r="AB64" s="26">
        <v>104.29967595593</v>
      </c>
      <c r="AC64" s="26">
        <v>3.6359035532994928</v>
      </c>
      <c r="AD64" s="24">
        <v>0.14000000000000001</v>
      </c>
      <c r="AE64" s="26">
        <v>0.42130388078236569</v>
      </c>
      <c r="AF64" s="14">
        <v>4.5163914218169543</v>
      </c>
      <c r="AG64" s="14">
        <v>5.8749414990859234</v>
      </c>
      <c r="AH64" s="14">
        <v>6.2E-2</v>
      </c>
      <c r="AI64" s="15">
        <v>0.04</v>
      </c>
      <c r="AJ64" s="24">
        <v>0.9</v>
      </c>
      <c r="AK64" s="25">
        <v>4.9488979591836742E-2</v>
      </c>
      <c r="AL64" s="25">
        <v>0.23440100736148786</v>
      </c>
      <c r="AM64" s="25">
        <v>4.1638157894736842E-2</v>
      </c>
      <c r="AN64" s="25">
        <v>0.33736869630183042</v>
      </c>
      <c r="AO64" s="25">
        <v>5.1647487715961317E-2</v>
      </c>
      <c r="AP64" s="25">
        <v>1.5415938303341904E-2</v>
      </c>
      <c r="AQ64" s="29">
        <f t="shared" si="4"/>
        <v>9.0196106955814981E-2</v>
      </c>
      <c r="AR64" s="25">
        <v>0.29018407960199</v>
      </c>
      <c r="AS64" s="25">
        <v>7.9445783132530104E-2</v>
      </c>
      <c r="AT64" s="25">
        <v>0.65135949322540909</v>
      </c>
      <c r="AU64" s="25">
        <v>0.14645166959578204</v>
      </c>
      <c r="AV64" s="25">
        <v>0.54851594568992745</v>
      </c>
      <c r="AW64" s="25">
        <v>0.11545023696682465</v>
      </c>
      <c r="AX64" s="25">
        <v>0.71043892273164477</v>
      </c>
      <c r="AY64" s="25">
        <v>0.12844036697247707</v>
      </c>
      <c r="AZ64" s="25">
        <v>0.16284659913169319</v>
      </c>
      <c r="BA64" s="14">
        <v>6.023035392921415E-2</v>
      </c>
      <c r="BB64" s="25">
        <v>5.2248944373049402E-2</v>
      </c>
      <c r="BC64" s="25">
        <v>1.7000000000000001E-2</v>
      </c>
    </row>
    <row r="65" spans="1:55" ht="12" customHeight="1" x14ac:dyDescent="0.2">
      <c r="B65" s="6">
        <v>59</v>
      </c>
      <c r="C65" s="11">
        <v>42893</v>
      </c>
      <c r="D65" s="98" t="s">
        <v>295</v>
      </c>
      <c r="E65" s="6">
        <v>82.44</v>
      </c>
      <c r="F65" s="6">
        <v>2804.14</v>
      </c>
      <c r="G65" s="6">
        <v>-1228.3399999999999</v>
      </c>
      <c r="H65" s="6">
        <v>2802.1</v>
      </c>
      <c r="I65" s="6" t="s">
        <v>179</v>
      </c>
      <c r="J65" s="6" t="s">
        <v>47</v>
      </c>
      <c r="K65" s="6" t="s">
        <v>42</v>
      </c>
      <c r="N65" s="14">
        <v>3.6131084485407068</v>
      </c>
      <c r="O65" s="15">
        <v>8.0000000000000002E-3</v>
      </c>
      <c r="P65" s="14">
        <v>29.21275783040489</v>
      </c>
      <c r="Q65" s="15">
        <v>0.17886146081460549</v>
      </c>
      <c r="R65" s="14">
        <v>0.16512692763938316</v>
      </c>
      <c r="S65" s="14">
        <v>13.169194393317289</v>
      </c>
      <c r="T65" s="13">
        <v>183.25101088646969</v>
      </c>
      <c r="U65" s="24">
        <v>4.5999999999999996</v>
      </c>
      <c r="V65" s="16">
        <v>3.5</v>
      </c>
      <c r="W65" s="13">
        <v>24.441355170199099</v>
      </c>
      <c r="X65" s="25">
        <v>0.2118543046357616</v>
      </c>
      <c r="Y65" s="24">
        <v>0.4</v>
      </c>
      <c r="Z65" s="16">
        <v>4.2</v>
      </c>
      <c r="AA65" s="26">
        <v>8.1398283695103473</v>
      </c>
      <c r="AB65" s="26">
        <v>1.4764381075826314</v>
      </c>
      <c r="AC65" s="26">
        <v>29.806700507614217</v>
      </c>
      <c r="AD65" s="26">
        <v>0.2153572564612326</v>
      </c>
      <c r="AE65" s="26">
        <v>319.69985805650413</v>
      </c>
      <c r="AF65" s="14">
        <v>0.2097078689631881</v>
      </c>
      <c r="AG65" s="14">
        <v>0.62902742230347353</v>
      </c>
      <c r="AH65" s="15">
        <v>0.06</v>
      </c>
      <c r="AI65" s="15">
        <v>0.05</v>
      </c>
      <c r="AJ65" s="26">
        <v>86.971916496625326</v>
      </c>
      <c r="AK65" s="25">
        <v>2.9208808163265312</v>
      </c>
      <c r="AL65" s="25">
        <v>5.1679841146842316</v>
      </c>
      <c r="AM65" s="25">
        <v>0.37575898587933243</v>
      </c>
      <c r="AN65" s="25">
        <v>1.4646245797534554</v>
      </c>
      <c r="AO65" s="25">
        <v>0.19392169915993024</v>
      </c>
      <c r="AP65" s="25">
        <v>0.33722365038560409</v>
      </c>
      <c r="AQ65" s="29">
        <f t="shared" si="4"/>
        <v>1.849121664641759</v>
      </c>
      <c r="AR65" s="25">
        <v>0.17081757877280265</v>
      </c>
      <c r="AS65" s="25">
        <v>1.5476451259583787E-2</v>
      </c>
      <c r="AT65" s="25">
        <v>4.3900404715819102E-2</v>
      </c>
      <c r="AU65" s="25">
        <v>1.1425307557117749E-2</v>
      </c>
      <c r="AV65" s="27">
        <v>1.7000000000000001E-2</v>
      </c>
      <c r="AW65" s="27">
        <v>8.0000000000000002E-3</v>
      </c>
      <c r="AX65" s="27">
        <v>0.04</v>
      </c>
      <c r="AY65" s="27">
        <v>8.9999999999999993E-3</v>
      </c>
      <c r="AZ65" s="25">
        <v>8.1345875542692E-2</v>
      </c>
      <c r="BA65" s="14">
        <v>1.6232080383923213</v>
      </c>
      <c r="BB65" s="27">
        <v>8.9999999999999993E-3</v>
      </c>
      <c r="BC65" s="27">
        <v>1.0999999999999999E-2</v>
      </c>
    </row>
    <row r="66" spans="1:55" ht="12" customHeight="1" x14ac:dyDescent="0.2">
      <c r="B66" s="6">
        <v>60</v>
      </c>
      <c r="C66" s="11">
        <v>42893</v>
      </c>
      <c r="D66" s="98" t="s">
        <v>295</v>
      </c>
      <c r="E66" s="6">
        <v>82.44</v>
      </c>
      <c r="F66" s="6">
        <v>2804.14</v>
      </c>
      <c r="G66" s="6">
        <v>-1228.3399999999999</v>
      </c>
      <c r="H66" s="6">
        <v>2802.1</v>
      </c>
      <c r="I66" s="6" t="s">
        <v>179</v>
      </c>
      <c r="J66" s="6" t="s">
        <v>47</v>
      </c>
      <c r="K66" s="6" t="s">
        <v>42</v>
      </c>
      <c r="N66" s="14">
        <v>3.4935496159754225</v>
      </c>
      <c r="O66" s="14">
        <v>0.10649216937354987</v>
      </c>
      <c r="P66" s="14">
        <v>32.249427043544692</v>
      </c>
      <c r="Q66" s="15">
        <v>0.20196283879543314</v>
      </c>
      <c r="R66" s="14">
        <v>0.17221826809015423</v>
      </c>
      <c r="S66" s="14">
        <v>15.465462268158008</v>
      </c>
      <c r="T66" s="13">
        <v>192.19253499222398</v>
      </c>
      <c r="U66" s="26">
        <v>5.1536210285714299</v>
      </c>
      <c r="V66" s="13">
        <v>7.1178253869969046</v>
      </c>
      <c r="W66" s="13">
        <v>21.497578676942837</v>
      </c>
      <c r="X66" s="25">
        <v>0.51046799116997799</v>
      </c>
      <c r="Y66" s="26">
        <v>0.89867492566897911</v>
      </c>
      <c r="Z66" s="16">
        <v>3.7</v>
      </c>
      <c r="AA66" s="26">
        <v>9.4566717146222441</v>
      </c>
      <c r="AB66" s="26">
        <v>4.6766040181464676</v>
      </c>
      <c r="AC66" s="26">
        <v>31.369839255499155</v>
      </c>
      <c r="AD66" s="26">
        <v>0.15353220675944332</v>
      </c>
      <c r="AE66" s="26">
        <v>345.92587482148394</v>
      </c>
      <c r="AF66" s="14">
        <v>0.29154508611955421</v>
      </c>
      <c r="AG66" s="14">
        <v>0.74799634369287027</v>
      </c>
      <c r="AH66" s="15">
        <v>0.06</v>
      </c>
      <c r="AI66" s="15">
        <v>0.04</v>
      </c>
      <c r="AJ66" s="26">
        <v>85.838204363522195</v>
      </c>
      <c r="AK66" s="25">
        <v>3.0662546938775517</v>
      </c>
      <c r="AL66" s="25">
        <v>5.551549399457576</v>
      </c>
      <c r="AM66" s="25">
        <v>0.43567731065468546</v>
      </c>
      <c r="AN66" s="25">
        <v>1.8242151662308554</v>
      </c>
      <c r="AO66" s="25">
        <v>0.1744320811539071</v>
      </c>
      <c r="AP66" s="25">
        <v>0.43068277634961444</v>
      </c>
      <c r="AQ66" s="29">
        <f t="shared" si="4"/>
        <v>2.8616631021161911</v>
      </c>
      <c r="AR66" s="25">
        <v>0.12656965174129353</v>
      </c>
      <c r="AS66" s="25">
        <v>1.3412924424972616E-2</v>
      </c>
      <c r="AT66" s="25">
        <v>0.11434524019004047</v>
      </c>
      <c r="AU66" s="25">
        <v>1.0386643233743409E-2</v>
      </c>
      <c r="AV66" s="25">
        <v>1.5813072308178088E-2</v>
      </c>
      <c r="AW66" s="27">
        <v>8.9999999999999993E-3</v>
      </c>
      <c r="AX66" s="27">
        <v>0.05</v>
      </c>
      <c r="AY66" s="27">
        <v>6.0000000000000001E-3</v>
      </c>
      <c r="AZ66" s="25">
        <v>5.8134587554269201E-2</v>
      </c>
      <c r="BA66" s="14">
        <v>1.6081504499100179</v>
      </c>
      <c r="BB66" s="27">
        <v>8.9999999999999993E-3</v>
      </c>
      <c r="BC66" s="27">
        <v>8.9999999999999993E-3</v>
      </c>
    </row>
    <row r="67" spans="1:55" ht="12" customHeight="1" x14ac:dyDescent="0.2">
      <c r="B67" s="6">
        <v>61</v>
      </c>
      <c r="C67" s="11">
        <v>42893</v>
      </c>
      <c r="D67" s="98" t="s">
        <v>295</v>
      </c>
      <c r="E67" s="6">
        <v>82.44</v>
      </c>
      <c r="F67" s="6">
        <v>2804.14</v>
      </c>
      <c r="G67" s="6">
        <v>-1228.3399999999999</v>
      </c>
      <c r="H67" s="6">
        <v>2802.1</v>
      </c>
      <c r="I67" s="6" t="s">
        <v>179</v>
      </c>
      <c r="J67" s="6" t="s">
        <v>62</v>
      </c>
      <c r="K67" s="6" t="s">
        <v>43</v>
      </c>
      <c r="N67" s="14">
        <v>0.24621013824884794</v>
      </c>
      <c r="O67" s="14">
        <v>17.211162993039441</v>
      </c>
      <c r="P67" s="14">
        <v>3.0801948051948056</v>
      </c>
      <c r="Q67" s="15">
        <v>0.51531229909947973</v>
      </c>
      <c r="R67" s="15">
        <v>8.9999999999999993E-3</v>
      </c>
      <c r="S67" s="14">
        <v>18.841172306385388</v>
      </c>
      <c r="T67" s="13">
        <v>2836.171073094868</v>
      </c>
      <c r="U67" s="26">
        <v>393.12836571428568</v>
      </c>
      <c r="V67" s="13">
        <v>2521.3510835913316</v>
      </c>
      <c r="W67" s="13">
        <v>1578.0244059087988</v>
      </c>
      <c r="X67" s="25">
        <v>9.3205805739514354</v>
      </c>
      <c r="Y67" s="26">
        <v>74.150847373637262</v>
      </c>
      <c r="Z67" s="13">
        <v>275.8627202643172</v>
      </c>
      <c r="AA67" s="26">
        <v>21.474676089517079</v>
      </c>
      <c r="AB67" s="26">
        <v>37.640959170447182</v>
      </c>
      <c r="AC67" s="26">
        <v>6.929201353637902</v>
      </c>
      <c r="AD67" s="24">
        <v>0.17</v>
      </c>
      <c r="AE67" s="26">
        <v>10.239921080409809</v>
      </c>
      <c r="AF67" s="14">
        <v>28.96014522120905</v>
      </c>
      <c r="AG67" s="14">
        <v>43.845513711151739</v>
      </c>
      <c r="AH67" s="14">
        <v>0.161</v>
      </c>
      <c r="AI67" s="15">
        <v>0.04</v>
      </c>
      <c r="AJ67" s="26">
        <v>1.6226254905038453</v>
      </c>
      <c r="AK67" s="25">
        <v>2.3331991836734698</v>
      </c>
      <c r="AL67" s="25">
        <v>10.776358000774895</v>
      </c>
      <c r="AM67" s="25">
        <v>1.9346509948652117</v>
      </c>
      <c r="AN67" s="25">
        <v>10.646305565932012</v>
      </c>
      <c r="AO67" s="25">
        <v>3.8180161673799331</v>
      </c>
      <c r="AP67" s="25">
        <v>0.58965964010282779</v>
      </c>
      <c r="AQ67" s="29">
        <f t="shared" si="4"/>
        <v>0.13860815611341545</v>
      </c>
      <c r="AR67" s="25">
        <v>4.6902802653399664</v>
      </c>
      <c r="AS67" s="25">
        <v>0.77588608981380058</v>
      </c>
      <c r="AT67" s="25">
        <v>4.8372120358965338</v>
      </c>
      <c r="AU67" s="25">
        <v>1.1414920913884006</v>
      </c>
      <c r="AV67" s="25">
        <v>2.9115819387432906</v>
      </c>
      <c r="AW67" s="25">
        <v>0.40902369668246447</v>
      </c>
      <c r="AX67" s="25">
        <v>2.6091426739339534</v>
      </c>
      <c r="AY67" s="25">
        <v>0.31031192660550461</v>
      </c>
      <c r="AZ67" s="25">
        <v>1.2548972503617946</v>
      </c>
      <c r="BA67" s="14">
        <v>0.28107498500299938</v>
      </c>
      <c r="BB67" s="25">
        <v>0.10921975399302367</v>
      </c>
      <c r="BC67" s="25">
        <v>2.3161407766990296E-2</v>
      </c>
    </row>
    <row r="68" spans="1:55" ht="12" customHeight="1" x14ac:dyDescent="0.2">
      <c r="B68" s="6">
        <v>62</v>
      </c>
      <c r="C68" s="11">
        <v>42893</v>
      </c>
      <c r="D68" s="98" t="s">
        <v>295</v>
      </c>
      <c r="E68" s="6">
        <v>82.44</v>
      </c>
      <c r="F68" s="6">
        <v>2804.14</v>
      </c>
      <c r="G68" s="6">
        <v>-1228.3399999999999</v>
      </c>
      <c r="H68" s="6">
        <v>2802.1</v>
      </c>
      <c r="I68" s="6" t="s">
        <v>179</v>
      </c>
      <c r="J68" s="6" t="s">
        <v>62</v>
      </c>
      <c r="K68" s="6" t="s">
        <v>42</v>
      </c>
      <c r="N68" s="14">
        <v>3.395268202764977</v>
      </c>
      <c r="O68" s="15">
        <v>8.0000000000000002E-3</v>
      </c>
      <c r="P68" s="14">
        <v>32.856760886172651</v>
      </c>
      <c r="Q68" s="15">
        <v>0.23495111874015193</v>
      </c>
      <c r="R68" s="14">
        <v>0.16107473309608542</v>
      </c>
      <c r="S68" s="14">
        <v>14.336954551890132</v>
      </c>
      <c r="T68" s="13">
        <v>224.14090202177294</v>
      </c>
      <c r="U68" s="26">
        <v>4.4846345142857142</v>
      </c>
      <c r="V68" s="16">
        <v>4.2</v>
      </c>
      <c r="W68" s="16">
        <v>8</v>
      </c>
      <c r="X68" s="25">
        <v>0.34098454746136869</v>
      </c>
      <c r="Y68" s="24">
        <v>0.5</v>
      </c>
      <c r="Z68" s="16">
        <v>3.6</v>
      </c>
      <c r="AA68" s="26">
        <v>6.1717987548376234</v>
      </c>
      <c r="AB68" s="26">
        <v>3.7668334413480236</v>
      </c>
      <c r="AC68" s="26">
        <v>29.207140439932317</v>
      </c>
      <c r="AD68" s="24">
        <v>0.15</v>
      </c>
      <c r="AE68" s="26">
        <v>362.16583135672147</v>
      </c>
      <c r="AF68" s="15">
        <v>0.04</v>
      </c>
      <c r="AG68" s="14">
        <v>0.3418610603290676</v>
      </c>
      <c r="AH68" s="14">
        <v>6.6000000000000003E-2</v>
      </c>
      <c r="AI68" s="15">
        <v>0.06</v>
      </c>
      <c r="AJ68" s="26">
        <v>94.837044420028235</v>
      </c>
      <c r="AK68" s="25">
        <v>3.5188726530612247</v>
      </c>
      <c r="AL68" s="25">
        <v>5.9858508330104625</v>
      </c>
      <c r="AM68" s="25">
        <v>0.49051781129653399</v>
      </c>
      <c r="AN68" s="25">
        <v>1.316141949943967</v>
      </c>
      <c r="AO68" s="25">
        <v>0.28844634648914247</v>
      </c>
      <c r="AP68" s="25">
        <v>0.3796174807197944</v>
      </c>
      <c r="AQ68" s="29">
        <f t="shared" si="4"/>
        <v>2.2784627063090586</v>
      </c>
      <c r="AR68" s="25">
        <v>4.4776119402999998E-2</v>
      </c>
      <c r="AS68" s="25">
        <v>1.5476451259583799E-2</v>
      </c>
      <c r="AT68" s="27">
        <v>0.02</v>
      </c>
      <c r="AU68" s="27">
        <v>6.0000000000000001E-3</v>
      </c>
      <c r="AV68" s="25">
        <v>2.0754657404483741E-2</v>
      </c>
      <c r="AW68" s="27">
        <v>8.0000000000000002E-3</v>
      </c>
      <c r="AX68" s="27">
        <v>0.06</v>
      </c>
      <c r="AY68" s="25">
        <v>7.6513761467889999E-3</v>
      </c>
      <c r="AZ68" s="25">
        <v>2.8134587554269175E-2</v>
      </c>
      <c r="BA68" s="14">
        <v>1.9855940011997599</v>
      </c>
      <c r="BB68" s="27">
        <v>1.0999999999999999E-2</v>
      </c>
      <c r="BC68" s="27">
        <v>7.0000000000000001E-3</v>
      </c>
    </row>
    <row r="69" spans="1:55" ht="12" customHeight="1" x14ac:dyDescent="0.2">
      <c r="B69" s="6">
        <v>63</v>
      </c>
      <c r="C69" s="11">
        <v>42893</v>
      </c>
      <c r="D69" s="98" t="s">
        <v>295</v>
      </c>
      <c r="E69" s="6">
        <v>82.44</v>
      </c>
      <c r="F69" s="6">
        <v>2804.14</v>
      </c>
      <c r="G69" s="6">
        <v>-1228.3399999999999</v>
      </c>
      <c r="H69" s="6">
        <v>2802.1</v>
      </c>
      <c r="I69" s="6" t="s">
        <v>179</v>
      </c>
      <c r="J69" s="6" t="s">
        <v>62</v>
      </c>
      <c r="K69" s="6" t="s">
        <v>43</v>
      </c>
      <c r="N69" s="14">
        <v>3.5198156682027699E-2</v>
      </c>
      <c r="O69" s="14">
        <v>23.72239849187935</v>
      </c>
      <c r="P69" s="14">
        <v>1.1569709702062643</v>
      </c>
      <c r="Q69" s="15">
        <v>0.4437084804711226</v>
      </c>
      <c r="R69" s="15">
        <v>8.9999999999999993E-3</v>
      </c>
      <c r="S69" s="14">
        <v>1.4042561234602862</v>
      </c>
      <c r="T69" s="13">
        <v>1194.547433903577</v>
      </c>
      <c r="U69" s="26">
        <v>162.31625142857143</v>
      </c>
      <c r="V69" s="13">
        <v>1513.2470588235294</v>
      </c>
      <c r="W69" s="13">
        <v>2542.2614001284519</v>
      </c>
      <c r="X69" s="25">
        <v>17.775584988962475</v>
      </c>
      <c r="Y69" s="26">
        <v>140.29088206144698</v>
      </c>
      <c r="Z69" s="13">
        <v>361.71211453744496</v>
      </c>
      <c r="AA69" s="26">
        <v>16.033653037186607</v>
      </c>
      <c r="AB69" s="26">
        <v>97.273363577446531</v>
      </c>
      <c r="AC69" s="26">
        <v>3.7472504230118444</v>
      </c>
      <c r="AD69" s="24">
        <v>0.13</v>
      </c>
      <c r="AE69" s="26">
        <v>0.58370344613474068</v>
      </c>
      <c r="AF69" s="14">
        <v>5.3235109760216144</v>
      </c>
      <c r="AG69" s="14">
        <v>7.8122888482632549</v>
      </c>
      <c r="AH69" s="14">
        <v>7.3999999999999996E-2</v>
      </c>
      <c r="AI69" s="15">
        <v>0.04</v>
      </c>
      <c r="AJ69" s="24">
        <v>0.7</v>
      </c>
      <c r="AK69" s="25">
        <v>7.6295510204081637E-2</v>
      </c>
      <c r="AL69" s="25">
        <v>0.38965362262688891</v>
      </c>
      <c r="AM69" s="25">
        <v>7.7182926829268292E-2</v>
      </c>
      <c r="AN69" s="25">
        <v>0.42221591333582364</v>
      </c>
      <c r="AO69" s="25">
        <v>0.12473355523854809</v>
      </c>
      <c r="AP69" s="25">
        <v>3.2758868894601549E-2</v>
      </c>
      <c r="AQ69" s="29">
        <f t="shared" si="4"/>
        <v>0.1389518926694818</v>
      </c>
      <c r="AR69" s="25">
        <v>0.34678026533996681</v>
      </c>
      <c r="AS69" s="25">
        <v>7.841401971522452E-2</v>
      </c>
      <c r="AT69" s="25">
        <v>0.71363681154319891</v>
      </c>
      <c r="AU69" s="25">
        <v>0.20461687170474516</v>
      </c>
      <c r="AV69" s="25">
        <v>0.64339437953899592</v>
      </c>
      <c r="AW69" s="25">
        <v>0.10115639810426541</v>
      </c>
      <c r="AX69" s="25">
        <v>0.92269830073741577</v>
      </c>
      <c r="AY69" s="25">
        <v>0.12535779816513762</v>
      </c>
      <c r="AZ69" s="25">
        <v>0.25449493487698982</v>
      </c>
      <c r="BA69" s="14">
        <v>8.9341691661667652E-2</v>
      </c>
      <c r="BB69" s="25">
        <v>5.2058013585459882E-2</v>
      </c>
      <c r="BC69" s="25">
        <v>8.4223300970873802E-3</v>
      </c>
    </row>
    <row r="70" spans="1:55" ht="12" customHeight="1" x14ac:dyDescent="0.2">
      <c r="B70" s="6">
        <v>64</v>
      </c>
      <c r="C70" s="11">
        <v>42893</v>
      </c>
      <c r="D70" s="98" t="s">
        <v>295</v>
      </c>
      <c r="E70" s="6">
        <v>82.44</v>
      </c>
      <c r="F70" s="6">
        <v>2804.14</v>
      </c>
      <c r="G70" s="6">
        <v>-1228.3399999999999</v>
      </c>
      <c r="H70" s="6">
        <v>2802.1</v>
      </c>
      <c r="I70" s="6" t="s">
        <v>179</v>
      </c>
      <c r="J70" s="6" t="s">
        <v>62</v>
      </c>
      <c r="K70" s="6" t="s">
        <v>42</v>
      </c>
      <c r="N70" s="14">
        <v>3.2372073732718896</v>
      </c>
      <c r="O70" s="14">
        <v>0.13793271461716938</v>
      </c>
      <c r="P70" s="14">
        <v>41.440412528647819</v>
      </c>
      <c r="Q70" s="15">
        <v>3.0070119453173828E-2</v>
      </c>
      <c r="R70" s="14">
        <v>0.1661399762752076</v>
      </c>
      <c r="S70" s="14">
        <v>13.62059747982444</v>
      </c>
      <c r="T70" s="13">
        <v>223.93996889580094</v>
      </c>
      <c r="U70" s="24">
        <v>1.8</v>
      </c>
      <c r="V70" s="13">
        <v>27.515566563467495</v>
      </c>
      <c r="W70" s="16">
        <v>7</v>
      </c>
      <c r="X70" s="25">
        <v>0.72030463576158943</v>
      </c>
      <c r="Y70" s="26">
        <v>1.9783047571853318</v>
      </c>
      <c r="Z70" s="13">
        <v>15.857924008810574</v>
      </c>
      <c r="AA70" s="26">
        <v>26.040215379437996</v>
      </c>
      <c r="AB70" s="26">
        <v>8.6660894361633183</v>
      </c>
      <c r="AC70" s="26">
        <v>41.209048223350258</v>
      </c>
      <c r="AD70" s="24">
        <v>0.16</v>
      </c>
      <c r="AE70" s="26">
        <v>433.07694591741688</v>
      </c>
      <c r="AF70" s="14">
        <v>0.31814218169537323</v>
      </c>
      <c r="AG70" s="14">
        <v>1.0259323583180988</v>
      </c>
      <c r="AH70" s="15">
        <v>0.05</v>
      </c>
      <c r="AI70" s="15">
        <v>0.04</v>
      </c>
      <c r="AJ70" s="26">
        <v>102.64143776487207</v>
      </c>
      <c r="AK70" s="25">
        <v>3.8075583673469393</v>
      </c>
      <c r="AL70" s="25">
        <v>6.2375021309569947</v>
      </c>
      <c r="AM70" s="25">
        <v>0.91807060333761226</v>
      </c>
      <c r="AN70" s="25">
        <v>2.0201718341426971</v>
      </c>
      <c r="AO70" s="25">
        <v>0.46482738944365187</v>
      </c>
      <c r="AP70" s="25">
        <v>0.91532133676092542</v>
      </c>
      <c r="AQ70" s="29">
        <f t="shared" si="4"/>
        <v>1.7209850566104776</v>
      </c>
      <c r="AR70" s="25">
        <v>0.59889054726368152</v>
      </c>
      <c r="AS70" s="25">
        <v>2.6825848849945232E-2</v>
      </c>
      <c r="AT70" s="25">
        <v>0.10515678338905507</v>
      </c>
      <c r="AU70" s="25">
        <v>5.4010544815465723E-2</v>
      </c>
      <c r="AV70" s="27">
        <v>1.6E-2</v>
      </c>
      <c r="AW70" s="27">
        <v>1.0999999999999999E-2</v>
      </c>
      <c r="AX70" s="27">
        <v>0.04</v>
      </c>
      <c r="AY70" s="27">
        <v>6.0000000000000001E-3</v>
      </c>
      <c r="AZ70" s="25">
        <v>4.8134587554269199E-2</v>
      </c>
      <c r="BA70" s="14">
        <v>1.1574266346730653</v>
      </c>
      <c r="BB70" s="27">
        <v>1.0999999999999999E-2</v>
      </c>
      <c r="BC70" s="25">
        <v>6.6325849514563121E-2</v>
      </c>
    </row>
    <row r="71" spans="1:55" ht="12" customHeight="1" x14ac:dyDescent="0.2">
      <c r="B71" s="6">
        <v>65</v>
      </c>
      <c r="C71" s="11">
        <v>42893</v>
      </c>
      <c r="D71" s="98" t="s">
        <v>295</v>
      </c>
      <c r="E71" s="6">
        <v>82.44</v>
      </c>
      <c r="F71" s="6">
        <v>2804.14</v>
      </c>
      <c r="G71" s="6">
        <v>-1228.3399999999999</v>
      </c>
      <c r="H71" s="6">
        <v>2802.1</v>
      </c>
      <c r="I71" s="6" t="s">
        <v>179</v>
      </c>
      <c r="J71" s="6" t="s">
        <v>62</v>
      </c>
      <c r="K71" s="6" t="s">
        <v>43</v>
      </c>
      <c r="N71" s="14">
        <v>4.1114531490015302E-2</v>
      </c>
      <c r="O71" s="14">
        <v>23.316714037122967</v>
      </c>
      <c r="P71" s="14">
        <v>1.0678953399541635</v>
      </c>
      <c r="Q71" s="15">
        <v>0.46718442830608886</v>
      </c>
      <c r="R71" s="15">
        <v>0.01</v>
      </c>
      <c r="S71" s="14">
        <v>1.2629473311623955</v>
      </c>
      <c r="T71" s="13">
        <v>1180.4821150855366</v>
      </c>
      <c r="U71" s="26">
        <v>230.91181714285713</v>
      </c>
      <c r="V71" s="13">
        <v>1423.7832817337462</v>
      </c>
      <c r="W71" s="13">
        <v>2531.2472703917788</v>
      </c>
      <c r="X71" s="25">
        <v>17.624260485651213</v>
      </c>
      <c r="Y71" s="26">
        <v>138.66432111000989</v>
      </c>
      <c r="Z71" s="13">
        <v>365.05803964757712</v>
      </c>
      <c r="AA71" s="26">
        <v>13.486791182904257</v>
      </c>
      <c r="AB71" s="26">
        <v>94.262086843810764</v>
      </c>
      <c r="AC71" s="26">
        <v>3.5213447546531307</v>
      </c>
      <c r="AD71" s="24">
        <v>0.17</v>
      </c>
      <c r="AE71" s="24">
        <v>0.2</v>
      </c>
      <c r="AF71" s="14">
        <v>5.0657237419790615</v>
      </c>
      <c r="AG71" s="14">
        <v>7.12308957952468</v>
      </c>
      <c r="AH71" s="14">
        <v>8.5000000000000006E-2</v>
      </c>
      <c r="AI71" s="15">
        <v>0.04</v>
      </c>
      <c r="AJ71" s="24">
        <v>0.9</v>
      </c>
      <c r="AK71" s="25">
        <v>7.9388571428571433E-2</v>
      </c>
      <c r="AL71" s="25">
        <v>0.2638279736536227</v>
      </c>
      <c r="AM71" s="25">
        <v>6.194945442875481E-2</v>
      </c>
      <c r="AN71" s="25">
        <v>0.32827792304818831</v>
      </c>
      <c r="AO71" s="25">
        <v>0.14812109684577585</v>
      </c>
      <c r="AP71" s="25">
        <v>1.9269922879177379E-2</v>
      </c>
      <c r="AQ71" s="29">
        <f t="shared" si="4"/>
        <v>9.0478271752735442E-2</v>
      </c>
      <c r="AR71" s="25">
        <v>0.27783582089552239</v>
      </c>
      <c r="AS71" s="25">
        <v>8.7699890470974803E-2</v>
      </c>
      <c r="AT71" s="25">
        <v>0.70649023403132138</v>
      </c>
      <c r="AU71" s="25">
        <v>0.17865026362038661</v>
      </c>
      <c r="AV71" s="25">
        <v>0.66019576886643516</v>
      </c>
      <c r="AW71" s="25">
        <v>0.11435071090047393</v>
      </c>
      <c r="AX71" s="25">
        <v>0.82093010580314196</v>
      </c>
      <c r="AY71" s="25">
        <v>0.1356330275229358</v>
      </c>
      <c r="AZ71" s="25">
        <v>0.18161794500723588</v>
      </c>
      <c r="BA71" s="14">
        <v>0.10640695860827833</v>
      </c>
      <c r="BB71" s="25">
        <v>3.9809069212410501E-2</v>
      </c>
      <c r="BC71" s="25">
        <v>9.2639563106796108E-3</v>
      </c>
    </row>
    <row r="72" spans="1:55" ht="12" customHeight="1" x14ac:dyDescent="0.2">
      <c r="B72" s="6">
        <v>66</v>
      </c>
      <c r="C72" s="11">
        <v>42893</v>
      </c>
      <c r="D72" s="98" t="s">
        <v>295</v>
      </c>
      <c r="E72" s="6">
        <v>82.44</v>
      </c>
      <c r="F72" s="6">
        <v>2804.14</v>
      </c>
      <c r="G72" s="6">
        <v>-1228.3399999999999</v>
      </c>
      <c r="H72" s="6">
        <v>2802.1</v>
      </c>
      <c r="I72" s="6" t="s">
        <v>179</v>
      </c>
      <c r="J72" s="6" t="s">
        <v>62</v>
      </c>
      <c r="K72" s="6" t="s">
        <v>42</v>
      </c>
      <c r="N72" s="14">
        <v>3.3506869431643627</v>
      </c>
      <c r="O72" s="14">
        <v>0.12170533642691414</v>
      </c>
      <c r="P72" s="14">
        <v>31.550993124522538</v>
      </c>
      <c r="Q72" s="15">
        <v>0.18616992843372857</v>
      </c>
      <c r="R72" s="14">
        <v>0.18944009489916963</v>
      </c>
      <c r="S72" s="14">
        <v>14.621534758601163</v>
      </c>
      <c r="T72" s="13">
        <v>106.5950233281493</v>
      </c>
      <c r="U72" s="26">
        <v>18.275533714285711</v>
      </c>
      <c r="V72" s="13">
        <v>6.1980941176470594</v>
      </c>
      <c r="W72" s="13">
        <v>32.852145150931278</v>
      </c>
      <c r="X72" s="25">
        <v>0.6940750551876379</v>
      </c>
      <c r="Y72" s="26">
        <v>0.88749231912784932</v>
      </c>
      <c r="Z72" s="16">
        <v>3.6</v>
      </c>
      <c r="AA72" s="26">
        <v>5.4562173986202254</v>
      </c>
      <c r="AB72" s="26">
        <v>4.0077355800388856</v>
      </c>
      <c r="AC72" s="26">
        <v>36.28409052453469</v>
      </c>
      <c r="AD72" s="26">
        <v>0.83463817097415516</v>
      </c>
      <c r="AE72" s="26">
        <v>351.47368606022968</v>
      </c>
      <c r="AF72" s="14">
        <v>0.33655555555555561</v>
      </c>
      <c r="AG72" s="14">
        <v>0.73568921389396713</v>
      </c>
      <c r="AH72" s="14">
        <v>6.8000000000000005E-2</v>
      </c>
      <c r="AI72" s="15">
        <v>0.04</v>
      </c>
      <c r="AJ72" s="26">
        <v>81.839844608381711</v>
      </c>
      <c r="AK72" s="25">
        <v>1.7857273469387758</v>
      </c>
      <c r="AL72" s="25">
        <v>3.618502130956994</v>
      </c>
      <c r="AM72" s="25">
        <v>0.40927262516046214</v>
      </c>
      <c r="AN72" s="25">
        <v>1.5545222263728053</v>
      </c>
      <c r="AO72" s="25">
        <v>0.18320240925661752</v>
      </c>
      <c r="AP72" s="25">
        <v>0.56364524421593831</v>
      </c>
      <c r="AQ72" s="29">
        <f t="shared" si="4"/>
        <v>3.1842566141722917</v>
      </c>
      <c r="AR72" s="25">
        <v>0.17081757877280265</v>
      </c>
      <c r="AS72" s="27">
        <v>8.9999999999999993E-3</v>
      </c>
      <c r="AT72" s="27">
        <v>0.03</v>
      </c>
      <c r="AU72" s="27">
        <v>6.0000000000000001E-3</v>
      </c>
      <c r="AV72" s="25">
        <v>2.2731291443006001E-2</v>
      </c>
      <c r="AW72" s="27">
        <v>8.0000000000000002E-3</v>
      </c>
      <c r="AX72" s="27">
        <v>0.04</v>
      </c>
      <c r="AY72" s="27">
        <v>7.0000000000000001E-3</v>
      </c>
      <c r="AZ72" s="27">
        <v>0.03</v>
      </c>
      <c r="BA72" s="14">
        <v>1.0821386922615477</v>
      </c>
      <c r="BB72" s="27">
        <v>8.9999999999999993E-3</v>
      </c>
      <c r="BC72" s="27">
        <v>6.0000000000000001E-3</v>
      </c>
    </row>
    <row r="73" spans="1:55" ht="12" customHeight="1" x14ac:dyDescent="0.2">
      <c r="A73" s="3">
        <v>6</v>
      </c>
      <c r="B73" s="6">
        <v>67</v>
      </c>
      <c r="C73" s="11">
        <v>42893</v>
      </c>
      <c r="D73" s="98" t="s">
        <v>300</v>
      </c>
      <c r="E73" s="6">
        <v>82.82</v>
      </c>
      <c r="F73" s="6">
        <v>2804.52</v>
      </c>
      <c r="G73" s="6">
        <v>-1228.72</v>
      </c>
      <c r="H73" s="6">
        <v>2803.73</v>
      </c>
      <c r="I73" s="6" t="s">
        <v>179</v>
      </c>
      <c r="J73" s="6" t="s">
        <v>62</v>
      </c>
      <c r="K73" s="6" t="s">
        <v>42</v>
      </c>
      <c r="N73" s="14">
        <v>2.6525849462365589</v>
      </c>
      <c r="O73" s="14">
        <v>2.9412122969837588E-2</v>
      </c>
      <c r="P73" s="14">
        <v>32.613827349121465</v>
      </c>
      <c r="Q73" s="15">
        <v>0.11779786366317196</v>
      </c>
      <c r="R73" s="14">
        <v>0.1580355871886121</v>
      </c>
      <c r="S73" s="14">
        <v>14.827610080702252</v>
      </c>
      <c r="T73" s="13">
        <v>136.03172628304822</v>
      </c>
      <c r="U73" s="24">
        <v>4.2</v>
      </c>
      <c r="V73" s="16">
        <v>5.2</v>
      </c>
      <c r="W73" s="13">
        <v>18.103224149004493</v>
      </c>
      <c r="X73" s="25">
        <v>0.55788300220750564</v>
      </c>
      <c r="Y73" s="26">
        <v>0.55201412289395446</v>
      </c>
      <c r="Z73" s="16">
        <v>4.2</v>
      </c>
      <c r="AA73" s="26">
        <v>5.0930001682651858</v>
      </c>
      <c r="AB73" s="26">
        <v>3.6600699935191185</v>
      </c>
      <c r="AC73" s="26">
        <v>29.592571912013536</v>
      </c>
      <c r="AD73" s="26">
        <v>1.1715846918489066</v>
      </c>
      <c r="AE73" s="26">
        <v>342.59718807823651</v>
      </c>
      <c r="AF73" s="14">
        <v>0.1974322863897332</v>
      </c>
      <c r="AG73" s="14">
        <v>0.65979524680073132</v>
      </c>
      <c r="AH73" s="15">
        <v>0.06</v>
      </c>
      <c r="AI73" s="15">
        <v>0.05</v>
      </c>
      <c r="AJ73" s="26">
        <v>57.626992622822158</v>
      </c>
      <c r="AK73" s="25">
        <v>1.6599428571428574</v>
      </c>
      <c r="AL73" s="25">
        <v>2.6047938783417286</v>
      </c>
      <c r="AM73" s="25">
        <v>0.28943597560975604</v>
      </c>
      <c r="AN73" s="25">
        <v>1.2121031004856182</v>
      </c>
      <c r="AO73" s="25">
        <v>7.6983991123791395E-2</v>
      </c>
      <c r="AP73" s="25">
        <v>0.27748688946015426</v>
      </c>
      <c r="AQ73" s="29">
        <f t="shared" ref="AQ73:AQ90" si="5">AP73/((AO73+AR73)/2)</f>
        <v>2.2774182958395448</v>
      </c>
      <c r="AR73" s="25">
        <v>0.16670149253731342</v>
      </c>
      <c r="AS73" s="25">
        <v>1.8571741511500543E-2</v>
      </c>
      <c r="AT73" s="27">
        <v>0.02</v>
      </c>
      <c r="AU73" s="25">
        <v>1.6618629173989454E-2</v>
      </c>
      <c r="AV73" s="27">
        <v>2.3E-2</v>
      </c>
      <c r="AW73" s="27">
        <v>8.0000000000000002E-3</v>
      </c>
      <c r="AX73" s="27">
        <v>0.05</v>
      </c>
      <c r="AY73" s="27">
        <v>5.0000000000000001E-3</v>
      </c>
      <c r="AZ73" s="27">
        <v>0.03</v>
      </c>
      <c r="BA73" s="14">
        <v>0.58323059388122367</v>
      </c>
      <c r="BB73" s="27">
        <v>1.2999999999999999E-2</v>
      </c>
      <c r="BC73" s="27">
        <v>1.0999999999999999E-2</v>
      </c>
    </row>
    <row r="74" spans="1:55" ht="12" customHeight="1" x14ac:dyDescent="0.2">
      <c r="B74" s="6">
        <v>68</v>
      </c>
      <c r="C74" s="11">
        <v>42893</v>
      </c>
      <c r="D74" s="98" t="s">
        <v>300</v>
      </c>
      <c r="E74" s="6">
        <v>82.82</v>
      </c>
      <c r="F74" s="6">
        <v>2804.52</v>
      </c>
      <c r="G74" s="6">
        <v>-1228.72</v>
      </c>
      <c r="H74" s="6">
        <v>2803.73</v>
      </c>
      <c r="I74" s="6" t="s">
        <v>179</v>
      </c>
      <c r="J74" s="6" t="s">
        <v>62</v>
      </c>
      <c r="K74" s="6" t="s">
        <v>42</v>
      </c>
      <c r="N74" s="14">
        <v>4.0163662058371736</v>
      </c>
      <c r="O74" s="14">
        <v>0.27383700696055685</v>
      </c>
      <c r="P74" s="14">
        <v>33.109816653934303</v>
      </c>
      <c r="Q74" s="15">
        <v>5.2814349433543718E-2</v>
      </c>
      <c r="R74" s="14">
        <v>0.26237959667852911</v>
      </c>
      <c r="S74" s="14">
        <v>13.483213931757046</v>
      </c>
      <c r="T74" s="13">
        <v>167.47776049766719</v>
      </c>
      <c r="U74" s="26">
        <v>22.821984</v>
      </c>
      <c r="V74" s="13">
        <v>13.201362229102168</v>
      </c>
      <c r="W74" s="13">
        <v>47.731233140655107</v>
      </c>
      <c r="X74" s="25">
        <v>0.68903090507726272</v>
      </c>
      <c r="Y74" s="26">
        <v>0.90884093161546076</v>
      </c>
      <c r="Z74" s="13">
        <v>6.808077092511013</v>
      </c>
      <c r="AA74" s="26">
        <v>20.888608446912333</v>
      </c>
      <c r="AB74" s="26">
        <v>5.6246999351911855</v>
      </c>
      <c r="AC74" s="26">
        <v>31.541142131979697</v>
      </c>
      <c r="AD74" s="26">
        <v>4.508076540755467</v>
      </c>
      <c r="AE74" s="26">
        <v>345.62326693573414</v>
      </c>
      <c r="AF74" s="14">
        <v>0.52273522458628841</v>
      </c>
      <c r="AG74" s="14">
        <v>0.61979707495429615</v>
      </c>
      <c r="AH74" s="14">
        <v>0.192</v>
      </c>
      <c r="AI74" s="15">
        <v>0.06</v>
      </c>
      <c r="AJ74" s="26">
        <v>73.488840056506035</v>
      </c>
      <c r="AK74" s="25">
        <v>1.6434465306122452</v>
      </c>
      <c r="AL74" s="25">
        <v>2.9274757845796207</v>
      </c>
      <c r="AM74" s="25">
        <v>0.15842811296534018</v>
      </c>
      <c r="AN74" s="25">
        <v>1.2727082555098992</v>
      </c>
      <c r="AO74" s="25">
        <v>0.36543033761293386</v>
      </c>
      <c r="AP74" s="25">
        <v>0.21678663239074553</v>
      </c>
      <c r="AQ74" s="29">
        <f t="shared" si="5"/>
        <v>0.85167945557376323</v>
      </c>
      <c r="AR74" s="25">
        <v>0.14365</v>
      </c>
      <c r="AS74" s="25">
        <v>1.3412924424972616E-2</v>
      </c>
      <c r="AT74" s="25">
        <v>2.8586310047510118E-2</v>
      </c>
      <c r="AU74" s="25">
        <v>7.270650263620386E-3</v>
      </c>
      <c r="AV74" s="25">
        <v>2.0754657404483741E-2</v>
      </c>
      <c r="AW74" s="27">
        <v>8.9999999999999993E-3</v>
      </c>
      <c r="AX74" s="25">
        <v>0.13956781019557549</v>
      </c>
      <c r="AY74" s="25">
        <v>1.5412844036697248E-2</v>
      </c>
      <c r="AZ74" s="25">
        <v>2.8134587554269175E-2</v>
      </c>
      <c r="BA74" s="14">
        <v>1.0961924415116977</v>
      </c>
      <c r="BB74" s="27">
        <v>1.2E-2</v>
      </c>
      <c r="BC74" s="27">
        <v>8.0000000000000002E-3</v>
      </c>
    </row>
    <row r="75" spans="1:55" ht="12" customHeight="1" x14ac:dyDescent="0.2">
      <c r="B75" s="6">
        <v>69</v>
      </c>
      <c r="C75" s="11">
        <v>42893</v>
      </c>
      <c r="D75" s="98" t="s">
        <v>300</v>
      </c>
      <c r="E75" s="6">
        <v>82.82</v>
      </c>
      <c r="F75" s="6">
        <v>2804.52</v>
      </c>
      <c r="G75" s="6">
        <v>-1228.72</v>
      </c>
      <c r="H75" s="6">
        <v>2803.73</v>
      </c>
      <c r="I75" s="6" t="s">
        <v>179</v>
      </c>
      <c r="J75" s="6" t="s">
        <v>62</v>
      </c>
      <c r="K75" s="6" t="s">
        <v>43</v>
      </c>
      <c r="N75" s="14">
        <v>0.21176098310291858</v>
      </c>
      <c r="O75" s="14">
        <v>14.604640371229697</v>
      </c>
      <c r="P75" s="14">
        <v>2.3200152788388082</v>
      </c>
      <c r="Q75" s="15">
        <v>0.65087174259029412</v>
      </c>
      <c r="R75" s="15">
        <v>8.9999999999999993E-3</v>
      </c>
      <c r="S75" s="14">
        <v>20.636971541837749</v>
      </c>
      <c r="T75" s="13">
        <v>2283.6049766718506</v>
      </c>
      <c r="U75" s="26">
        <v>407.88438857142859</v>
      </c>
      <c r="V75" s="13">
        <v>595.47962848297209</v>
      </c>
      <c r="W75" s="13">
        <v>1910.4508670520231</v>
      </c>
      <c r="X75" s="25">
        <v>9.3094834437086096</v>
      </c>
      <c r="Y75" s="26">
        <v>65.479244301288404</v>
      </c>
      <c r="Z75" s="13">
        <v>191.77433920704846</v>
      </c>
      <c r="AA75" s="26">
        <v>9.5869089685344093</v>
      </c>
      <c r="AB75" s="26">
        <v>34.383305249513931</v>
      </c>
      <c r="AC75" s="26">
        <v>5.4099589678511002</v>
      </c>
      <c r="AD75" s="26">
        <v>0.22772226640159046</v>
      </c>
      <c r="AE75" s="26">
        <v>9.2624976094380624</v>
      </c>
      <c r="AF75" s="14">
        <v>22.505234718000676</v>
      </c>
      <c r="AG75" s="14">
        <v>50.050358318098716</v>
      </c>
      <c r="AH75" s="14">
        <v>0.215</v>
      </c>
      <c r="AI75" s="15">
        <v>0.04</v>
      </c>
      <c r="AJ75" s="26">
        <v>1.1893854967822948</v>
      </c>
      <c r="AK75" s="25">
        <v>1.1413395918367348</v>
      </c>
      <c r="AL75" s="25">
        <v>5.8985846571096481</v>
      </c>
      <c r="AM75" s="25">
        <v>1.1841485879332476</v>
      </c>
      <c r="AN75" s="25">
        <v>6.9695928277923054</v>
      </c>
      <c r="AO75" s="25">
        <v>2.6388942780155333</v>
      </c>
      <c r="AP75" s="25">
        <v>0.42490179948586121</v>
      </c>
      <c r="AQ75" s="29">
        <f t="shared" si="5"/>
        <v>0.13517320148730319</v>
      </c>
      <c r="AR75" s="25">
        <v>3.6478814262023214</v>
      </c>
      <c r="AS75" s="25">
        <v>0.57778751369112813</v>
      </c>
      <c r="AT75" s="25">
        <v>3.9163244765088856</v>
      </c>
      <c r="AU75" s="25">
        <v>0.84858875219683649</v>
      </c>
      <c r="AV75" s="25">
        <v>2.3294632143984848</v>
      </c>
      <c r="AW75" s="25">
        <v>0.35844549763033179</v>
      </c>
      <c r="AX75" s="25">
        <v>2.1846239179224112</v>
      </c>
      <c r="AY75" s="25">
        <v>0.30825688073394497</v>
      </c>
      <c r="AZ75" s="25">
        <v>1.90416497829233</v>
      </c>
      <c r="BA75" s="14">
        <v>0.15057588482303538</v>
      </c>
      <c r="BB75" s="25">
        <v>0.21843950798604733</v>
      </c>
      <c r="BC75" s="25">
        <v>3.26365291262136E-2</v>
      </c>
    </row>
    <row r="76" spans="1:55" ht="12" customHeight="1" x14ac:dyDescent="0.2">
      <c r="B76" s="6">
        <v>70</v>
      </c>
      <c r="C76" s="11">
        <v>42893</v>
      </c>
      <c r="D76" s="98" t="s">
        <v>300</v>
      </c>
      <c r="E76" s="6">
        <v>82.82</v>
      </c>
      <c r="F76" s="6">
        <v>2804.52</v>
      </c>
      <c r="G76" s="6">
        <v>-1228.72</v>
      </c>
      <c r="H76" s="6">
        <v>2803.73</v>
      </c>
      <c r="I76" s="6" t="s">
        <v>179</v>
      </c>
      <c r="J76" s="6" t="s">
        <v>62</v>
      </c>
      <c r="K76" s="6" t="s">
        <v>42</v>
      </c>
      <c r="N76" s="14">
        <v>3.0051821812596011</v>
      </c>
      <c r="O76" s="15">
        <v>8.9999999999999993E-3</v>
      </c>
      <c r="P76" s="14">
        <v>33.069327731092436</v>
      </c>
      <c r="Q76" s="15">
        <v>0.26160655487187612</v>
      </c>
      <c r="R76" s="14">
        <v>0.3403843416370107</v>
      </c>
      <c r="S76" s="14">
        <v>13.914990797111709</v>
      </c>
      <c r="T76" s="13">
        <v>95.553748055987569</v>
      </c>
      <c r="U76" s="24">
        <v>4.8</v>
      </c>
      <c r="V76" s="16">
        <v>4.7</v>
      </c>
      <c r="W76" s="16">
        <v>8</v>
      </c>
      <c r="X76" s="25">
        <v>0.42269977924944813</v>
      </c>
      <c r="Y76" s="24">
        <v>0.5</v>
      </c>
      <c r="Z76" s="16">
        <v>5.0999999999999996</v>
      </c>
      <c r="AA76" s="26">
        <v>6.1327275786639746</v>
      </c>
      <c r="AB76" s="26">
        <v>4.7432171095268965</v>
      </c>
      <c r="AC76" s="26">
        <v>30.416967005076145</v>
      </c>
      <c r="AD76" s="26">
        <v>9.2984874751491038</v>
      </c>
      <c r="AE76" s="26">
        <v>345.32065904998444</v>
      </c>
      <c r="AF76" s="15">
        <v>0.05</v>
      </c>
      <c r="AG76" s="14">
        <v>6.1873857404021959E-2</v>
      </c>
      <c r="AH76" s="15">
        <v>0.06</v>
      </c>
      <c r="AI76" s="15">
        <v>0.03</v>
      </c>
      <c r="AJ76" s="26">
        <v>87.842445455972367</v>
      </c>
      <c r="AK76" s="25">
        <v>1.4877624489795922</v>
      </c>
      <c r="AL76" s="25">
        <v>2.502306857807052</v>
      </c>
      <c r="AM76" s="25">
        <v>0.21326861360718868</v>
      </c>
      <c r="AN76" s="25">
        <v>0.55857751214045581</v>
      </c>
      <c r="AO76" s="25">
        <v>0.13252940244095734</v>
      </c>
      <c r="AP76" s="25">
        <v>0.31409974293059129</v>
      </c>
      <c r="AQ76" s="29">
        <f t="shared" si="5"/>
        <v>2.9809920701029218</v>
      </c>
      <c r="AR76" s="25">
        <v>7.820563847429518E-2</v>
      </c>
      <c r="AS76" s="27">
        <v>8.9999999999999993E-3</v>
      </c>
      <c r="AT76" s="27">
        <v>0.03</v>
      </c>
      <c r="AU76" s="27">
        <v>7.0000000000000001E-3</v>
      </c>
      <c r="AV76" s="27">
        <v>1.9E-2</v>
      </c>
      <c r="AW76" s="27">
        <v>1.0999999999999999E-2</v>
      </c>
      <c r="AX76" s="27">
        <v>0.04</v>
      </c>
      <c r="AY76" s="27">
        <v>7.0000000000000001E-3</v>
      </c>
      <c r="AZ76" s="25">
        <v>7.3406657018813271E-2</v>
      </c>
      <c r="BA76" s="14">
        <v>0.62338416316736645</v>
      </c>
      <c r="BB76" s="27">
        <v>8.9999999999999993E-3</v>
      </c>
      <c r="BC76" s="27">
        <v>8.9999999999999993E-3</v>
      </c>
    </row>
    <row r="77" spans="1:55" ht="12" customHeight="1" x14ac:dyDescent="0.2">
      <c r="B77" s="6">
        <v>71</v>
      </c>
      <c r="C77" s="11">
        <v>42893</v>
      </c>
      <c r="D77" s="98" t="s">
        <v>300</v>
      </c>
      <c r="E77" s="6">
        <v>82.82</v>
      </c>
      <c r="F77" s="6">
        <v>2804.52</v>
      </c>
      <c r="G77" s="6">
        <v>-1228.72</v>
      </c>
      <c r="H77" s="6">
        <v>2803.73</v>
      </c>
      <c r="I77" s="6" t="s">
        <v>179</v>
      </c>
      <c r="J77" s="6" t="s">
        <v>62</v>
      </c>
      <c r="K77" s="6" t="s">
        <v>42</v>
      </c>
      <c r="N77" s="14">
        <v>3.5350912442396312</v>
      </c>
      <c r="O77" s="14">
        <v>3.95542343387471E-2</v>
      </c>
      <c r="P77" s="14">
        <v>31.996371275783041</v>
      </c>
      <c r="Q77" s="15">
        <v>0.27147603498208639</v>
      </c>
      <c r="R77" s="14">
        <v>0.17323131672597866</v>
      </c>
      <c r="S77" s="14">
        <v>14.003308792297892</v>
      </c>
      <c r="T77" s="13">
        <v>140.35178849144634</v>
      </c>
      <c r="U77" s="26">
        <v>4.7109599999999991</v>
      </c>
      <c r="V77" s="16">
        <v>4.2</v>
      </c>
      <c r="W77" s="13">
        <v>24.861894669235706</v>
      </c>
      <c r="X77" s="25">
        <v>0.567971302428256</v>
      </c>
      <c r="Y77" s="24">
        <v>0.8</v>
      </c>
      <c r="Z77" s="16">
        <v>4.2</v>
      </c>
      <c r="AA77" s="26">
        <v>2.9874978966851753</v>
      </c>
      <c r="AB77" s="26">
        <v>4.3353259883344135</v>
      </c>
      <c r="AC77" s="26">
        <v>28.414864636209817</v>
      </c>
      <c r="AD77" s="26">
        <v>1.9567628230616303</v>
      </c>
      <c r="AE77" s="26">
        <v>334.0232979819931</v>
      </c>
      <c r="AF77" s="14">
        <v>0.2025471124620061</v>
      </c>
      <c r="AG77" s="14">
        <v>0.78081535648994516</v>
      </c>
      <c r="AH77" s="15">
        <v>0.06</v>
      </c>
      <c r="AI77" s="15">
        <v>0.04</v>
      </c>
      <c r="AJ77" s="26">
        <v>63.639715900172646</v>
      </c>
      <c r="AK77" s="25">
        <v>1.3825983673469389</v>
      </c>
      <c r="AL77" s="25">
        <v>2.7204722975590863</v>
      </c>
      <c r="AM77" s="25">
        <v>0.27014024390243901</v>
      </c>
      <c r="AN77" s="25">
        <v>0.8919058647740008</v>
      </c>
      <c r="AO77" s="25">
        <v>0.13545284514186084</v>
      </c>
      <c r="AP77" s="25">
        <v>0.28904884318766066</v>
      </c>
      <c r="AQ77" s="29">
        <f t="shared" si="5"/>
        <v>3.3118242735458416</v>
      </c>
      <c r="AR77" s="25">
        <v>3.910281923714759E-2</v>
      </c>
      <c r="AS77" s="27">
        <v>7.0000000000000001E-3</v>
      </c>
      <c r="AT77" s="25">
        <v>4.1858525426711243E-2</v>
      </c>
      <c r="AU77" s="25">
        <v>9.1933216168717004E-3</v>
      </c>
      <c r="AV77" s="25">
        <v>7.9065361540890441E-3</v>
      </c>
      <c r="AW77" s="27">
        <v>8.0000000000000002E-3</v>
      </c>
      <c r="AX77" s="25">
        <v>4.1676498877845455E-2</v>
      </c>
      <c r="AY77" s="27">
        <v>8.0000000000000002E-3</v>
      </c>
      <c r="AZ77" s="27">
        <v>0.04</v>
      </c>
      <c r="BA77" s="14">
        <v>0.5741960407918415</v>
      </c>
      <c r="BB77" s="27">
        <v>1.0999999999999999E-2</v>
      </c>
      <c r="BC77" s="27">
        <v>0.01</v>
      </c>
    </row>
    <row r="78" spans="1:55" ht="12" customHeight="1" x14ac:dyDescent="0.2">
      <c r="B78" s="6">
        <v>72</v>
      </c>
      <c r="C78" s="11">
        <v>42893</v>
      </c>
      <c r="D78" s="98" t="s">
        <v>300</v>
      </c>
      <c r="E78" s="6">
        <v>82.82</v>
      </c>
      <c r="F78" s="6">
        <v>2804.52</v>
      </c>
      <c r="G78" s="6">
        <v>-1228.72</v>
      </c>
      <c r="H78" s="6">
        <v>2803.73</v>
      </c>
      <c r="I78" s="6" t="s">
        <v>179</v>
      </c>
      <c r="J78" s="6" t="s">
        <v>62</v>
      </c>
      <c r="K78" s="6" t="s">
        <v>42</v>
      </c>
      <c r="N78" s="14">
        <v>3.2493658986175116</v>
      </c>
      <c r="O78" s="14">
        <v>0.32556177494199534</v>
      </c>
      <c r="P78" s="14">
        <v>31.692704354469061</v>
      </c>
      <c r="Q78" s="15">
        <v>0.31251321132736509</v>
      </c>
      <c r="R78" s="14">
        <v>0.65746856465005943</v>
      </c>
      <c r="S78" s="14">
        <v>12.914053518334986</v>
      </c>
      <c r="T78" s="13">
        <v>140.95458786936237</v>
      </c>
      <c r="U78" s="26">
        <v>6.5783945142857139</v>
      </c>
      <c r="V78" s="16">
        <v>5.0999999999999996</v>
      </c>
      <c r="W78" s="13">
        <v>59.646518946692353</v>
      </c>
      <c r="X78" s="25">
        <v>0.7757902869757175</v>
      </c>
      <c r="Y78" s="26">
        <v>0.81124727452923684</v>
      </c>
      <c r="Z78" s="16">
        <v>3.5</v>
      </c>
      <c r="AA78" s="26">
        <v>8.7982500420662966</v>
      </c>
      <c r="AB78" s="26">
        <v>6.444132209980558</v>
      </c>
      <c r="AC78" s="26">
        <v>31.723151438240272</v>
      </c>
      <c r="AD78" s="26">
        <v>22.226105367793242</v>
      </c>
      <c r="AE78" s="26">
        <v>333.01460502949385</v>
      </c>
      <c r="AF78" s="14">
        <v>0.20050118203309694</v>
      </c>
      <c r="AG78" s="14">
        <v>0.72953564899451551</v>
      </c>
      <c r="AH78" s="15">
        <v>0.05</v>
      </c>
      <c r="AI78" s="14">
        <v>7.8562899786780396E-2</v>
      </c>
      <c r="AJ78" s="26">
        <v>119.54589546382041</v>
      </c>
      <c r="AK78" s="25">
        <v>2.0702889795918371</v>
      </c>
      <c r="AL78" s="25">
        <v>3.3942483533514149</v>
      </c>
      <c r="AM78" s="25">
        <v>0.29654492939666233</v>
      </c>
      <c r="AN78" s="25">
        <v>0.9888741128128502</v>
      </c>
      <c r="AO78" s="25">
        <v>0.16663623395149785</v>
      </c>
      <c r="AP78" s="25">
        <v>0.28904884318766066</v>
      </c>
      <c r="AQ78" s="29">
        <f t="shared" si="5"/>
        <v>2.4770043354221727</v>
      </c>
      <c r="AR78" s="25">
        <v>6.6749585406299994E-2</v>
      </c>
      <c r="AS78" s="27">
        <v>8.9999999999999993E-3</v>
      </c>
      <c r="AT78" s="27">
        <v>0.03</v>
      </c>
      <c r="AU78" s="25">
        <v>1.4541300527240772E-2</v>
      </c>
      <c r="AV78" s="25">
        <v>3.6567729712661826E-2</v>
      </c>
      <c r="AW78" s="27">
        <v>0.01</v>
      </c>
      <c r="AX78" s="27">
        <v>0.04</v>
      </c>
      <c r="AY78" s="27">
        <v>7.0000000000000001E-3</v>
      </c>
      <c r="AZ78" s="27">
        <v>0.03</v>
      </c>
      <c r="BA78" s="14">
        <v>0.65651085782843432</v>
      </c>
      <c r="BB78" s="27">
        <v>0.01</v>
      </c>
      <c r="BC78" s="27">
        <v>1.9E-2</v>
      </c>
    </row>
    <row r="79" spans="1:55" ht="12" customHeight="1" x14ac:dyDescent="0.2">
      <c r="B79" s="6">
        <v>73</v>
      </c>
      <c r="C79" s="11">
        <v>42893</v>
      </c>
      <c r="D79" s="98" t="s">
        <v>300</v>
      </c>
      <c r="E79" s="6">
        <v>82.82</v>
      </c>
      <c r="F79" s="6">
        <v>2804.52</v>
      </c>
      <c r="G79" s="6">
        <v>-1228.72</v>
      </c>
      <c r="H79" s="6">
        <v>2803.73</v>
      </c>
      <c r="I79" s="6" t="s">
        <v>179</v>
      </c>
      <c r="J79" s="6" t="s">
        <v>62</v>
      </c>
      <c r="K79" s="6" t="s">
        <v>42</v>
      </c>
      <c r="N79" s="14">
        <v>3.4226248847926271</v>
      </c>
      <c r="O79" s="14">
        <v>4.1582656612529002E-2</v>
      </c>
      <c r="P79" s="14">
        <v>33.271772345301756</v>
      </c>
      <c r="Q79" s="15">
        <v>0.27684196591579296</v>
      </c>
      <c r="R79" s="14">
        <v>0.16310083036773429</v>
      </c>
      <c r="S79" s="14">
        <v>14.592095426872435</v>
      </c>
      <c r="T79" s="13">
        <v>154.91944012441678</v>
      </c>
      <c r="U79" s="26">
        <v>21.555757714285715</v>
      </c>
      <c r="V79" s="16">
        <v>3.6</v>
      </c>
      <c r="W79" s="13">
        <v>22.078323699421965</v>
      </c>
      <c r="X79" s="25">
        <v>0.5457770419426049</v>
      </c>
      <c r="Y79" s="24">
        <v>0.6</v>
      </c>
      <c r="Z79" s="16">
        <v>3.7</v>
      </c>
      <c r="AA79" s="24">
        <v>2.6</v>
      </c>
      <c r="AB79" s="26">
        <v>4.3681762799740769</v>
      </c>
      <c r="AC79" s="26">
        <v>26.455587986463623</v>
      </c>
      <c r="AD79" s="26">
        <v>2.5358574552683892</v>
      </c>
      <c r="AE79" s="26">
        <v>341.6893644209872</v>
      </c>
      <c r="AF79" s="14">
        <v>0.13707733873691322</v>
      </c>
      <c r="AG79" s="14">
        <v>0.67005118829981725</v>
      </c>
      <c r="AH79" s="15">
        <v>0.05</v>
      </c>
      <c r="AI79" s="15">
        <v>0.05</v>
      </c>
      <c r="AJ79" s="26">
        <v>58.710092607126036</v>
      </c>
      <c r="AK79" s="25">
        <v>1.4578628571428573</v>
      </c>
      <c r="AL79" s="25">
        <v>2.7915029058504461</v>
      </c>
      <c r="AM79" s="25">
        <v>0.29552936456996143</v>
      </c>
      <c r="AN79" s="25">
        <v>0.80301830407172214</v>
      </c>
      <c r="AO79" s="25">
        <v>8.6728800126802966E-2</v>
      </c>
      <c r="AP79" s="25">
        <v>0.23894704370179951</v>
      </c>
      <c r="AQ79" s="29">
        <f t="shared" si="5"/>
        <v>2.3540625551070575</v>
      </c>
      <c r="AR79" s="25">
        <v>0.11627943615257047</v>
      </c>
      <c r="AS79" s="27">
        <v>6.0000000000000001E-3</v>
      </c>
      <c r="AT79" s="25">
        <v>4.1858525426711243E-2</v>
      </c>
      <c r="AU79" s="25">
        <v>1.3502636203866431E-2</v>
      </c>
      <c r="AV79" s="27">
        <v>1.4999999999999999E-2</v>
      </c>
      <c r="AW79" s="27">
        <v>8.9999999999999993E-3</v>
      </c>
      <c r="AX79" s="27">
        <v>0.05</v>
      </c>
      <c r="AY79" s="27">
        <v>6.0000000000000001E-3</v>
      </c>
      <c r="AZ79" s="27">
        <v>0.05</v>
      </c>
      <c r="BA79" s="14">
        <v>0.47682363527294536</v>
      </c>
      <c r="BB79" s="27">
        <v>1.4E-2</v>
      </c>
      <c r="BC79" s="27">
        <v>8.9999999999999993E-3</v>
      </c>
    </row>
    <row r="80" spans="1:55" ht="12" customHeight="1" x14ac:dyDescent="0.2">
      <c r="B80" s="6">
        <v>74</v>
      </c>
      <c r="C80" s="11">
        <v>42893</v>
      </c>
      <c r="D80" s="98" t="s">
        <v>300</v>
      </c>
      <c r="E80" s="6">
        <v>82.82</v>
      </c>
      <c r="F80" s="6">
        <v>2804.52</v>
      </c>
      <c r="G80" s="6">
        <v>-1228.72</v>
      </c>
      <c r="H80" s="6">
        <v>2803.73</v>
      </c>
      <c r="I80" s="6" t="s">
        <v>179</v>
      </c>
      <c r="J80" s="6" t="s">
        <v>62</v>
      </c>
      <c r="K80" s="6" t="s">
        <v>42</v>
      </c>
      <c r="N80" s="14">
        <v>3.8066316436251921</v>
      </c>
      <c r="O80" s="14">
        <v>4.1582656612529002E-2</v>
      </c>
      <c r="P80" s="14">
        <v>34.658517952635606</v>
      </c>
      <c r="Q80" s="15">
        <v>0.20950650143924787</v>
      </c>
      <c r="R80" s="14">
        <v>0.16310083036773429</v>
      </c>
      <c r="S80" s="14">
        <v>15.386957383548069</v>
      </c>
      <c r="T80" s="13">
        <v>185.56174183514776</v>
      </c>
      <c r="U80" s="24">
        <v>5.2</v>
      </c>
      <c r="V80" s="16">
        <v>4.7</v>
      </c>
      <c r="W80" s="13">
        <v>21.737886962106614</v>
      </c>
      <c r="X80" s="25">
        <v>0.63354525386313465</v>
      </c>
      <c r="Y80" s="24">
        <v>0.5</v>
      </c>
      <c r="Z80" s="16">
        <v>5.0999999999999996</v>
      </c>
      <c r="AA80" s="26">
        <v>5.0351169443042227</v>
      </c>
      <c r="AB80" s="26">
        <v>4.5360777705767985</v>
      </c>
      <c r="AC80" s="26">
        <v>31.883747884940782</v>
      </c>
      <c r="AD80" s="26">
        <v>1.1159421471172961</v>
      </c>
      <c r="AE80" s="26">
        <v>365.39364880471896</v>
      </c>
      <c r="AF80" s="14">
        <v>0.26290206011482609</v>
      </c>
      <c r="AG80" s="14">
        <v>0.71107495429616085</v>
      </c>
      <c r="AH80" s="15">
        <v>0.06</v>
      </c>
      <c r="AI80" s="15">
        <v>0.04</v>
      </c>
      <c r="AJ80" s="26">
        <v>65.056856066551546</v>
      </c>
      <c r="AK80" s="25">
        <v>1.6465395918367349</v>
      </c>
      <c r="AL80" s="25">
        <v>2.7022072839984506</v>
      </c>
      <c r="AM80" s="25">
        <v>0.19498844672657253</v>
      </c>
      <c r="AN80" s="25">
        <v>1.1999820694807619</v>
      </c>
      <c r="AO80" s="25">
        <v>0.14519765414487237</v>
      </c>
      <c r="AP80" s="25">
        <v>0.37287300771208232</v>
      </c>
      <c r="AQ80" s="29">
        <f t="shared" si="5"/>
        <v>3.1223845955343026</v>
      </c>
      <c r="AR80" s="25">
        <v>9.3640961857379759E-2</v>
      </c>
      <c r="AS80" s="25">
        <v>9.7222343921139105E-3</v>
      </c>
      <c r="AT80" s="25">
        <v>1.3272215379201124E-2</v>
      </c>
      <c r="AU80" s="25">
        <v>1.6618629173989454E-2</v>
      </c>
      <c r="AV80" s="27">
        <v>1.9E-2</v>
      </c>
      <c r="AW80" s="27">
        <v>1.2999999999999999E-2</v>
      </c>
      <c r="AX80" s="27">
        <v>0.05</v>
      </c>
      <c r="AY80" s="27">
        <v>8.0000000000000002E-3</v>
      </c>
      <c r="AZ80" s="27">
        <v>0.04</v>
      </c>
      <c r="BA80" s="14">
        <v>0.63442639472105578</v>
      </c>
      <c r="BB80" s="27">
        <v>0.01</v>
      </c>
      <c r="BC80" s="27">
        <v>1.4999999999999999E-2</v>
      </c>
    </row>
    <row r="81" spans="1:55" ht="12" customHeight="1" x14ac:dyDescent="0.2">
      <c r="B81" s="6">
        <v>75</v>
      </c>
      <c r="C81" s="11">
        <v>42893</v>
      </c>
      <c r="D81" s="98" t="s">
        <v>300</v>
      </c>
      <c r="E81" s="6">
        <v>82.82</v>
      </c>
      <c r="F81" s="6">
        <v>2804.52</v>
      </c>
      <c r="G81" s="6">
        <v>-1228.72</v>
      </c>
      <c r="H81" s="6">
        <v>2803.73</v>
      </c>
      <c r="I81" s="6" t="s">
        <v>179</v>
      </c>
      <c r="J81" s="6" t="s">
        <v>62</v>
      </c>
      <c r="K81" s="6" t="s">
        <v>43</v>
      </c>
      <c r="N81" s="14">
        <v>0.17325898617511523</v>
      </c>
      <c r="O81" s="14">
        <v>16.186809744779584</v>
      </c>
      <c r="P81" s="14">
        <v>2.825114591291062</v>
      </c>
      <c r="Q81" s="15">
        <v>0.55673275622573748</v>
      </c>
      <c r="R81" s="15">
        <v>1.0999999999999999E-2</v>
      </c>
      <c r="S81" s="14">
        <v>20.51921421492284</v>
      </c>
      <c r="T81" s="13">
        <v>2591.0326594090202</v>
      </c>
      <c r="U81" s="26">
        <v>479.77014857142854</v>
      </c>
      <c r="V81" s="13">
        <v>648.50328173374612</v>
      </c>
      <c r="W81" s="13">
        <v>1959.5138086062941</v>
      </c>
      <c r="X81" s="25">
        <v>9.9349580573951446</v>
      </c>
      <c r="Y81" s="26">
        <v>67.746263627353812</v>
      </c>
      <c r="Z81" s="13">
        <v>224.79333700440529</v>
      </c>
      <c r="AA81" s="26">
        <v>8.6824835941443705</v>
      </c>
      <c r="AB81" s="26">
        <v>34.054802333117301</v>
      </c>
      <c r="AC81" s="26">
        <v>6.0684043993231818</v>
      </c>
      <c r="AD81" s="26">
        <v>0.15250178926441352</v>
      </c>
      <c r="AE81" s="26">
        <v>3.4534348959950316</v>
      </c>
      <c r="AF81" s="14">
        <v>26.863066531577172</v>
      </c>
      <c r="AG81" s="14">
        <v>57.126957952468004</v>
      </c>
      <c r="AH81" s="14">
        <v>0.13300000000000001</v>
      </c>
      <c r="AI81" s="15">
        <v>0.04</v>
      </c>
      <c r="AJ81" s="24">
        <v>0.9</v>
      </c>
      <c r="AK81" s="25">
        <v>1.4207461224489797</v>
      </c>
      <c r="AL81" s="25">
        <v>5.9767183262301442</v>
      </c>
      <c r="AM81" s="25">
        <v>1.2389890885750963</v>
      </c>
      <c r="AN81" s="25">
        <v>6.8867657825924535</v>
      </c>
      <c r="AO81" s="25">
        <v>2.8026070692661271</v>
      </c>
      <c r="AP81" s="25">
        <v>0.37769048843187664</v>
      </c>
      <c r="AQ81" s="29">
        <f t="shared" si="5"/>
        <v>0.11800807869656796</v>
      </c>
      <c r="AR81" s="25">
        <v>3.5984883913764505</v>
      </c>
      <c r="AS81" s="25">
        <v>0.68199561883899229</v>
      </c>
      <c r="AT81" s="25">
        <v>4.344098187576984</v>
      </c>
      <c r="AU81" s="25">
        <v>1.0168523725834797</v>
      </c>
      <c r="AV81" s="25">
        <v>2.6921755604673194</v>
      </c>
      <c r="AW81" s="25">
        <v>0.44750710900473933</v>
      </c>
      <c r="AX81" s="25">
        <v>2.4812055145880088</v>
      </c>
      <c r="AY81" s="25">
        <v>0.34833027522935783</v>
      </c>
      <c r="AZ81" s="25">
        <v>2.0289392185238788</v>
      </c>
      <c r="BA81" s="14">
        <v>0.16462963407318534</v>
      </c>
      <c r="BB81" s="25">
        <v>0.23477143381677987</v>
      </c>
      <c r="BC81" s="25">
        <v>3.26365291262136E-2</v>
      </c>
    </row>
    <row r="82" spans="1:55" ht="12" customHeight="1" x14ac:dyDescent="0.2">
      <c r="B82" s="6">
        <v>76</v>
      </c>
      <c r="C82" s="11">
        <v>42893</v>
      </c>
      <c r="D82" s="98" t="s">
        <v>300</v>
      </c>
      <c r="E82" s="6">
        <v>82.82</v>
      </c>
      <c r="F82" s="6">
        <v>2804.52</v>
      </c>
      <c r="G82" s="6">
        <v>-1228.72</v>
      </c>
      <c r="H82" s="6">
        <v>2803.73</v>
      </c>
      <c r="I82" s="6" t="s">
        <v>179</v>
      </c>
      <c r="J82" s="6" t="s">
        <v>62</v>
      </c>
      <c r="K82" s="6" t="s">
        <v>42</v>
      </c>
      <c r="N82" s="14">
        <v>2.9818783410138252</v>
      </c>
      <c r="O82" s="14">
        <v>2.9412122969837588E-2</v>
      </c>
      <c r="P82" s="14">
        <v>35.356951871657756</v>
      </c>
      <c r="Q82" s="15">
        <v>0.31037032332461861</v>
      </c>
      <c r="R82" s="14">
        <v>0.15398339264531435</v>
      </c>
      <c r="S82" s="14">
        <v>15.524340931615463</v>
      </c>
      <c r="T82" s="13">
        <v>162.65536547433905</v>
      </c>
      <c r="U82" s="24">
        <v>4.2</v>
      </c>
      <c r="V82" s="16">
        <v>5.0999999999999996</v>
      </c>
      <c r="W82" s="13">
        <v>22.108362235067435</v>
      </c>
      <c r="X82" s="25">
        <v>0.60832450331125831</v>
      </c>
      <c r="Y82" s="26">
        <v>0.40257383548067394</v>
      </c>
      <c r="Z82" s="16">
        <v>3.8</v>
      </c>
      <c r="AA82" s="24">
        <v>2.7</v>
      </c>
      <c r="AB82" s="26">
        <v>4.1263616331821131</v>
      </c>
      <c r="AC82" s="26">
        <v>26.659010152284267</v>
      </c>
      <c r="AD82" s="26">
        <v>0.5419996023856859</v>
      </c>
      <c r="AE82" s="26">
        <v>351.9780325364793</v>
      </c>
      <c r="AF82" s="14">
        <v>0.24653461668355287</v>
      </c>
      <c r="AG82" s="14">
        <v>0.69158866544789765</v>
      </c>
      <c r="AH82" s="14">
        <v>7.5999999999999998E-2</v>
      </c>
      <c r="AI82" s="15">
        <v>0.06</v>
      </c>
      <c r="AJ82" s="26">
        <v>56.27058703500235</v>
      </c>
      <c r="AK82" s="25">
        <v>1.6929355102040817</v>
      </c>
      <c r="AL82" s="25">
        <v>3.0725811700891135</v>
      </c>
      <c r="AM82" s="25">
        <v>0.25490677150192553</v>
      </c>
      <c r="AN82" s="25">
        <v>0.97776316772506533</v>
      </c>
      <c r="AO82" s="25">
        <v>0.11401426533523537</v>
      </c>
      <c r="AP82" s="25">
        <v>0.29868380462724936</v>
      </c>
      <c r="AQ82" s="29">
        <f t="shared" si="5"/>
        <v>2.5483902146596833</v>
      </c>
      <c r="AR82" s="25">
        <v>0.1203955223880597</v>
      </c>
      <c r="AS82" s="25">
        <v>8.2541073384446873E-3</v>
      </c>
      <c r="AT82" s="25">
        <v>7.7591412986098882E-2</v>
      </c>
      <c r="AU82" s="25">
        <v>7.270650263620386E-3</v>
      </c>
      <c r="AV82" s="27">
        <v>1.6E-2</v>
      </c>
      <c r="AW82" s="27">
        <v>8.9999999999999993E-3</v>
      </c>
      <c r="AX82" s="27">
        <v>0.04</v>
      </c>
      <c r="AY82" s="27">
        <v>8.0000000000000002E-3</v>
      </c>
      <c r="AZ82" s="25">
        <v>2.8134587554269175E-2</v>
      </c>
      <c r="BA82" s="14">
        <v>0.53103095380923815</v>
      </c>
      <c r="BB82" s="27">
        <v>1.0999999999999999E-2</v>
      </c>
      <c r="BC82" s="27">
        <v>1.7999999999999999E-2</v>
      </c>
    </row>
    <row r="83" spans="1:55" ht="12" customHeight="1" x14ac:dyDescent="0.2">
      <c r="B83" s="6">
        <v>77</v>
      </c>
      <c r="C83" s="11">
        <v>42893</v>
      </c>
      <c r="D83" s="98" t="s">
        <v>300</v>
      </c>
      <c r="E83" s="6">
        <v>82.82</v>
      </c>
      <c r="F83" s="6">
        <v>2804.52</v>
      </c>
      <c r="G83" s="6">
        <v>-1228.72</v>
      </c>
      <c r="H83" s="6">
        <v>2803.73</v>
      </c>
      <c r="I83" s="6" t="s">
        <v>179</v>
      </c>
      <c r="J83" s="6" t="s">
        <v>62</v>
      </c>
      <c r="K83" s="6" t="s">
        <v>43</v>
      </c>
      <c r="N83" s="14">
        <v>0.24634101382488482</v>
      </c>
      <c r="O83" s="14">
        <v>16.000713457076568</v>
      </c>
      <c r="P83" s="14">
        <v>3.2809297173414818</v>
      </c>
      <c r="Q83" s="15">
        <v>0.50384194364486234</v>
      </c>
      <c r="R83" s="15">
        <v>8.0000000000000002E-3</v>
      </c>
      <c r="S83" s="14">
        <v>21.454837887583178</v>
      </c>
      <c r="T83" s="13">
        <v>3073.7752721617417</v>
      </c>
      <c r="U83" s="26">
        <v>444.24164571428571</v>
      </c>
      <c r="V83" s="13">
        <v>620.16272445820448</v>
      </c>
      <c r="W83" s="13">
        <v>1936.6242774566472</v>
      </c>
      <c r="X83" s="25">
        <v>9.5717284768211925</v>
      </c>
      <c r="Y83" s="26">
        <v>68.426949950445973</v>
      </c>
      <c r="Z83" s="13">
        <v>265.80011013215858</v>
      </c>
      <c r="AA83" s="26">
        <v>11.064392057883223</v>
      </c>
      <c r="AB83" s="26">
        <v>31.29136098509397</v>
      </c>
      <c r="AC83" s="26">
        <v>5.2950676818950937</v>
      </c>
      <c r="AD83" s="26">
        <v>0.36284970178926451</v>
      </c>
      <c r="AE83" s="26">
        <v>10.651270661285313</v>
      </c>
      <c r="AF83" s="14">
        <v>33.324680851063839</v>
      </c>
      <c r="AG83" s="14">
        <v>69.730961608775146</v>
      </c>
      <c r="AH83" s="14">
        <v>0.27843902439024393</v>
      </c>
      <c r="AI83" s="14">
        <v>6.7646055437100228E-2</v>
      </c>
      <c r="AJ83" s="26">
        <v>1.555639303092136</v>
      </c>
      <c r="AK83" s="25">
        <v>1.4795363265306123</v>
      </c>
      <c r="AL83" s="25">
        <v>6.3282471910112355</v>
      </c>
      <c r="AM83" s="25">
        <v>1.2797214377406931</v>
      </c>
      <c r="AN83" s="25">
        <v>7.9854135225999254</v>
      </c>
      <c r="AO83" s="25">
        <v>2.7418093200190201</v>
      </c>
      <c r="AP83" s="25">
        <v>0.44490077120822624</v>
      </c>
      <c r="AQ83" s="29">
        <f t="shared" si="5"/>
        <v>0.12126387268259484</v>
      </c>
      <c r="AR83" s="25">
        <v>4.5959205638474288</v>
      </c>
      <c r="AS83" s="25">
        <v>0.71316210295728366</v>
      </c>
      <c r="AT83" s="25">
        <v>4.8142736230863985</v>
      </c>
      <c r="AU83" s="25">
        <v>1.0986924428822498</v>
      </c>
      <c r="AV83" s="25">
        <v>3.2231708241237764</v>
      </c>
      <c r="AW83" s="25">
        <v>0.47849289099526071</v>
      </c>
      <c r="AX83" s="25">
        <v>2.8895915357486373</v>
      </c>
      <c r="AY83" s="25">
        <v>0.46095412844036693</v>
      </c>
      <c r="AZ83" s="25">
        <v>2.4485455861070911</v>
      </c>
      <c r="BA83" s="14">
        <v>0.12896988602279541</v>
      </c>
      <c r="BB83" s="25">
        <v>0.24425371764273915</v>
      </c>
      <c r="BC83" s="25">
        <v>5.2594660194174761E-2</v>
      </c>
    </row>
    <row r="84" spans="1:55" ht="12" customHeight="1" x14ac:dyDescent="0.2">
      <c r="B84" s="6">
        <v>78</v>
      </c>
      <c r="C84" s="11">
        <v>42893</v>
      </c>
      <c r="D84" s="98" t="s">
        <v>300</v>
      </c>
      <c r="E84" s="6">
        <v>82.82</v>
      </c>
      <c r="F84" s="6">
        <v>2804.52</v>
      </c>
      <c r="G84" s="6">
        <v>-1228.72</v>
      </c>
      <c r="H84" s="6">
        <v>2803.73</v>
      </c>
      <c r="I84" s="6" t="s">
        <v>179</v>
      </c>
      <c r="J84" s="6" t="s">
        <v>62</v>
      </c>
      <c r="K84" s="6" t="s">
        <v>43</v>
      </c>
      <c r="N84" s="14">
        <v>0.21223225806451615</v>
      </c>
      <c r="O84" s="14">
        <v>15.580957076566126</v>
      </c>
      <c r="P84" s="14">
        <v>2.5203093964858665</v>
      </c>
      <c r="Q84" s="15">
        <v>0.47067447416836122</v>
      </c>
      <c r="R84" s="15">
        <v>1.0999999999999999E-2</v>
      </c>
      <c r="S84" s="14">
        <v>21.53091887300014</v>
      </c>
      <c r="T84" s="13">
        <v>2277.9821150855364</v>
      </c>
      <c r="U84" s="26">
        <v>398.18509714285716</v>
      </c>
      <c r="V84" s="13">
        <v>522.67678018575862</v>
      </c>
      <c r="W84" s="13">
        <v>1857.7572254335259</v>
      </c>
      <c r="X84" s="25">
        <v>9.0523554083885198</v>
      </c>
      <c r="Y84" s="26">
        <v>64.485973736372642</v>
      </c>
      <c r="Z84" s="13">
        <v>245.0759911894273</v>
      </c>
      <c r="AA84" s="26">
        <v>6.9295419821638902</v>
      </c>
      <c r="AB84" s="26">
        <v>31.989021386908618</v>
      </c>
      <c r="AC84" s="26">
        <v>4.6048942470389163</v>
      </c>
      <c r="AD84" s="26">
        <v>0.18124055666003999</v>
      </c>
      <c r="AE84" s="26">
        <v>9.4610316050915841</v>
      </c>
      <c r="AF84" s="14">
        <v>29.41716312056738</v>
      </c>
      <c r="AG84" s="14">
        <v>62.077872029250457</v>
      </c>
      <c r="AH84" s="14">
        <v>0.18469376693766937</v>
      </c>
      <c r="AI84" s="15">
        <v>0.04</v>
      </c>
      <c r="AJ84" s="24">
        <v>0.8</v>
      </c>
      <c r="AK84" s="25">
        <v>1.3077322448979594</v>
      </c>
      <c r="AL84" s="25">
        <v>5.7664213483146067</v>
      </c>
      <c r="AM84" s="25">
        <v>1.1401694480102693</v>
      </c>
      <c r="AN84" s="25">
        <v>7.5352603660814346</v>
      </c>
      <c r="AO84" s="25">
        <v>2.6187264225709304</v>
      </c>
      <c r="AP84" s="25">
        <v>0.37835578406169668</v>
      </c>
      <c r="AQ84" s="29">
        <f t="shared" si="5"/>
        <v>0.1159050667084626</v>
      </c>
      <c r="AR84" s="25">
        <v>3.9099922056384737</v>
      </c>
      <c r="AS84" s="25">
        <v>0.66947973713033948</v>
      </c>
      <c r="AT84" s="25">
        <v>4.5159396445539324</v>
      </c>
      <c r="AU84" s="25">
        <v>1.0013040421792621</v>
      </c>
      <c r="AV84" s="25">
        <v>2.6663833280707299</v>
      </c>
      <c r="AW84" s="25">
        <v>0.37754502369668252</v>
      </c>
      <c r="AX84" s="25">
        <v>2.647956396280859</v>
      </c>
      <c r="AY84" s="25">
        <v>0.365651376146789</v>
      </c>
      <c r="AZ84" s="25">
        <v>1.9988712011577423</v>
      </c>
      <c r="BA84" s="14">
        <v>0.16734109178164364</v>
      </c>
      <c r="BB84" s="25">
        <v>0.21227868551496235</v>
      </c>
      <c r="BC84" s="25">
        <v>2.8842233009708739E-2</v>
      </c>
    </row>
    <row r="85" spans="1:55" ht="12" customHeight="1" x14ac:dyDescent="0.2">
      <c r="B85" s="6">
        <v>79</v>
      </c>
      <c r="C85" s="11">
        <v>42893</v>
      </c>
      <c r="D85" s="98" t="s">
        <v>300</v>
      </c>
      <c r="E85" s="6">
        <v>82.82</v>
      </c>
      <c r="F85" s="6">
        <v>2804.52</v>
      </c>
      <c r="G85" s="6">
        <v>-1228.72</v>
      </c>
      <c r="H85" s="6">
        <v>2803.73</v>
      </c>
      <c r="I85" s="6" t="s">
        <v>179</v>
      </c>
      <c r="J85" s="6" t="s">
        <v>62</v>
      </c>
      <c r="K85" s="6" t="s">
        <v>43</v>
      </c>
      <c r="N85" s="14">
        <v>0.1951778801843318</v>
      </c>
      <c r="O85" s="14">
        <v>15.151206496519723</v>
      </c>
      <c r="P85" s="14">
        <v>2.8382406417112298</v>
      </c>
      <c r="Q85" s="15">
        <v>0.47146381440304219</v>
      </c>
      <c r="R85" s="15">
        <v>1.2E-2</v>
      </c>
      <c r="S85" s="14">
        <v>18.820533767520882</v>
      </c>
      <c r="T85" s="13">
        <v>2493.8724727838257</v>
      </c>
      <c r="U85" s="26">
        <v>457.65051428571428</v>
      </c>
      <c r="V85" s="13">
        <v>464.0553560371518</v>
      </c>
      <c r="W85" s="13">
        <v>1838.2838792549774</v>
      </c>
      <c r="X85" s="25">
        <v>8.9631501103752758</v>
      </c>
      <c r="Y85" s="26">
        <v>61.445220515361733</v>
      </c>
      <c r="Z85" s="13">
        <v>253.04680616740086</v>
      </c>
      <c r="AA85" s="26">
        <v>13.586431095406359</v>
      </c>
      <c r="AB85" s="26">
        <v>32.652229423201547</v>
      </c>
      <c r="AC85" s="26">
        <v>5.3348265651438238</v>
      </c>
      <c r="AD85" s="26">
        <v>0.29159522862823067</v>
      </c>
      <c r="AE85" s="26">
        <v>9.3577965849115188</v>
      </c>
      <c r="AF85" s="14">
        <v>22.740141843971632</v>
      </c>
      <c r="AG85" s="14">
        <v>53.416714198659356</v>
      </c>
      <c r="AH85" s="14">
        <v>0.25602168021680216</v>
      </c>
      <c r="AI85" s="15">
        <v>0.03</v>
      </c>
      <c r="AJ85" s="26">
        <v>1.2850048657981477</v>
      </c>
      <c r="AK85" s="25">
        <v>1.1692783673469389</v>
      </c>
      <c r="AL85" s="25">
        <v>5.790286516853933</v>
      </c>
      <c r="AM85" s="25">
        <v>1.1025596919127085</v>
      </c>
      <c r="AN85" s="25">
        <v>6.7826447515875978</v>
      </c>
      <c r="AO85" s="25">
        <v>2.3946053257251547</v>
      </c>
      <c r="AP85" s="25">
        <v>0.34033007712082258</v>
      </c>
      <c r="AQ85" s="29">
        <f t="shared" si="5"/>
        <v>0.12388433970230454</v>
      </c>
      <c r="AR85" s="25">
        <v>3.099714262023217</v>
      </c>
      <c r="AS85" s="25">
        <v>0.55932420591456733</v>
      </c>
      <c r="AT85" s="25">
        <v>3.7200791835298257</v>
      </c>
      <c r="AU85" s="25">
        <v>0.76586994727592284</v>
      </c>
      <c r="AV85" s="25">
        <v>2.1369340069466376</v>
      </c>
      <c r="AW85" s="25">
        <v>0.33110900473933652</v>
      </c>
      <c r="AX85" s="25">
        <v>2.0634729079833276</v>
      </c>
      <c r="AY85" s="25">
        <v>0.29368807339449537</v>
      </c>
      <c r="AZ85" s="25">
        <v>1.8020137481910274</v>
      </c>
      <c r="BA85" s="14">
        <v>0.18332909418116372</v>
      </c>
      <c r="BB85" s="25">
        <v>0.17586267670277217</v>
      </c>
      <c r="BC85" s="25">
        <v>2.3752427184466022E-2</v>
      </c>
    </row>
    <row r="86" spans="1:55" ht="12" customHeight="1" x14ac:dyDescent="0.2">
      <c r="B86" s="6">
        <v>80</v>
      </c>
      <c r="C86" s="11">
        <v>42893</v>
      </c>
      <c r="D86" s="98" t="s">
        <v>300</v>
      </c>
      <c r="E86" s="6">
        <v>82.82</v>
      </c>
      <c r="F86" s="6">
        <v>2804.52</v>
      </c>
      <c r="G86" s="6">
        <v>-1228.72</v>
      </c>
      <c r="H86" s="6">
        <v>2803.73</v>
      </c>
      <c r="I86" s="6" t="s">
        <v>179</v>
      </c>
      <c r="J86" s="6" t="s">
        <v>62</v>
      </c>
      <c r="K86" s="6" t="s">
        <v>42</v>
      </c>
      <c r="N86" s="14">
        <v>2.5231004608294931</v>
      </c>
      <c r="O86" s="15">
        <v>6.0000000000000001E-3</v>
      </c>
      <c r="P86" s="14">
        <v>30.636096256684489</v>
      </c>
      <c r="Q86" s="15">
        <v>0.15452094074876102</v>
      </c>
      <c r="R86" s="14">
        <v>0.19258718861209964</v>
      </c>
      <c r="S86" s="14">
        <v>12.087366558119779</v>
      </c>
      <c r="T86" s="13">
        <v>24.832231726283045</v>
      </c>
      <c r="U86" s="26">
        <v>13.311702857142857</v>
      </c>
      <c r="V86" s="16">
        <v>2.8</v>
      </c>
      <c r="W86" s="16">
        <v>8</v>
      </c>
      <c r="X86" s="25">
        <v>7.9293598233995594E-2</v>
      </c>
      <c r="Y86" s="24">
        <v>0.5</v>
      </c>
      <c r="Z86" s="16">
        <v>3.9</v>
      </c>
      <c r="AA86" s="26">
        <v>7.0485387851253565</v>
      </c>
      <c r="AB86" s="26">
        <v>2.650248217757615</v>
      </c>
      <c r="AC86" s="26">
        <v>23.427157360406092</v>
      </c>
      <c r="AD86" s="26">
        <v>2.6221646123260438</v>
      </c>
      <c r="AE86" s="26">
        <v>314.30392511642344</v>
      </c>
      <c r="AF86" s="15">
        <v>0.04</v>
      </c>
      <c r="AG86" s="15">
        <v>0.18</v>
      </c>
      <c r="AH86" s="15">
        <v>0.06</v>
      </c>
      <c r="AI86" s="15">
        <v>0.03</v>
      </c>
      <c r="AJ86" s="26">
        <v>58.522153508083505</v>
      </c>
      <c r="AK86" s="25">
        <v>1.5199608163265308</v>
      </c>
      <c r="AL86" s="25">
        <v>1.9917471910112361</v>
      </c>
      <c r="AM86" s="25">
        <v>0.24446341463414634</v>
      </c>
      <c r="AN86" s="25">
        <v>0.59076279417258126</v>
      </c>
      <c r="AO86" s="25">
        <v>0.10471231573941987</v>
      </c>
      <c r="AP86" s="25">
        <v>0.24621645244215937</v>
      </c>
      <c r="AQ86" s="29">
        <f t="shared" si="5"/>
        <v>3.1684597485697181</v>
      </c>
      <c r="AR86" s="25">
        <v>5.0704809286899001E-2</v>
      </c>
      <c r="AS86" s="27">
        <v>0.01</v>
      </c>
      <c r="AT86" s="27">
        <v>0.02</v>
      </c>
      <c r="AU86" s="27">
        <v>7.0000000000000001E-3</v>
      </c>
      <c r="AV86" s="27">
        <v>1.7000000000000001E-2</v>
      </c>
      <c r="AW86" s="27">
        <v>8.9999999999999993E-3</v>
      </c>
      <c r="AX86" s="27">
        <v>0.04</v>
      </c>
      <c r="AY86" s="27">
        <v>7.0000000000000001E-3</v>
      </c>
      <c r="AZ86" s="27">
        <v>0.05</v>
      </c>
      <c r="BA86" s="14">
        <v>0.50522087582483499</v>
      </c>
      <c r="BB86" s="27">
        <v>8.9999999999999993E-3</v>
      </c>
      <c r="BC86" s="27">
        <v>1.2999999999999999E-2</v>
      </c>
    </row>
    <row r="87" spans="1:55" ht="12" customHeight="1" x14ac:dyDescent="0.2">
      <c r="B87" s="6">
        <v>81</v>
      </c>
      <c r="C87" s="11">
        <v>42893</v>
      </c>
      <c r="D87" s="98" t="s">
        <v>300</v>
      </c>
      <c r="E87" s="6">
        <v>82.82</v>
      </c>
      <c r="F87" s="6">
        <v>2804.52</v>
      </c>
      <c r="G87" s="6">
        <v>-1228.72</v>
      </c>
      <c r="H87" s="6">
        <v>2803.73</v>
      </c>
      <c r="I87" s="6" t="s">
        <v>179</v>
      </c>
      <c r="J87" s="6" t="s">
        <v>62</v>
      </c>
      <c r="K87" s="6" t="s">
        <v>42</v>
      </c>
      <c r="N87" s="14">
        <v>2.915351152073733</v>
      </c>
      <c r="O87" s="14">
        <v>3.4979698375870075E-2</v>
      </c>
      <c r="P87" s="14">
        <v>31.440985485103131</v>
      </c>
      <c r="Q87" s="15">
        <v>0.21844990994797583</v>
      </c>
      <c r="R87" s="14">
        <v>0.16609371293001185</v>
      </c>
      <c r="S87" s="14">
        <v>13.304662324791165</v>
      </c>
      <c r="T87" s="13">
        <v>153.73716951788492</v>
      </c>
      <c r="U87" s="26">
        <v>12.514944000000002</v>
      </c>
      <c r="V87" s="16">
        <v>4.0999999999999996</v>
      </c>
      <c r="W87" s="13">
        <v>23.426435452793832</v>
      </c>
      <c r="X87" s="25">
        <v>0.574878587196468</v>
      </c>
      <c r="Y87" s="24">
        <v>0.5</v>
      </c>
      <c r="Z87" s="16">
        <v>4.2</v>
      </c>
      <c r="AA87" s="26">
        <v>14.291169443042232</v>
      </c>
      <c r="AB87" s="26">
        <v>5.3831821127673356</v>
      </c>
      <c r="AC87" s="26">
        <v>26.903510998307954</v>
      </c>
      <c r="AD87" s="26">
        <v>0.83203300198807173</v>
      </c>
      <c r="AE87" s="26">
        <v>315.11361154920831</v>
      </c>
      <c r="AF87" s="14">
        <v>0.26587234042553198</v>
      </c>
      <c r="AG87" s="14">
        <v>0.64536989640463127</v>
      </c>
      <c r="AH87" s="15">
        <v>0.05</v>
      </c>
      <c r="AI87" s="15">
        <v>0.05</v>
      </c>
      <c r="AJ87" s="26">
        <v>59.152955579971746</v>
      </c>
      <c r="AK87" s="25">
        <v>1.5270351020408164</v>
      </c>
      <c r="AL87" s="25">
        <v>2.5137977528089888</v>
      </c>
      <c r="AM87" s="25">
        <v>0.26326829268292684</v>
      </c>
      <c r="AN87" s="25">
        <v>0.7475577138587971</v>
      </c>
      <c r="AO87" s="25">
        <v>0.12859407196069109</v>
      </c>
      <c r="AP87" s="25">
        <v>0.26522930591259641</v>
      </c>
      <c r="AQ87" s="29">
        <f t="shared" si="5"/>
        <v>2.0806435651244777</v>
      </c>
      <c r="AR87" s="25">
        <v>0.126355223880597</v>
      </c>
      <c r="AS87" s="25">
        <v>1.9941949616648413E-2</v>
      </c>
      <c r="AT87" s="25">
        <v>5.0025514692943869E-2</v>
      </c>
      <c r="AU87" s="25">
        <v>8.5096660808435861E-3</v>
      </c>
      <c r="AV87" s="25">
        <v>3.0071992421850335E-2</v>
      </c>
      <c r="AW87" s="27">
        <v>0.01</v>
      </c>
      <c r="AX87" s="27">
        <v>0.05</v>
      </c>
      <c r="AY87" s="27">
        <v>8.0000000000000002E-3</v>
      </c>
      <c r="AZ87" s="25">
        <v>7.2698986975398006E-2</v>
      </c>
      <c r="BA87" s="14">
        <v>0.71199904019196159</v>
      </c>
      <c r="BB87" s="27">
        <v>8.9999999999999993E-3</v>
      </c>
      <c r="BC87" s="27">
        <v>1.6E-2</v>
      </c>
    </row>
    <row r="88" spans="1:55" ht="12" customHeight="1" x14ac:dyDescent="0.2">
      <c r="B88" s="6">
        <v>82</v>
      </c>
      <c r="C88" s="11">
        <v>42893</v>
      </c>
      <c r="D88" s="98" t="s">
        <v>300</v>
      </c>
      <c r="E88" s="6">
        <v>82.82</v>
      </c>
      <c r="F88" s="6">
        <v>2804.52</v>
      </c>
      <c r="G88" s="6">
        <v>-1228.72</v>
      </c>
      <c r="H88" s="6">
        <v>2803.73</v>
      </c>
      <c r="I88" s="6" t="s">
        <v>179</v>
      </c>
      <c r="J88" s="6" t="s">
        <v>62</v>
      </c>
      <c r="K88" s="6" t="s">
        <v>42</v>
      </c>
      <c r="N88" s="14">
        <v>3.7728073732718901</v>
      </c>
      <c r="O88" s="14">
        <v>1.5990719257540604E-2</v>
      </c>
      <c r="P88" s="14">
        <v>35.898059587471352</v>
      </c>
      <c r="Q88" s="15">
        <v>2.0970644888689358E-2</v>
      </c>
      <c r="R88" s="14">
        <v>0.18341637010676154</v>
      </c>
      <c r="S88" s="14">
        <v>14.702650431827836</v>
      </c>
      <c r="T88" s="13">
        <v>193.33320373250388</v>
      </c>
      <c r="U88" s="26">
        <v>106.78512000000001</v>
      </c>
      <c r="V88" s="16">
        <v>2.9</v>
      </c>
      <c r="W88" s="13">
        <v>9.6490430314707769</v>
      </c>
      <c r="X88" s="25">
        <v>0.82465342163355415</v>
      </c>
      <c r="Y88" s="26">
        <v>0.69617244796828526</v>
      </c>
      <c r="Z88" s="13">
        <v>6.802824889867841</v>
      </c>
      <c r="AA88" s="26">
        <v>35.479532222783106</v>
      </c>
      <c r="AB88" s="26">
        <v>9.5949837977965</v>
      </c>
      <c r="AC88" s="26">
        <v>38.851565143824025</v>
      </c>
      <c r="AD88" s="26">
        <v>0.96138727634194843</v>
      </c>
      <c r="AE88" s="26">
        <v>362.48026786712194</v>
      </c>
      <c r="AF88" s="14">
        <v>0.27493617021276601</v>
      </c>
      <c r="AG88" s="14">
        <v>1.5917196831200489</v>
      </c>
      <c r="AH88" s="14">
        <v>0.37014634146341463</v>
      </c>
      <c r="AI88" s="14">
        <v>6.2046908315600002E-2</v>
      </c>
      <c r="AJ88" s="26">
        <v>64.270591743839276</v>
      </c>
      <c r="AK88" s="25">
        <v>2.0444685714285717</v>
      </c>
      <c r="AL88" s="25">
        <v>3.4515000000000002</v>
      </c>
      <c r="AM88" s="25">
        <v>0.2593093709884467</v>
      </c>
      <c r="AN88" s="25">
        <v>0.75666193500186774</v>
      </c>
      <c r="AO88" s="25">
        <v>0.13586000000000001</v>
      </c>
      <c r="AP88" s="25">
        <v>0.41828277634961436</v>
      </c>
      <c r="AQ88" s="29">
        <f t="shared" si="5"/>
        <v>1.9839649086199811</v>
      </c>
      <c r="AR88" s="25">
        <v>0.28580348258706462</v>
      </c>
      <c r="AS88" s="25">
        <v>5.127929901423877E-2</v>
      </c>
      <c r="AT88" s="25">
        <v>7.5493049445715291E-2</v>
      </c>
      <c r="AU88" s="25">
        <v>2.4583479789103694E-2</v>
      </c>
      <c r="AV88" s="25">
        <v>5.923271234606884E-2</v>
      </c>
      <c r="AW88" s="25">
        <v>2.3218009478672988E-2</v>
      </c>
      <c r="AX88" s="27">
        <v>0.04</v>
      </c>
      <c r="AY88" s="27">
        <v>7.0000000000000001E-3</v>
      </c>
      <c r="AZ88" s="25">
        <v>6.9898697539800006E-2</v>
      </c>
      <c r="BA88" s="14">
        <v>2.2553742051589678</v>
      </c>
      <c r="BB88" s="25">
        <v>3.6416008812190197E-2</v>
      </c>
      <c r="BC88" s="27">
        <v>0.01</v>
      </c>
    </row>
    <row r="89" spans="1:55" ht="12" customHeight="1" x14ac:dyDescent="0.2">
      <c r="B89" s="6">
        <v>83</v>
      </c>
      <c r="C89" s="11">
        <v>42893</v>
      </c>
      <c r="D89" s="98" t="s">
        <v>300</v>
      </c>
      <c r="E89" s="6">
        <v>82.82</v>
      </c>
      <c r="F89" s="6">
        <v>2804.52</v>
      </c>
      <c r="G89" s="6">
        <v>-1228.72</v>
      </c>
      <c r="H89" s="6">
        <v>2803.73</v>
      </c>
      <c r="I89" s="6" t="s">
        <v>179</v>
      </c>
      <c r="J89" s="6" t="s">
        <v>62</v>
      </c>
      <c r="K89" s="6" t="s">
        <v>42</v>
      </c>
      <c r="N89" s="14">
        <v>2.810182488479263</v>
      </c>
      <c r="O89" s="14">
        <v>5.1969837587006962E-2</v>
      </c>
      <c r="P89" s="14">
        <v>32.980336134453779</v>
      </c>
      <c r="Q89" s="15">
        <v>0.21928478904234999</v>
      </c>
      <c r="R89" s="14">
        <v>0.21704270462633451</v>
      </c>
      <c r="S89" s="14">
        <v>13.628006512813251</v>
      </c>
      <c r="T89" s="13">
        <v>165.83864696734059</v>
      </c>
      <c r="U89" s="26">
        <v>6.5222571428571401</v>
      </c>
      <c r="V89" s="13">
        <v>3.5979826625387004</v>
      </c>
      <c r="W89" s="13">
        <v>27.603468208092487</v>
      </c>
      <c r="X89" s="25">
        <v>0.64029580573951439</v>
      </c>
      <c r="Y89" s="24">
        <v>0.6</v>
      </c>
      <c r="Z89" s="16">
        <v>3.8</v>
      </c>
      <c r="AA89" s="26">
        <v>11.199563183577318</v>
      </c>
      <c r="AB89" s="26">
        <v>5.3435618924173678</v>
      </c>
      <c r="AC89" s="26">
        <v>27.06662436548223</v>
      </c>
      <c r="AD89" s="26">
        <v>3.7392155069582511</v>
      </c>
      <c r="AE89" s="26">
        <v>335.15335076063332</v>
      </c>
      <c r="AF89" s="14">
        <v>0.24975886524822699</v>
      </c>
      <c r="AG89" s="14">
        <v>0.63199756246191341</v>
      </c>
      <c r="AH89" s="14">
        <v>7.9739837398373981E-2</v>
      </c>
      <c r="AI89" s="15">
        <v>0.04</v>
      </c>
      <c r="AJ89" s="26">
        <v>65.481324752786051</v>
      </c>
      <c r="AK89" s="25">
        <v>1.5270351020408164</v>
      </c>
      <c r="AL89" s="25">
        <v>2.8339887640449439</v>
      </c>
      <c r="AM89" s="25">
        <v>0.29988831835686774</v>
      </c>
      <c r="AN89" s="25">
        <v>0.86793574897273063</v>
      </c>
      <c r="AO89" s="25">
        <v>7.7635124425424001E-2</v>
      </c>
      <c r="AP89" s="25">
        <v>0.33652750642673518</v>
      </c>
      <c r="AQ89" s="29">
        <f t="shared" si="5"/>
        <v>4.9199402968443868</v>
      </c>
      <c r="AR89" s="25">
        <v>5.9166334991708119E-2</v>
      </c>
      <c r="AS89" s="25">
        <v>7.5969331872946331E-3</v>
      </c>
      <c r="AT89" s="25">
        <v>4.7296850255146926E-2</v>
      </c>
      <c r="AU89" s="25">
        <v>8.5096660808435861E-3</v>
      </c>
      <c r="AV89" s="27">
        <v>1.7000000000000001E-2</v>
      </c>
      <c r="AW89" s="27">
        <v>8.9999999999999993E-3</v>
      </c>
      <c r="AX89" s="27">
        <v>0.05</v>
      </c>
      <c r="AY89" s="27">
        <v>1.0999999999999999E-2</v>
      </c>
      <c r="AZ89" s="25">
        <v>9.2698986975397996E-2</v>
      </c>
      <c r="BA89" s="14">
        <v>0.57663395320935806</v>
      </c>
      <c r="BB89" s="27">
        <v>1.4999999999999999E-2</v>
      </c>
      <c r="BC89" s="27">
        <v>1.0999999999999999E-2</v>
      </c>
    </row>
    <row r="90" spans="1:55" ht="12" customHeight="1" x14ac:dyDescent="0.2">
      <c r="B90" s="6">
        <v>84</v>
      </c>
      <c r="C90" s="11">
        <v>42893</v>
      </c>
      <c r="D90" s="98" t="s">
        <v>300</v>
      </c>
      <c r="E90" s="6">
        <v>82.82</v>
      </c>
      <c r="F90" s="6">
        <v>2804.52</v>
      </c>
      <c r="G90" s="6">
        <v>-1228.72</v>
      </c>
      <c r="H90" s="6">
        <v>2803.73</v>
      </c>
      <c r="I90" s="6" t="s">
        <v>179</v>
      </c>
      <c r="J90" s="6" t="s">
        <v>62</v>
      </c>
      <c r="K90" s="6" t="s">
        <v>42</v>
      </c>
      <c r="N90" s="14">
        <v>2.810182488479263</v>
      </c>
      <c r="O90" s="14">
        <v>5.1969837587006962E-2</v>
      </c>
      <c r="P90" s="14">
        <v>32.980336134453779</v>
      </c>
      <c r="Q90" s="15">
        <v>0.21928478904234999</v>
      </c>
      <c r="R90" s="14">
        <v>0.21704270462633451</v>
      </c>
      <c r="S90" s="14">
        <v>13.628006512813251</v>
      </c>
      <c r="T90" s="13">
        <v>165.83864696734059</v>
      </c>
      <c r="U90" s="26">
        <v>5.5222571428571401</v>
      </c>
      <c r="V90" s="13">
        <v>3.5979826625387004</v>
      </c>
      <c r="W90" s="13">
        <v>27.603468208092487</v>
      </c>
      <c r="X90" s="25">
        <v>0.64029580573951439</v>
      </c>
      <c r="Y90" s="26">
        <v>0.50512512388503461</v>
      </c>
      <c r="Z90" s="16">
        <v>3.7</v>
      </c>
      <c r="AA90" s="26">
        <v>11.199563183577318</v>
      </c>
      <c r="AB90" s="26">
        <v>5.3435618924173678</v>
      </c>
      <c r="AC90" s="26">
        <v>27.06662436548223</v>
      </c>
      <c r="AD90" s="26">
        <v>3.7392155069582511</v>
      </c>
      <c r="AE90" s="26">
        <v>335.15335076063332</v>
      </c>
      <c r="AF90" s="14">
        <v>0.24975886524822699</v>
      </c>
      <c r="AG90" s="14">
        <v>0.63199756246191341</v>
      </c>
      <c r="AH90" s="14">
        <v>7.9739837398373981E-2</v>
      </c>
      <c r="AI90" s="15">
        <v>0.04</v>
      </c>
      <c r="AJ90" s="26">
        <v>65.481324752786051</v>
      </c>
      <c r="AK90" s="25">
        <v>1.5270351020408164</v>
      </c>
      <c r="AL90" s="25">
        <v>2.8339887640449439</v>
      </c>
      <c r="AM90" s="25">
        <v>0.29988831835686774</v>
      </c>
      <c r="AN90" s="25">
        <v>0.86793574897273063</v>
      </c>
      <c r="AO90" s="25">
        <v>7.7635124425424001E-2</v>
      </c>
      <c r="AP90" s="25">
        <v>0.33652750642673518</v>
      </c>
      <c r="AQ90" s="29">
        <f t="shared" si="5"/>
        <v>4.9199402968443868</v>
      </c>
      <c r="AR90" s="25">
        <v>5.9166334991708119E-2</v>
      </c>
      <c r="AS90" s="25">
        <v>7.5969331872946331E-3</v>
      </c>
      <c r="AT90" s="25">
        <v>4.7296850255146926E-2</v>
      </c>
      <c r="AU90" s="25">
        <v>8.5096660808435861E-3</v>
      </c>
      <c r="AV90" s="27">
        <v>1.4999999999999999E-2</v>
      </c>
      <c r="AW90" s="27">
        <v>0.01</v>
      </c>
      <c r="AX90" s="27">
        <v>0.05</v>
      </c>
      <c r="AY90" s="27">
        <v>8.9999999999999993E-3</v>
      </c>
      <c r="AZ90" s="25">
        <v>7.2698986975398006E-2</v>
      </c>
      <c r="BA90" s="14">
        <v>0.57663395320935806</v>
      </c>
      <c r="BB90" s="27">
        <v>1.2E-2</v>
      </c>
      <c r="BC90" s="27">
        <v>1.2E-2</v>
      </c>
    </row>
    <row r="91" spans="1:55" ht="12" customHeight="1" x14ac:dyDescent="0.2">
      <c r="A91" s="3">
        <v>7.1</v>
      </c>
      <c r="B91" s="6">
        <v>85</v>
      </c>
      <c r="C91" s="11">
        <v>42894</v>
      </c>
      <c r="D91" s="98" t="s">
        <v>301</v>
      </c>
      <c r="E91" s="6">
        <v>86.11</v>
      </c>
      <c r="F91" s="6">
        <v>2807.8199999999997</v>
      </c>
      <c r="G91" s="6">
        <v>-1232.0199999999998</v>
      </c>
      <c r="H91" s="6">
        <v>2807.0299999999997</v>
      </c>
      <c r="I91" s="6" t="s">
        <v>179</v>
      </c>
      <c r="J91" s="6" t="s">
        <v>47</v>
      </c>
      <c r="K91" s="6" t="s">
        <v>43</v>
      </c>
      <c r="N91" s="14">
        <v>0.26500000000000001</v>
      </c>
      <c r="O91" s="14">
        <v>18.07</v>
      </c>
      <c r="P91" s="14">
        <v>1.66</v>
      </c>
      <c r="Q91" s="15">
        <v>0.56313999999999997</v>
      </c>
      <c r="R91" s="14">
        <v>3.4000000000000002E-2</v>
      </c>
      <c r="S91" s="14">
        <v>16.8</v>
      </c>
      <c r="T91" s="13">
        <v>2371</v>
      </c>
      <c r="U91" s="26">
        <v>438.7</v>
      </c>
      <c r="V91" s="13">
        <v>2761</v>
      </c>
      <c r="W91" s="13">
        <v>1511</v>
      </c>
      <c r="X91" s="25">
        <v>7.9450000000000003</v>
      </c>
      <c r="Y91" s="26">
        <v>59.89</v>
      </c>
      <c r="Z91" s="13">
        <v>283.5</v>
      </c>
      <c r="AA91" s="26">
        <v>9.3390000000000004</v>
      </c>
      <c r="AB91" s="26">
        <v>58.65</v>
      </c>
      <c r="AC91" s="26">
        <v>5.375</v>
      </c>
      <c r="AD91" s="24">
        <v>0.13</v>
      </c>
      <c r="AE91" s="26">
        <v>9.8230000000000004</v>
      </c>
      <c r="AF91" s="14">
        <v>17.97</v>
      </c>
      <c r="AG91" s="14">
        <v>39</v>
      </c>
      <c r="AH91" s="14">
        <v>0.40400000000000003</v>
      </c>
      <c r="AI91" s="14">
        <v>9.7199999999999995E-2</v>
      </c>
      <c r="AJ91" s="26">
        <v>1.7309999999999999</v>
      </c>
      <c r="AK91" s="25">
        <v>2.0099999999999998</v>
      </c>
      <c r="AL91" s="25">
        <v>11.19</v>
      </c>
      <c r="AM91" s="25">
        <v>1.84</v>
      </c>
      <c r="AN91" s="25">
        <v>9.5969999999999995</v>
      </c>
      <c r="AO91" s="25">
        <v>2.9649999999999999</v>
      </c>
      <c r="AP91" s="25">
        <v>0.52700000000000002</v>
      </c>
      <c r="AQ91" s="29">
        <f t="shared" ref="AQ91:AQ101" si="6">AP91/((AO91+AR91)/2)</f>
        <v>0.16391912908242615</v>
      </c>
      <c r="AR91" s="25">
        <v>3.4649999999999999</v>
      </c>
      <c r="AS91" s="25">
        <v>0.54500000000000004</v>
      </c>
      <c r="AT91" s="25">
        <v>3.6139999999999999</v>
      </c>
      <c r="AU91" s="25">
        <v>0.72399999999999998</v>
      </c>
      <c r="AV91" s="25">
        <v>1.7330000000000001</v>
      </c>
      <c r="AW91" s="25">
        <v>0.24</v>
      </c>
      <c r="AX91" s="25">
        <v>1.6839999999999999</v>
      </c>
      <c r="AY91" s="25">
        <v>0.24199999999999999</v>
      </c>
      <c r="AZ91" s="25">
        <v>0.91799999999999993</v>
      </c>
      <c r="BA91" s="14">
        <v>0.38800000000000001</v>
      </c>
      <c r="BB91" s="25">
        <v>0.55200000000000005</v>
      </c>
      <c r="BC91" s="25">
        <v>0.15599999999999997</v>
      </c>
    </row>
    <row r="92" spans="1:55" ht="12" customHeight="1" x14ac:dyDescent="0.2">
      <c r="B92" s="6">
        <v>86</v>
      </c>
      <c r="C92" s="11">
        <v>42894</v>
      </c>
      <c r="D92" s="98" t="s">
        <v>301</v>
      </c>
      <c r="E92" s="6">
        <v>86.11</v>
      </c>
      <c r="F92" s="6">
        <v>2807.8199999999997</v>
      </c>
      <c r="G92" s="6">
        <v>-1232.0199999999998</v>
      </c>
      <c r="H92" s="6">
        <v>2807.0299999999997</v>
      </c>
      <c r="I92" s="6" t="s">
        <v>179</v>
      </c>
      <c r="J92" s="6" t="s">
        <v>47</v>
      </c>
      <c r="K92" s="6" t="s">
        <v>44</v>
      </c>
      <c r="N92" s="14">
        <v>5.1999999999999998E-2</v>
      </c>
      <c r="O92" s="14">
        <v>25.05</v>
      </c>
      <c r="P92" s="14">
        <v>1.0980000000000001</v>
      </c>
      <c r="Q92" s="15">
        <v>0.66405000000000003</v>
      </c>
      <c r="R92" s="14">
        <v>3.1E-2</v>
      </c>
      <c r="S92" s="14">
        <v>1.319</v>
      </c>
      <c r="T92" s="13">
        <v>436.9</v>
      </c>
      <c r="U92" s="26">
        <v>278.10000000000002</v>
      </c>
      <c r="V92" s="13">
        <v>2783</v>
      </c>
      <c r="W92" s="13">
        <v>2333</v>
      </c>
      <c r="X92" s="25">
        <v>15.32</v>
      </c>
      <c r="Y92" s="26">
        <v>127.9</v>
      </c>
      <c r="Z92" s="13">
        <v>492.5</v>
      </c>
      <c r="AA92" s="26">
        <v>7.5810000000000004</v>
      </c>
      <c r="AB92" s="26">
        <v>99.86</v>
      </c>
      <c r="AC92" s="26">
        <v>4.2489999999999997</v>
      </c>
      <c r="AD92" s="24">
        <v>0.09</v>
      </c>
      <c r="AE92" s="24">
        <v>0.6</v>
      </c>
      <c r="AF92" s="14">
        <v>2.8120000000000003</v>
      </c>
      <c r="AG92" s="14">
        <v>3.6930000000000001</v>
      </c>
      <c r="AH92" s="14">
        <v>0.21300000000000002</v>
      </c>
      <c r="AI92" s="14">
        <v>0.127</v>
      </c>
      <c r="AJ92" s="26">
        <v>0.85699999999999998</v>
      </c>
      <c r="AK92" s="27">
        <v>0.04</v>
      </c>
      <c r="AL92" s="27">
        <v>7.0000000000000007E-2</v>
      </c>
      <c r="AM92" s="25">
        <v>3.5999999999999997E-2</v>
      </c>
      <c r="AN92" s="25">
        <v>0.193</v>
      </c>
      <c r="AO92" s="25">
        <v>0.09</v>
      </c>
      <c r="AP92" s="25">
        <v>3.3000000000000002E-2</v>
      </c>
      <c r="AQ92" s="29">
        <f t="shared" si="6"/>
        <v>0.23404255319148939</v>
      </c>
      <c r="AR92" s="25">
        <v>0.19199999999999998</v>
      </c>
      <c r="AS92" s="25">
        <v>0.03</v>
      </c>
      <c r="AT92" s="25">
        <v>0.41799999999999998</v>
      </c>
      <c r="AU92" s="25">
        <v>8.3000000000000004E-2</v>
      </c>
      <c r="AV92" s="25">
        <v>0.39100000000000001</v>
      </c>
      <c r="AW92" s="25">
        <v>5.1999999999999998E-2</v>
      </c>
      <c r="AX92" s="25">
        <v>0.54800000000000004</v>
      </c>
      <c r="AY92" s="25">
        <v>9.1999999999999998E-2</v>
      </c>
      <c r="AZ92" s="25">
        <v>0.15999999999999998</v>
      </c>
      <c r="BA92" s="14">
        <v>0.11600000000000001</v>
      </c>
      <c r="BB92" s="25">
        <v>9.2999999999999999E-2</v>
      </c>
      <c r="BC92" s="25">
        <v>2.5000000000000001E-2</v>
      </c>
    </row>
    <row r="93" spans="1:55" ht="12" customHeight="1" x14ac:dyDescent="0.2">
      <c r="B93" s="6">
        <v>87</v>
      </c>
      <c r="C93" s="11">
        <v>42894</v>
      </c>
      <c r="D93" s="98" t="s">
        <v>301</v>
      </c>
      <c r="E93" s="6">
        <v>86.11</v>
      </c>
      <c r="F93" s="6">
        <v>2807.8199999999997</v>
      </c>
      <c r="G93" s="6">
        <v>-1232.0199999999998</v>
      </c>
      <c r="H93" s="6">
        <v>2807.0299999999997</v>
      </c>
      <c r="I93" s="6" t="s">
        <v>179</v>
      </c>
      <c r="J93" s="6" t="s">
        <v>47</v>
      </c>
      <c r="K93" s="6" t="s">
        <v>44</v>
      </c>
      <c r="N93" s="14">
        <v>3.2000000000000001E-2</v>
      </c>
      <c r="O93" s="14">
        <v>26.82</v>
      </c>
      <c r="P93" s="14">
        <v>1.1639999999999999</v>
      </c>
      <c r="Q93" s="15">
        <v>0.45502999999999999</v>
      </c>
      <c r="R93" s="14">
        <v>2.8999999999999998E-2</v>
      </c>
      <c r="S93" s="14">
        <v>1.5740000000000001</v>
      </c>
      <c r="T93" s="13">
        <v>493.2</v>
      </c>
      <c r="U93" s="26">
        <v>302.39999999999998</v>
      </c>
      <c r="V93" s="13">
        <v>2738</v>
      </c>
      <c r="W93" s="13">
        <v>2392</v>
      </c>
      <c r="X93" s="25">
        <v>15.17</v>
      </c>
      <c r="Y93" s="26">
        <v>130.19999999999999</v>
      </c>
      <c r="Z93" s="13">
        <v>511.3</v>
      </c>
      <c r="AA93" s="26">
        <v>12.59</v>
      </c>
      <c r="AB93" s="26">
        <v>112.6</v>
      </c>
      <c r="AC93" s="26">
        <v>4.0090000000000003</v>
      </c>
      <c r="AD93" s="24">
        <v>0.16</v>
      </c>
      <c r="AE93" s="24">
        <v>0.6</v>
      </c>
      <c r="AF93" s="14">
        <v>3.1890000000000001</v>
      </c>
      <c r="AG93" s="14">
        <v>4.0369999999999999</v>
      </c>
      <c r="AH93" s="14">
        <v>0.17199999999999999</v>
      </c>
      <c r="AI93" s="14">
        <v>9.1999999999999998E-2</v>
      </c>
      <c r="AJ93" s="26">
        <v>1.073</v>
      </c>
      <c r="AK93" s="25">
        <v>5.2999999999999999E-2</v>
      </c>
      <c r="AL93" s="25">
        <v>0.41</v>
      </c>
      <c r="AM93" s="25">
        <v>4.2000000000000003E-2</v>
      </c>
      <c r="AN93" s="25">
        <v>0.36199999999999999</v>
      </c>
      <c r="AO93" s="25">
        <v>0.13800000000000001</v>
      </c>
      <c r="AP93" s="25">
        <v>1.9E-2</v>
      </c>
      <c r="AQ93" s="29">
        <f t="shared" si="6"/>
        <v>0.11692307692307692</v>
      </c>
      <c r="AR93" s="25">
        <v>0.187</v>
      </c>
      <c r="AS93" s="25">
        <v>3.4000000000000002E-2</v>
      </c>
      <c r="AT93" s="25">
        <v>0.50700000000000001</v>
      </c>
      <c r="AU93" s="25">
        <v>9.7000000000000003E-2</v>
      </c>
      <c r="AV93" s="25">
        <v>0.29699999999999999</v>
      </c>
      <c r="AW93" s="25">
        <v>8.6999999999999994E-2</v>
      </c>
      <c r="AX93" s="25">
        <v>0.66600000000000004</v>
      </c>
      <c r="AY93" s="25">
        <v>7.1999999999999995E-2</v>
      </c>
      <c r="AZ93" s="25">
        <v>0.11999999999999997</v>
      </c>
      <c r="BA93" s="15">
        <v>0.08</v>
      </c>
      <c r="BB93" s="25">
        <v>3.5999999999999997E-2</v>
      </c>
      <c r="BC93" s="25">
        <v>4.1999999999999996E-2</v>
      </c>
    </row>
    <row r="94" spans="1:55" ht="12" customHeight="1" x14ac:dyDescent="0.2">
      <c r="B94" s="6">
        <v>88</v>
      </c>
      <c r="C94" s="11">
        <v>42894</v>
      </c>
      <c r="D94" s="98" t="s">
        <v>301</v>
      </c>
      <c r="E94" s="6">
        <v>86.11</v>
      </c>
      <c r="F94" s="6">
        <v>2807.8199999999997</v>
      </c>
      <c r="G94" s="6">
        <v>-1232.0199999999998</v>
      </c>
      <c r="H94" s="6">
        <v>2807.0299999999997</v>
      </c>
      <c r="I94" s="6" t="s">
        <v>179</v>
      </c>
      <c r="J94" s="6" t="s">
        <v>47</v>
      </c>
      <c r="K94" s="6" t="s">
        <v>43</v>
      </c>
      <c r="N94" s="14">
        <v>0.29899999999999999</v>
      </c>
      <c r="O94" s="14">
        <v>16.670000000000002</v>
      </c>
      <c r="P94" s="14">
        <v>2.5299999999999998</v>
      </c>
      <c r="Q94" s="15">
        <v>0.90290999999999999</v>
      </c>
      <c r="R94" s="14">
        <v>3.1E-2</v>
      </c>
      <c r="S94" s="14">
        <v>18.010000000000002</v>
      </c>
      <c r="T94" s="13">
        <v>1394</v>
      </c>
      <c r="U94" s="26">
        <v>187.8</v>
      </c>
      <c r="V94" s="13">
        <v>3143</v>
      </c>
      <c r="W94" s="13">
        <v>1432</v>
      </c>
      <c r="X94" s="25">
        <v>7.7809999999999997</v>
      </c>
      <c r="Y94" s="26">
        <v>57.05</v>
      </c>
      <c r="Z94" s="13">
        <v>295</v>
      </c>
      <c r="AA94" s="26">
        <v>24.01</v>
      </c>
      <c r="AB94" s="26">
        <v>40.72</v>
      </c>
      <c r="AC94" s="26">
        <v>4.8170000000000002</v>
      </c>
      <c r="AD94" s="26">
        <v>8.8999999999999996E-2</v>
      </c>
      <c r="AE94" s="26">
        <v>11.01</v>
      </c>
      <c r="AF94" s="14">
        <v>11.29</v>
      </c>
      <c r="AG94" s="14">
        <v>10.105</v>
      </c>
      <c r="AH94" s="14">
        <v>0.38700000000000001</v>
      </c>
      <c r="AI94" s="14">
        <v>5.7999999999999996E-2</v>
      </c>
      <c r="AJ94" s="26">
        <v>2.8130000000000002</v>
      </c>
      <c r="AK94" s="25">
        <v>1.677</v>
      </c>
      <c r="AL94" s="25">
        <v>5.431</v>
      </c>
      <c r="AM94" s="25">
        <v>0.86199999999999999</v>
      </c>
      <c r="AN94" s="25">
        <v>4.1449999999999996</v>
      </c>
      <c r="AO94" s="25">
        <v>1.1830000000000001</v>
      </c>
      <c r="AP94" s="25">
        <v>0.34699999999999998</v>
      </c>
      <c r="AQ94" s="29">
        <f t="shared" si="6"/>
        <v>0.24248777078965755</v>
      </c>
      <c r="AR94" s="25">
        <v>1.679</v>
      </c>
      <c r="AS94" s="25">
        <v>0.27100000000000002</v>
      </c>
      <c r="AT94" s="25">
        <v>1.9419999999999999</v>
      </c>
      <c r="AU94" s="25">
        <v>0.39600000000000002</v>
      </c>
      <c r="AV94" s="25">
        <v>1.1140000000000001</v>
      </c>
      <c r="AW94" s="25">
        <v>0.17399999999999999</v>
      </c>
      <c r="AX94" s="25">
        <v>1.2929999999999999</v>
      </c>
      <c r="AY94" s="25">
        <v>0.17699999999999999</v>
      </c>
      <c r="AZ94" s="25">
        <v>0.38600000000000001</v>
      </c>
      <c r="BA94" s="14">
        <v>0.28199999999999997</v>
      </c>
      <c r="BB94" s="25">
        <v>0.38600000000000001</v>
      </c>
      <c r="BC94" s="25">
        <v>0.10199999999999999</v>
      </c>
    </row>
    <row r="95" spans="1:55" ht="12" customHeight="1" x14ac:dyDescent="0.2">
      <c r="B95" s="6">
        <v>89</v>
      </c>
      <c r="C95" s="11">
        <v>42894</v>
      </c>
      <c r="D95" s="98" t="s">
        <v>301</v>
      </c>
      <c r="E95" s="6">
        <v>86.11</v>
      </c>
      <c r="F95" s="6">
        <v>2807.8199999999997</v>
      </c>
      <c r="G95" s="6">
        <v>-1232.0199999999998</v>
      </c>
      <c r="H95" s="6">
        <v>2807.0299999999997</v>
      </c>
      <c r="I95" s="6" t="s">
        <v>179</v>
      </c>
      <c r="J95" s="6" t="s">
        <v>47</v>
      </c>
      <c r="K95" s="6" t="s">
        <v>42</v>
      </c>
      <c r="N95" s="14">
        <v>3.323</v>
      </c>
      <c r="O95" s="14">
        <v>6.4000000000000001E-2</v>
      </c>
      <c r="P95" s="14">
        <v>33.35</v>
      </c>
      <c r="Q95" s="15">
        <v>0.22520000000000001</v>
      </c>
      <c r="R95" s="14">
        <v>0.18099999999999999</v>
      </c>
      <c r="S95" s="14">
        <v>14.96</v>
      </c>
      <c r="T95" s="13">
        <v>137.9</v>
      </c>
      <c r="U95" s="26">
        <v>6.5590000000000002</v>
      </c>
      <c r="V95" s="16">
        <v>4.7</v>
      </c>
      <c r="W95" s="13">
        <v>3.742</v>
      </c>
      <c r="X95" s="25">
        <v>0.36899999999999999</v>
      </c>
      <c r="Y95" s="24">
        <v>0.6</v>
      </c>
      <c r="Z95" s="16">
        <v>2.6</v>
      </c>
      <c r="AA95" s="26">
        <v>5.6760000000000002</v>
      </c>
      <c r="AB95" s="26">
        <v>2.7440000000000002</v>
      </c>
      <c r="AC95" s="26">
        <v>26.69</v>
      </c>
      <c r="AD95" s="26">
        <v>0.13600000000000001</v>
      </c>
      <c r="AE95" s="26">
        <v>355</v>
      </c>
      <c r="AF95" s="14">
        <v>0.38700000000000001</v>
      </c>
      <c r="AG95" s="14">
        <v>2.4319999999999999</v>
      </c>
      <c r="AH95" s="14">
        <v>0.05</v>
      </c>
      <c r="AI95" s="14">
        <v>0.123</v>
      </c>
      <c r="AJ95" s="26">
        <v>82.26</v>
      </c>
      <c r="AK95" s="25">
        <v>3.0680000000000001</v>
      </c>
      <c r="AL95" s="25">
        <v>5.2880000000000003</v>
      </c>
      <c r="AM95" s="25">
        <v>0.42699999999999999</v>
      </c>
      <c r="AN95" s="25">
        <v>1.4870000000000001</v>
      </c>
      <c r="AO95" s="25">
        <v>0.251</v>
      </c>
      <c r="AP95" s="25">
        <v>0.38800000000000001</v>
      </c>
      <c r="AQ95" s="29">
        <f t="shared" si="6"/>
        <v>1.9595959595959596</v>
      </c>
      <c r="AR95" s="25">
        <v>0.14499999999999999</v>
      </c>
      <c r="AS95" s="25">
        <v>1.7000000000000001E-2</v>
      </c>
      <c r="AT95" s="25">
        <v>4.9000000000000002E-2</v>
      </c>
      <c r="AU95" s="25">
        <v>1.2E-2</v>
      </c>
      <c r="AV95" s="25">
        <v>6.9000000000000006E-2</v>
      </c>
      <c r="AW95" s="27">
        <v>1.0999999999999999E-2</v>
      </c>
      <c r="AX95" s="27">
        <v>0.05</v>
      </c>
      <c r="AY95" s="27">
        <v>1.4E-2</v>
      </c>
      <c r="AZ95" s="25">
        <v>0.11899999999999999</v>
      </c>
      <c r="BA95" s="14">
        <v>1.008</v>
      </c>
      <c r="BB95" s="25">
        <v>6.3E-2</v>
      </c>
      <c r="BC95" s="25">
        <v>3.7999999999999999E-2</v>
      </c>
    </row>
    <row r="96" spans="1:55" ht="12" customHeight="1" x14ac:dyDescent="0.2">
      <c r="B96" s="6">
        <v>90</v>
      </c>
      <c r="C96" s="11">
        <v>42894</v>
      </c>
      <c r="D96" s="98" t="s">
        <v>301</v>
      </c>
      <c r="E96" s="6">
        <v>86.11</v>
      </c>
      <c r="F96" s="6">
        <v>2807.8199999999997</v>
      </c>
      <c r="G96" s="6">
        <v>-1232.0199999999998</v>
      </c>
      <c r="H96" s="6">
        <v>2807.0299999999997</v>
      </c>
      <c r="I96" s="6" t="s">
        <v>179</v>
      </c>
      <c r="J96" s="6" t="s">
        <v>47</v>
      </c>
      <c r="K96" s="6" t="s">
        <v>43</v>
      </c>
      <c r="N96" s="14">
        <v>0.25700000000000001</v>
      </c>
      <c r="O96" s="14">
        <v>17.11</v>
      </c>
      <c r="P96" s="14">
        <v>2.0870000000000002</v>
      </c>
      <c r="Q96" s="15">
        <v>0.90710999999999997</v>
      </c>
      <c r="R96" s="14">
        <v>3.1E-2</v>
      </c>
      <c r="S96" s="14">
        <v>16.309999999999999</v>
      </c>
      <c r="T96" s="13">
        <v>1713</v>
      </c>
      <c r="U96" s="26">
        <v>367.7</v>
      </c>
      <c r="V96" s="13">
        <v>3028</v>
      </c>
      <c r="W96" s="13">
        <v>1546</v>
      </c>
      <c r="X96" s="25">
        <v>8.234</v>
      </c>
      <c r="Y96" s="26">
        <v>58.54</v>
      </c>
      <c r="Z96" s="13">
        <v>278.3</v>
      </c>
      <c r="AA96" s="26">
        <v>15.81</v>
      </c>
      <c r="AB96" s="26">
        <v>48.52</v>
      </c>
      <c r="AC96" s="26">
        <v>4.742</v>
      </c>
      <c r="AD96" s="24">
        <v>0.09</v>
      </c>
      <c r="AE96" s="26">
        <v>8.7200000000000006</v>
      </c>
      <c r="AF96" s="14">
        <v>16.329999999999998</v>
      </c>
      <c r="AG96" s="14">
        <v>22.79</v>
      </c>
      <c r="AH96" s="14">
        <v>0.42200000000000004</v>
      </c>
      <c r="AI96" s="14">
        <v>6.4000000000000001E-2</v>
      </c>
      <c r="AJ96" s="26">
        <v>1.972</v>
      </c>
      <c r="AK96" s="25">
        <v>1.8009999999999999</v>
      </c>
      <c r="AL96" s="25">
        <v>8.6129999999999995</v>
      </c>
      <c r="AM96" s="25">
        <v>1.405</v>
      </c>
      <c r="AN96" s="25">
        <v>7.2009999999999996</v>
      </c>
      <c r="AO96" s="25">
        <v>2.1339999999999999</v>
      </c>
      <c r="AP96" s="25">
        <v>0.438</v>
      </c>
      <c r="AQ96" s="29">
        <f t="shared" si="6"/>
        <v>0.19265449747085991</v>
      </c>
      <c r="AR96" s="25">
        <v>2.4129999999999998</v>
      </c>
      <c r="AS96" s="25">
        <v>0.44600000000000001</v>
      </c>
      <c r="AT96" s="25">
        <v>2.8940000000000001</v>
      </c>
      <c r="AU96" s="25">
        <v>0.61799999999999999</v>
      </c>
      <c r="AV96" s="25">
        <v>1.6559999999999999</v>
      </c>
      <c r="AW96" s="25">
        <v>0.25800000000000001</v>
      </c>
      <c r="AX96" s="25">
        <v>1.73</v>
      </c>
      <c r="AY96" s="25">
        <v>0.224</v>
      </c>
      <c r="AZ96" s="25">
        <v>0.59699999999999998</v>
      </c>
      <c r="BA96" s="14">
        <v>0.26500000000000001</v>
      </c>
      <c r="BB96" s="25">
        <v>0.437</v>
      </c>
      <c r="BC96" s="25">
        <v>0.115</v>
      </c>
    </row>
    <row r="97" spans="1:55" ht="12" customHeight="1" x14ac:dyDescent="0.2">
      <c r="B97" s="6">
        <v>91</v>
      </c>
      <c r="C97" s="11">
        <v>42894</v>
      </c>
      <c r="D97" s="98" t="s">
        <v>301</v>
      </c>
      <c r="E97" s="6">
        <v>86.11</v>
      </c>
      <c r="F97" s="6">
        <v>2807.8199999999997</v>
      </c>
      <c r="G97" s="6">
        <v>-1232.0199999999998</v>
      </c>
      <c r="H97" s="6">
        <v>2807.0299999999997</v>
      </c>
      <c r="I97" s="6" t="s">
        <v>179</v>
      </c>
      <c r="J97" s="6" t="s">
        <v>47</v>
      </c>
      <c r="K97" s="6" t="s">
        <v>44</v>
      </c>
      <c r="N97" s="14">
        <v>2.89105590062111E-2</v>
      </c>
      <c r="O97" s="14">
        <v>27.249104520587391</v>
      </c>
      <c r="P97" s="14">
        <v>1.1146749435665917</v>
      </c>
      <c r="Q97" s="15">
        <v>0.93150600370383319</v>
      </c>
      <c r="R97" s="14">
        <v>3.1011363636363636E-2</v>
      </c>
      <c r="S97" s="14">
        <v>1.2482483468038208</v>
      </c>
      <c r="T97" s="13">
        <v>1276</v>
      </c>
      <c r="U97" s="26">
        <v>163.47064485081808</v>
      </c>
      <c r="V97" s="13">
        <v>1317.8155161881489</v>
      </c>
      <c r="W97" s="13">
        <v>2460.9595300261099</v>
      </c>
      <c r="X97" s="25">
        <v>15.734339058999252</v>
      </c>
      <c r="Y97" s="26">
        <v>127.95982487767191</v>
      </c>
      <c r="Z97" s="13">
        <v>388.42151755379388</v>
      </c>
      <c r="AA97" s="26">
        <v>1.9644619625137816</v>
      </c>
      <c r="AB97" s="26">
        <v>99.293279172821258</v>
      </c>
      <c r="AC97" s="26">
        <v>3.7161554891072188</v>
      </c>
      <c r="AD97" s="24">
        <v>0.11</v>
      </c>
      <c r="AE97" s="24">
        <v>0.7</v>
      </c>
      <c r="AF97" s="14">
        <v>3.6256757344940151</v>
      </c>
      <c r="AG97" s="14">
        <v>6.4462680683311433</v>
      </c>
      <c r="AH97" s="14">
        <v>0.10716263940520447</v>
      </c>
      <c r="AI97" s="14">
        <v>9.1082299887259993E-2</v>
      </c>
      <c r="AJ97" s="26">
        <v>1.94278048780487</v>
      </c>
      <c r="AK97" s="25">
        <v>3.7799003322259141E-2</v>
      </c>
      <c r="AL97" s="25">
        <v>0.25071688514967722</v>
      </c>
      <c r="AM97" s="25">
        <v>3.5197899838449107E-2</v>
      </c>
      <c r="AN97" s="25">
        <v>0.2427442584663293</v>
      </c>
      <c r="AO97" s="25">
        <v>0.14937349189934507</v>
      </c>
      <c r="AP97" s="25">
        <v>1.768191161356629E-2</v>
      </c>
      <c r="AQ97" s="29">
        <f t="shared" si="6"/>
        <v>9.8199656885206738E-2</v>
      </c>
      <c r="AR97" s="25">
        <v>0.21074816584200651</v>
      </c>
      <c r="AS97" s="25">
        <v>5.6430656934306565E-2</v>
      </c>
      <c r="AT97" s="25">
        <v>0.48552660377358497</v>
      </c>
      <c r="AU97" s="25">
        <v>0.13387186629526465</v>
      </c>
      <c r="AV97" s="25">
        <v>0.4318276923076923</v>
      </c>
      <c r="AW97" s="25">
        <v>7.0129901960784322E-2</v>
      </c>
      <c r="AX97" s="25">
        <v>0.69003399048266489</v>
      </c>
      <c r="AY97" s="25">
        <v>9.0877505567928743E-2</v>
      </c>
      <c r="AZ97" s="25">
        <v>0.25780137711864404</v>
      </c>
      <c r="BA97" s="15">
        <v>0.08</v>
      </c>
      <c r="BB97" s="25">
        <v>6.1649235868164245E-2</v>
      </c>
      <c r="BC97" s="25">
        <v>3.0056128293241696E-2</v>
      </c>
    </row>
    <row r="98" spans="1:55" ht="12" customHeight="1" x14ac:dyDescent="0.2">
      <c r="A98" s="3">
        <v>7.2</v>
      </c>
      <c r="B98" s="6">
        <v>92</v>
      </c>
      <c r="C98" s="11">
        <v>42894</v>
      </c>
      <c r="D98" s="98" t="s">
        <v>301</v>
      </c>
      <c r="E98" s="6">
        <v>86.11</v>
      </c>
      <c r="F98" s="6">
        <v>2807.8199999999997</v>
      </c>
      <c r="G98" s="6">
        <v>-1232.0199999999998</v>
      </c>
      <c r="H98" s="6">
        <v>2807.0299999999997</v>
      </c>
      <c r="I98" s="6" t="s">
        <v>179</v>
      </c>
      <c r="J98" s="6" t="s">
        <v>50</v>
      </c>
      <c r="K98" s="6" t="s">
        <v>42</v>
      </c>
      <c r="N98" s="14">
        <v>3.3050000000000002</v>
      </c>
      <c r="O98" s="14">
        <v>1.837</v>
      </c>
      <c r="P98" s="14">
        <v>32.130000000000003</v>
      </c>
      <c r="Q98" s="15">
        <v>0.39773999999999998</v>
      </c>
      <c r="R98" s="14">
        <v>0.218</v>
      </c>
      <c r="S98" s="14">
        <v>14.77</v>
      </c>
      <c r="T98" s="13">
        <v>173.7</v>
      </c>
      <c r="U98" s="26">
        <v>3.3620000000000001</v>
      </c>
      <c r="V98" s="16">
        <v>5.0999999999999996</v>
      </c>
      <c r="W98" s="13">
        <v>103.1</v>
      </c>
      <c r="X98" s="25">
        <v>1.0409999999999999</v>
      </c>
      <c r="Y98" s="26">
        <v>0.68400000000000005</v>
      </c>
      <c r="Z98" s="16">
        <v>2.8</v>
      </c>
      <c r="AA98" s="26">
        <v>10.29</v>
      </c>
      <c r="AB98" s="26">
        <v>12.94</v>
      </c>
      <c r="AC98" s="26">
        <v>29.52</v>
      </c>
      <c r="AD98" s="26">
        <v>0.21199999999999999</v>
      </c>
      <c r="AE98" s="26">
        <v>324.7</v>
      </c>
      <c r="AF98" s="14">
        <v>0.34099999999999997</v>
      </c>
      <c r="AG98" s="14">
        <v>2.4550000000000001</v>
      </c>
      <c r="AH98" s="14">
        <v>0.113</v>
      </c>
      <c r="AI98" s="14">
        <v>8.4999999999999992E-2</v>
      </c>
      <c r="AJ98" s="26">
        <v>77.34</v>
      </c>
      <c r="AK98" s="25">
        <v>2.9020000000000001</v>
      </c>
      <c r="AL98" s="25">
        <v>5.5860000000000003</v>
      </c>
      <c r="AM98" s="25">
        <v>0.51800000000000002</v>
      </c>
      <c r="AN98" s="25">
        <v>1.5329999999999999</v>
      </c>
      <c r="AO98" s="25">
        <v>0.246</v>
      </c>
      <c r="AP98" s="25">
        <v>0.45400000000000001</v>
      </c>
      <c r="AQ98" s="29">
        <f t="shared" si="6"/>
        <v>1.8995815899581592</v>
      </c>
      <c r="AR98" s="25">
        <v>0.23199999999999998</v>
      </c>
      <c r="AS98" s="25">
        <v>0.01</v>
      </c>
      <c r="AT98" s="25">
        <v>7.5000000000000011E-2</v>
      </c>
      <c r="AU98" s="27">
        <v>8.0000000000000002E-3</v>
      </c>
      <c r="AV98" s="27">
        <v>0.03</v>
      </c>
      <c r="AW98" s="27">
        <v>8.0000000000000002E-3</v>
      </c>
      <c r="AX98" s="27">
        <v>0.04</v>
      </c>
      <c r="AY98" s="27">
        <v>1.6E-2</v>
      </c>
      <c r="AZ98" s="25">
        <v>8.8999999999999968E-2</v>
      </c>
      <c r="BA98" s="14">
        <v>2.1419999999999999</v>
      </c>
      <c r="BB98" s="25">
        <v>6.2E-2</v>
      </c>
      <c r="BC98" s="25">
        <v>3.1E-2</v>
      </c>
    </row>
    <row r="99" spans="1:55" ht="12" customHeight="1" x14ac:dyDescent="0.2">
      <c r="B99" s="6">
        <v>93</v>
      </c>
      <c r="C99" s="11">
        <v>42894</v>
      </c>
      <c r="D99" s="98" t="s">
        <v>301</v>
      </c>
      <c r="E99" s="6">
        <v>86.11</v>
      </c>
      <c r="F99" s="6">
        <v>2807.8199999999997</v>
      </c>
      <c r="G99" s="6">
        <v>-1232.0199999999998</v>
      </c>
      <c r="H99" s="6">
        <v>2807.0299999999997</v>
      </c>
      <c r="I99" s="6" t="s">
        <v>179</v>
      </c>
      <c r="J99" s="6" t="s">
        <v>50</v>
      </c>
      <c r="K99" s="6" t="s">
        <v>42</v>
      </c>
      <c r="N99" s="14">
        <v>3.3679999999999999</v>
      </c>
      <c r="O99" s="14">
        <v>0.58699999999999997</v>
      </c>
      <c r="P99" s="14">
        <v>30.76</v>
      </c>
      <c r="Q99" s="15">
        <v>0.44364999999999999</v>
      </c>
      <c r="R99" s="14">
        <v>0.24</v>
      </c>
      <c r="S99" s="14">
        <v>14.18</v>
      </c>
      <c r="T99" s="13">
        <v>234.3</v>
      </c>
      <c r="U99" s="26">
        <v>6.8049999999999997</v>
      </c>
      <c r="V99" s="16">
        <v>3.8</v>
      </c>
      <c r="W99" s="13">
        <v>69.790000000000006</v>
      </c>
      <c r="X99" s="25">
        <v>0.755</v>
      </c>
      <c r="Y99" s="26">
        <v>0.93500000000000005</v>
      </c>
      <c r="Z99" s="16">
        <v>2.7</v>
      </c>
      <c r="AA99" s="26">
        <v>9.7059999999999995</v>
      </c>
      <c r="AB99" s="26">
        <v>6.0039999999999996</v>
      </c>
      <c r="AC99" s="26">
        <v>29.2</v>
      </c>
      <c r="AD99" s="26">
        <v>0.497</v>
      </c>
      <c r="AE99" s="26">
        <v>312.2</v>
      </c>
      <c r="AF99" s="14">
        <v>0.51700000000000002</v>
      </c>
      <c r="AG99" s="14">
        <v>2.423</v>
      </c>
      <c r="AH99" s="14">
        <v>0.1</v>
      </c>
      <c r="AI99" s="14">
        <v>6.0999999999999999E-2</v>
      </c>
      <c r="AJ99" s="26">
        <v>77.86</v>
      </c>
      <c r="AK99" s="25">
        <v>2.754</v>
      </c>
      <c r="AL99" s="25">
        <v>5.35</v>
      </c>
      <c r="AM99" s="25">
        <v>0.45400000000000001</v>
      </c>
      <c r="AN99" s="25">
        <v>1.573</v>
      </c>
      <c r="AO99" s="25">
        <v>0.20399999999999999</v>
      </c>
      <c r="AP99" s="25">
        <v>0.42199999999999999</v>
      </c>
      <c r="AQ99" s="29">
        <f t="shared" si="6"/>
        <v>2.2387267904509285</v>
      </c>
      <c r="AR99" s="25">
        <v>0.17299999999999999</v>
      </c>
      <c r="AS99" s="25">
        <v>1.7999999999999999E-2</v>
      </c>
      <c r="AT99" s="25">
        <v>0.12</v>
      </c>
      <c r="AU99" s="25">
        <v>0.01</v>
      </c>
      <c r="AV99" s="27">
        <v>0.04</v>
      </c>
      <c r="AW99" s="27">
        <v>8.9999999999999993E-3</v>
      </c>
      <c r="AX99" s="27">
        <v>0.04</v>
      </c>
      <c r="AY99" s="27">
        <v>1.4E-2</v>
      </c>
      <c r="AZ99" s="25">
        <v>9.9000000000000005E-2</v>
      </c>
      <c r="BA99" s="14">
        <v>0.876</v>
      </c>
      <c r="BB99" s="25">
        <v>8.2000000000000003E-2</v>
      </c>
      <c r="BC99" s="25">
        <v>3.3000000000000002E-2</v>
      </c>
    </row>
    <row r="100" spans="1:55" ht="12" customHeight="1" x14ac:dyDescent="0.2">
      <c r="B100" s="6">
        <v>94</v>
      </c>
      <c r="C100" s="11">
        <v>42894</v>
      </c>
      <c r="D100" s="98" t="s">
        <v>301</v>
      </c>
      <c r="E100" s="6">
        <v>86.11</v>
      </c>
      <c r="F100" s="6">
        <v>2807.8199999999997</v>
      </c>
      <c r="G100" s="6">
        <v>-1232.0199999999998</v>
      </c>
      <c r="H100" s="6">
        <v>2807.0299999999997</v>
      </c>
      <c r="I100" s="6" t="s">
        <v>179</v>
      </c>
      <c r="J100" s="6" t="s">
        <v>50</v>
      </c>
      <c r="K100" s="6" t="s">
        <v>42</v>
      </c>
      <c r="N100" s="14">
        <v>3.2149999999999999</v>
      </c>
      <c r="O100" s="14">
        <v>0.754</v>
      </c>
      <c r="P100" s="14">
        <v>27.74</v>
      </c>
      <c r="Q100" s="15">
        <v>0.49709999999999999</v>
      </c>
      <c r="R100" s="14">
        <v>0.43999999999999995</v>
      </c>
      <c r="S100" s="14">
        <v>12.3</v>
      </c>
      <c r="T100" s="13">
        <v>194.8</v>
      </c>
      <c r="U100" s="26">
        <v>1.9610000000000001</v>
      </c>
      <c r="V100" s="16">
        <v>3.6</v>
      </c>
      <c r="W100" s="13">
        <v>105</v>
      </c>
      <c r="X100" s="25">
        <v>0.751</v>
      </c>
      <c r="Y100" s="26">
        <v>0.85</v>
      </c>
      <c r="Z100" s="16">
        <v>3.1</v>
      </c>
      <c r="AA100" s="26">
        <v>11.32</v>
      </c>
      <c r="AB100" s="26">
        <v>6.8140000000000001</v>
      </c>
      <c r="AC100" s="26">
        <v>26.45</v>
      </c>
      <c r="AD100" s="26">
        <v>10.26</v>
      </c>
      <c r="AE100" s="26">
        <v>295.10000000000002</v>
      </c>
      <c r="AF100" s="14">
        <v>0.436</v>
      </c>
      <c r="AG100" s="14">
        <v>2.46</v>
      </c>
      <c r="AH100" s="14">
        <v>0.11700000000000001</v>
      </c>
      <c r="AI100" s="14">
        <v>0.34399999999999997</v>
      </c>
      <c r="AJ100" s="26">
        <v>94.97</v>
      </c>
      <c r="AK100" s="25">
        <v>2.5640000000000001</v>
      </c>
      <c r="AL100" s="25">
        <v>4.6289999999999996</v>
      </c>
      <c r="AM100" s="25">
        <v>0.371</v>
      </c>
      <c r="AN100" s="25">
        <v>1.5149999999999999</v>
      </c>
      <c r="AO100" s="25">
        <v>0.309</v>
      </c>
      <c r="AP100" s="25">
        <v>0.33200000000000002</v>
      </c>
      <c r="AQ100" s="29">
        <f t="shared" si="6"/>
        <v>1.3414141414141414</v>
      </c>
      <c r="AR100" s="25">
        <v>0.186</v>
      </c>
      <c r="AS100" s="25">
        <v>1.0999999999999999E-2</v>
      </c>
      <c r="AT100" s="25">
        <v>0.11899999999999999</v>
      </c>
      <c r="AU100" s="27">
        <v>7.0000000000000001E-3</v>
      </c>
      <c r="AV100" s="25">
        <v>5.8999999999999997E-2</v>
      </c>
      <c r="AW100" s="27">
        <v>8.9999999999999993E-3</v>
      </c>
      <c r="AX100" s="27">
        <v>0.04</v>
      </c>
      <c r="AY100" s="27">
        <v>1.4999999999999999E-2</v>
      </c>
      <c r="AZ100" s="25">
        <v>0.127</v>
      </c>
      <c r="BA100" s="14">
        <v>0.77900000000000003</v>
      </c>
      <c r="BB100" s="25">
        <v>6.2799999999999995E-2</v>
      </c>
      <c r="BC100" s="25">
        <v>3.1E-2</v>
      </c>
    </row>
    <row r="101" spans="1:55" ht="12" customHeight="1" x14ac:dyDescent="0.2">
      <c r="B101" s="6">
        <v>95</v>
      </c>
      <c r="C101" s="11">
        <v>42894</v>
      </c>
      <c r="D101" s="98" t="s">
        <v>301</v>
      </c>
      <c r="E101" s="6">
        <v>86.11</v>
      </c>
      <c r="F101" s="6">
        <v>2807.8199999999997</v>
      </c>
      <c r="G101" s="6">
        <v>-1232.0199999999998</v>
      </c>
      <c r="H101" s="6">
        <v>2807.0299999999997</v>
      </c>
      <c r="I101" s="6" t="s">
        <v>179</v>
      </c>
      <c r="J101" s="6" t="s">
        <v>50</v>
      </c>
      <c r="K101" s="6" t="s">
        <v>42</v>
      </c>
      <c r="N101" s="14">
        <v>3.085</v>
      </c>
      <c r="O101" s="14">
        <v>1.0189999999999999</v>
      </c>
      <c r="P101" s="14">
        <v>29.63</v>
      </c>
      <c r="Q101" s="15">
        <v>0.56269000000000002</v>
      </c>
      <c r="R101" s="14">
        <v>0.219</v>
      </c>
      <c r="S101" s="14">
        <v>12.81</v>
      </c>
      <c r="T101" s="13">
        <v>168.5</v>
      </c>
      <c r="U101" s="26">
        <v>7.3579999999999997</v>
      </c>
      <c r="V101" s="16">
        <v>5.3</v>
      </c>
      <c r="W101" s="13">
        <v>99.77</v>
      </c>
      <c r="X101" s="25">
        <v>0.83499999999999996</v>
      </c>
      <c r="Y101" s="26">
        <v>0.97</v>
      </c>
      <c r="Z101" s="16">
        <v>2.4</v>
      </c>
      <c r="AA101" s="26">
        <v>6.4660000000000002</v>
      </c>
      <c r="AB101" s="26">
        <v>7.6989999999999998</v>
      </c>
      <c r="AC101" s="26">
        <v>24.14</v>
      </c>
      <c r="AD101" s="26">
        <v>0.98699999999999999</v>
      </c>
      <c r="AE101" s="26">
        <v>313.39999999999998</v>
      </c>
      <c r="AF101" s="14">
        <v>0.46400000000000002</v>
      </c>
      <c r="AG101" s="14">
        <v>2.4289999999999998</v>
      </c>
      <c r="AH101" s="14">
        <v>0.10100000000000001</v>
      </c>
      <c r="AI101" s="14">
        <v>7.0000000000000007E-2</v>
      </c>
      <c r="AJ101" s="26">
        <v>69.540000000000006</v>
      </c>
      <c r="AK101" s="25">
        <v>2.7610000000000001</v>
      </c>
      <c r="AL101" s="25">
        <v>4.9630000000000001</v>
      </c>
      <c r="AM101" s="25">
        <v>0.41199999999999998</v>
      </c>
      <c r="AN101" s="25">
        <v>1.5209999999999999</v>
      </c>
      <c r="AO101" s="25">
        <v>0.20699999999999999</v>
      </c>
      <c r="AP101" s="25">
        <v>0.38400000000000001</v>
      </c>
      <c r="AQ101" s="29">
        <f t="shared" si="6"/>
        <v>1.9896373056994818</v>
      </c>
      <c r="AR101" s="25">
        <v>0.17899999999999999</v>
      </c>
      <c r="AS101" s="25">
        <v>1.4E-2</v>
      </c>
      <c r="AT101" s="25">
        <v>7.400000000000001E-2</v>
      </c>
      <c r="AU101" s="27">
        <v>8.0000000000000002E-3</v>
      </c>
      <c r="AV101" s="25">
        <v>2.7E-2</v>
      </c>
      <c r="AW101" s="27">
        <v>8.0000000000000002E-3</v>
      </c>
      <c r="AX101" s="27">
        <v>0.04</v>
      </c>
      <c r="AY101" s="27">
        <v>1.4E-2</v>
      </c>
      <c r="AZ101" s="25">
        <v>0.10799999999999998</v>
      </c>
      <c r="BA101" s="14">
        <v>1.0760000000000001</v>
      </c>
      <c r="BB101" s="25">
        <v>4.8000000000000001E-2</v>
      </c>
      <c r="BC101" s="25">
        <v>2.9000000000000001E-2</v>
      </c>
    </row>
    <row r="102" spans="1:55" ht="12" customHeight="1" x14ac:dyDescent="0.2">
      <c r="A102" s="3">
        <v>8</v>
      </c>
      <c r="B102" s="6">
        <v>96</v>
      </c>
      <c r="C102" s="11" t="s">
        <v>57</v>
      </c>
      <c r="D102" s="98" t="s">
        <v>303</v>
      </c>
      <c r="E102" s="6">
        <v>86.7</v>
      </c>
      <c r="F102" s="6">
        <v>2808.3999999999996</v>
      </c>
      <c r="G102" s="6">
        <v>-1232.5999999999997</v>
      </c>
      <c r="H102" s="6">
        <v>2807.6099999999997</v>
      </c>
      <c r="I102" s="6" t="s">
        <v>179</v>
      </c>
      <c r="J102" s="6" t="s">
        <v>382</v>
      </c>
      <c r="K102" s="6" t="s">
        <v>44</v>
      </c>
      <c r="N102" s="15">
        <v>1.9E-2</v>
      </c>
      <c r="O102" s="14">
        <v>32.610678531701886</v>
      </c>
      <c r="P102" s="14">
        <v>0.90161827195467437</v>
      </c>
      <c r="Q102" s="15">
        <v>1.0804073014835696</v>
      </c>
      <c r="R102" s="15">
        <v>8.9999999999999993E-3</v>
      </c>
      <c r="S102" s="14">
        <v>1.4919136571191363</v>
      </c>
      <c r="T102" s="13">
        <v>935.56792035398223</v>
      </c>
      <c r="U102" s="26">
        <v>155.56911862160374</v>
      </c>
      <c r="V102" s="13">
        <v>1225.4237288135596</v>
      </c>
      <c r="W102" s="13">
        <v>2476.1958041958046</v>
      </c>
      <c r="X102" s="25">
        <v>17.085907421013957</v>
      </c>
      <c r="Y102" s="26">
        <v>136.75492957746479</v>
      </c>
      <c r="Z102" s="13">
        <v>397.42573943661972</v>
      </c>
      <c r="AA102" s="24">
        <v>5.4</v>
      </c>
      <c r="AB102" s="26">
        <v>109.5698787492023</v>
      </c>
      <c r="AC102" s="26">
        <v>3.8549871244635194</v>
      </c>
      <c r="AD102" s="24">
        <v>1.5</v>
      </c>
      <c r="AE102" s="24">
        <v>0.6</v>
      </c>
      <c r="AF102" s="14">
        <v>6.586804936785069</v>
      </c>
      <c r="AG102" s="14">
        <v>6.2496568364611251</v>
      </c>
      <c r="AH102" s="14">
        <v>1.7118673647469457E-2</v>
      </c>
      <c r="AI102" s="15">
        <v>1.31</v>
      </c>
      <c r="AJ102" s="26">
        <v>0.10453072539658093</v>
      </c>
      <c r="AK102" s="25">
        <v>0.19704519119351099</v>
      </c>
      <c r="AL102" s="25">
        <v>0.7946367098248287</v>
      </c>
      <c r="AM102" s="25">
        <v>0.13601133057724699</v>
      </c>
      <c r="AN102" s="25">
        <v>0.67172241992882564</v>
      </c>
      <c r="AO102" s="25">
        <v>0.25541277526159611</v>
      </c>
      <c r="AP102" s="27">
        <v>0.09</v>
      </c>
      <c r="AQ102" s="15">
        <f t="shared" ref="AQ102:AQ116" si="7">AP102/((AO102+AR102)/2)</f>
        <v>0.31467445137517985</v>
      </c>
      <c r="AR102" s="25">
        <v>0.31660697153821554</v>
      </c>
      <c r="AS102" s="25">
        <v>9.2027720739219707E-2</v>
      </c>
      <c r="AT102" s="25">
        <v>0.96238623063683326</v>
      </c>
      <c r="AU102" s="25">
        <v>0.20053928866832094</v>
      </c>
      <c r="AV102" s="25">
        <v>0.77867069851829451</v>
      </c>
      <c r="AW102" s="25">
        <v>0.15413894736842104</v>
      </c>
      <c r="AX102" s="25">
        <v>0.91063583102065981</v>
      </c>
      <c r="AY102" s="25">
        <v>0.15054140127388535</v>
      </c>
      <c r="AZ102" s="25">
        <v>0.1442874406560207</v>
      </c>
      <c r="BA102" s="15">
        <v>2.7</v>
      </c>
      <c r="BB102" s="25">
        <v>0.11770078180525942</v>
      </c>
      <c r="BC102" s="25">
        <v>2.1803203661327233E-2</v>
      </c>
    </row>
    <row r="103" spans="1:55" ht="12" customHeight="1" x14ac:dyDescent="0.2">
      <c r="B103" s="6">
        <v>97</v>
      </c>
      <c r="C103" s="11" t="s">
        <v>57</v>
      </c>
      <c r="D103" s="98" t="s">
        <v>303</v>
      </c>
      <c r="E103" s="6">
        <v>86.7</v>
      </c>
      <c r="F103" s="6">
        <v>2808.3999999999996</v>
      </c>
      <c r="G103" s="6">
        <v>-1232.5999999999997</v>
      </c>
      <c r="H103" s="6">
        <v>2807.6099999999997</v>
      </c>
      <c r="I103" s="6" t="s">
        <v>179</v>
      </c>
      <c r="J103" s="6" t="s">
        <v>382</v>
      </c>
      <c r="K103" s="6" t="s">
        <v>42</v>
      </c>
      <c r="N103" s="14">
        <v>3.5166763224181357</v>
      </c>
      <c r="O103" s="14">
        <v>0.1003893214682981</v>
      </c>
      <c r="P103" s="14">
        <v>25.025354107648731</v>
      </c>
      <c r="Q103" s="15">
        <v>0.83497546023819036</v>
      </c>
      <c r="R103" s="14">
        <v>7.6618964514252458E-2</v>
      </c>
      <c r="S103" s="14">
        <v>11.809232046492319</v>
      </c>
      <c r="T103" s="13">
        <v>238.63938053097345</v>
      </c>
      <c r="U103" s="24">
        <v>2.5</v>
      </c>
      <c r="V103" s="16">
        <v>27</v>
      </c>
      <c r="W103" s="13">
        <v>21.338181818181823</v>
      </c>
      <c r="X103" s="25">
        <v>0.31074797942689197</v>
      </c>
      <c r="Y103" s="24">
        <v>1.6</v>
      </c>
      <c r="Z103" s="16">
        <v>46</v>
      </c>
      <c r="AA103" s="24">
        <v>8</v>
      </c>
      <c r="AB103" s="24">
        <v>3.7</v>
      </c>
      <c r="AC103" s="26">
        <v>24.075793991416308</v>
      </c>
      <c r="AD103" s="24">
        <v>2.1</v>
      </c>
      <c r="AE103" s="26">
        <v>288.28347722536472</v>
      </c>
      <c r="AF103" s="15">
        <v>0.22</v>
      </c>
      <c r="AG103" s="15">
        <v>0.54</v>
      </c>
      <c r="AH103" s="15">
        <v>0.25</v>
      </c>
      <c r="AI103" s="15">
        <v>0.91</v>
      </c>
      <c r="AJ103" s="26">
        <v>96.385217926998294</v>
      </c>
      <c r="AK103" s="25">
        <v>3.7386732329084587</v>
      </c>
      <c r="AL103" s="25">
        <v>7.900047600913938</v>
      </c>
      <c r="AM103" s="25">
        <v>0.76166345123258306</v>
      </c>
      <c r="AN103" s="25">
        <v>2.3180604982206403</v>
      </c>
      <c r="AO103" s="25">
        <v>0.17442823676401686</v>
      </c>
      <c r="AP103" s="25">
        <v>0.41394668008048291</v>
      </c>
      <c r="AQ103" s="29">
        <f t="shared" si="7"/>
        <v>3.1395151725715174</v>
      </c>
      <c r="AR103" s="25">
        <v>8.9272785417332898E-2</v>
      </c>
      <c r="AS103" s="27">
        <v>0.05</v>
      </c>
      <c r="AT103" s="25">
        <v>9.6450602409638569E-2</v>
      </c>
      <c r="AU103" s="25">
        <v>1.4324234904880067E-2</v>
      </c>
      <c r="AV103" s="27">
        <v>0.1</v>
      </c>
      <c r="AW103" s="27">
        <v>0.12</v>
      </c>
      <c r="AX103" s="25">
        <v>4.6184397163120561E-2</v>
      </c>
      <c r="AY103" s="25">
        <v>4.1528662420382166E-3</v>
      </c>
      <c r="AZ103" s="25">
        <v>0.11275442382391021</v>
      </c>
      <c r="BA103" s="14">
        <v>4.1337658614814066</v>
      </c>
      <c r="BB103" s="25">
        <v>4.280028429282161E-3</v>
      </c>
      <c r="BC103" s="27">
        <v>0.01</v>
      </c>
    </row>
    <row r="104" spans="1:55" ht="12" customHeight="1" x14ac:dyDescent="0.2">
      <c r="B104" s="6">
        <v>98</v>
      </c>
      <c r="C104" s="11" t="s">
        <v>57</v>
      </c>
      <c r="D104" s="98" t="s">
        <v>303</v>
      </c>
      <c r="E104" s="6">
        <v>86.7</v>
      </c>
      <c r="F104" s="6">
        <v>2808.3999999999996</v>
      </c>
      <c r="G104" s="6">
        <v>-1232.5999999999997</v>
      </c>
      <c r="H104" s="6">
        <v>2807.6099999999997</v>
      </c>
      <c r="I104" s="6" t="s">
        <v>179</v>
      </c>
      <c r="J104" s="6" t="s">
        <v>382</v>
      </c>
      <c r="K104" s="6" t="s">
        <v>44</v>
      </c>
      <c r="N104" s="14">
        <v>2.2097607052896723E-2</v>
      </c>
      <c r="O104" s="14">
        <v>34.090100111234698</v>
      </c>
      <c r="P104" s="14">
        <v>1.0645113314447594</v>
      </c>
      <c r="Q104" s="15">
        <v>0.97624797538113384</v>
      </c>
      <c r="R104" s="15">
        <v>6.0000000000000001E-3</v>
      </c>
      <c r="S104" s="14">
        <v>1.6284973017849729</v>
      </c>
      <c r="T104" s="13">
        <v>1285.6061946902655</v>
      </c>
      <c r="U104" s="26">
        <v>203.58062734702895</v>
      </c>
      <c r="V104" s="13">
        <v>1113.5593220338985</v>
      </c>
      <c r="W104" s="13">
        <v>2460.0839160839164</v>
      </c>
      <c r="X104" s="25">
        <v>16.981278471711978</v>
      </c>
      <c r="Y104" s="26">
        <v>135.46478873239437</v>
      </c>
      <c r="Z104" s="13">
        <v>389.06186619718306</v>
      </c>
      <c r="AA104" s="24">
        <v>5.3</v>
      </c>
      <c r="AB104" s="26">
        <v>101.78366305041482</v>
      </c>
      <c r="AC104" s="26">
        <v>3.6547811158798282</v>
      </c>
      <c r="AD104" s="24">
        <v>2.9</v>
      </c>
      <c r="AE104" s="24">
        <v>0.9</v>
      </c>
      <c r="AF104" s="14">
        <v>8.0482757375075256</v>
      </c>
      <c r="AG104" s="14">
        <v>7.7803774798927607</v>
      </c>
      <c r="AH104" s="14">
        <v>3.3230366492146599E-2</v>
      </c>
      <c r="AI104" s="15">
        <v>0.89</v>
      </c>
      <c r="AJ104" s="26">
        <v>0.3066892037578931</v>
      </c>
      <c r="AK104" s="25">
        <v>0.16696987253765933</v>
      </c>
      <c r="AL104" s="25">
        <v>0.82036976389946692</v>
      </c>
      <c r="AM104" s="25">
        <v>0.14019629459500843</v>
      </c>
      <c r="AN104" s="25">
        <v>0.81595729537366546</v>
      </c>
      <c r="AO104" s="25">
        <v>0.30421115102295798</v>
      </c>
      <c r="AP104" s="25">
        <v>7.0874245472837022E-2</v>
      </c>
      <c r="AQ104" s="29">
        <f t="shared" si="7"/>
        <v>0.14955438476698929</v>
      </c>
      <c r="AR104" s="25">
        <v>0.64359449952030701</v>
      </c>
      <c r="AS104" s="25">
        <v>9.4050308008213554E-2</v>
      </c>
      <c r="AT104" s="25">
        <v>1.0270399311531844</v>
      </c>
      <c r="AU104" s="25">
        <v>0.24965095119933828</v>
      </c>
      <c r="AV104" s="25">
        <v>0.82913093438161467</v>
      </c>
      <c r="AW104" s="25">
        <v>0.19869473684210526</v>
      </c>
      <c r="AX104" s="25">
        <v>0.96083626271970379</v>
      </c>
      <c r="AY104" s="25">
        <v>0.22425477707006369</v>
      </c>
      <c r="AZ104" s="25">
        <v>0.22933103150625808</v>
      </c>
      <c r="BA104" s="15">
        <v>2.2999999999999998</v>
      </c>
      <c r="BB104" s="25">
        <v>0.18297121535181238</v>
      </c>
      <c r="BC104" s="25">
        <v>2.6345537757437074E-2</v>
      </c>
    </row>
    <row r="105" spans="1:55" ht="12" customHeight="1" x14ac:dyDescent="0.2">
      <c r="B105" s="6">
        <v>99</v>
      </c>
      <c r="C105" s="11" t="s">
        <v>57</v>
      </c>
      <c r="D105" s="98" t="s">
        <v>303</v>
      </c>
      <c r="E105" s="6">
        <v>86.7</v>
      </c>
      <c r="F105" s="6">
        <v>2808.3999999999996</v>
      </c>
      <c r="G105" s="6">
        <v>-1232.5999999999997</v>
      </c>
      <c r="H105" s="6">
        <v>2807.6099999999997</v>
      </c>
      <c r="I105" s="6" t="s">
        <v>179</v>
      </c>
      <c r="J105" s="6" t="s">
        <v>382</v>
      </c>
      <c r="K105" s="6" t="s">
        <v>44</v>
      </c>
      <c r="N105" s="15">
        <v>1.9E-2</v>
      </c>
      <c r="O105" s="14">
        <v>34.650166852057836</v>
      </c>
      <c r="P105" s="14">
        <v>0.95038243626062335</v>
      </c>
      <c r="Q105" s="15">
        <v>0.96743817611657867</v>
      </c>
      <c r="R105" s="15">
        <v>6.0000000000000001E-3</v>
      </c>
      <c r="S105" s="14">
        <v>1.3532287256122872</v>
      </c>
      <c r="T105" s="13">
        <v>1454.1769911504425</v>
      </c>
      <c r="U105" s="26">
        <v>101.05091672189087</v>
      </c>
      <c r="V105" s="13">
        <v>1113.5593220338985</v>
      </c>
      <c r="W105" s="13">
        <v>2450.0139860139861</v>
      </c>
      <c r="X105" s="25">
        <v>17.023130051432769</v>
      </c>
      <c r="Y105" s="26">
        <v>135.03474178403755</v>
      </c>
      <c r="Z105" s="13">
        <v>400.26095070422537</v>
      </c>
      <c r="AA105" s="24">
        <v>5.2</v>
      </c>
      <c r="AB105" s="26">
        <v>103.84747925973198</v>
      </c>
      <c r="AC105" s="26">
        <v>4.5526437768240342</v>
      </c>
      <c r="AD105" s="24">
        <v>2.6</v>
      </c>
      <c r="AE105" s="24">
        <v>0.7</v>
      </c>
      <c r="AF105" s="14">
        <v>7.228007826610475</v>
      </c>
      <c r="AG105" s="14">
        <v>9.179085254691687</v>
      </c>
      <c r="AH105" s="15">
        <v>0.33</v>
      </c>
      <c r="AI105" s="15">
        <v>0.89</v>
      </c>
      <c r="AJ105" s="24">
        <v>1.5</v>
      </c>
      <c r="AK105" s="25">
        <v>0.21778679026651215</v>
      </c>
      <c r="AL105" s="25">
        <v>0.83478027418126433</v>
      </c>
      <c r="AM105" s="25">
        <v>0.13182636655948554</v>
      </c>
      <c r="AN105" s="25">
        <v>0.64493594306049817</v>
      </c>
      <c r="AO105" s="25">
        <v>0.13185944088708418</v>
      </c>
      <c r="AP105" s="25">
        <v>5.0330985915492954E-2</v>
      </c>
      <c r="AQ105" s="29">
        <f t="shared" si="7"/>
        <v>0.15270515477259375</v>
      </c>
      <c r="AR105" s="25">
        <v>0.52733226734889671</v>
      </c>
      <c r="AS105" s="25">
        <v>8.0903490759753588E-2</v>
      </c>
      <c r="AT105" s="25">
        <v>1.0694358003442341</v>
      </c>
      <c r="AU105" s="25">
        <v>0.21588668320926385</v>
      </c>
      <c r="AV105" s="25">
        <v>0.90135833081342598</v>
      </c>
      <c r="AW105" s="25">
        <v>0.16016</v>
      </c>
      <c r="AX105" s="25">
        <v>0.97790440949737889</v>
      </c>
      <c r="AY105" s="25">
        <v>0.18376433121019106</v>
      </c>
      <c r="AZ105" s="25">
        <v>0.35928528269313764</v>
      </c>
      <c r="BA105" s="15">
        <v>3</v>
      </c>
      <c r="BB105" s="25">
        <v>0.27927185501066099</v>
      </c>
      <c r="BC105" s="25">
        <v>3.7247139588100692E-2</v>
      </c>
    </row>
    <row r="106" spans="1:55" ht="12" customHeight="1" x14ac:dyDescent="0.2">
      <c r="B106" s="6">
        <v>100</v>
      </c>
      <c r="C106" s="11" t="s">
        <v>57</v>
      </c>
      <c r="D106" s="98" t="s">
        <v>303</v>
      </c>
      <c r="E106" s="6">
        <v>86.7</v>
      </c>
      <c r="F106" s="6">
        <v>2808.3999999999996</v>
      </c>
      <c r="G106" s="6">
        <v>-1232.5999999999997</v>
      </c>
      <c r="H106" s="6">
        <v>2807.6099999999997</v>
      </c>
      <c r="I106" s="6" t="s">
        <v>179</v>
      </c>
      <c r="J106" s="6" t="s">
        <v>382</v>
      </c>
      <c r="K106" s="6" t="s">
        <v>44</v>
      </c>
      <c r="N106" s="15">
        <v>1.6E-2</v>
      </c>
      <c r="O106" s="14">
        <v>31.807563959955505</v>
      </c>
      <c r="P106" s="14">
        <v>0.85285410764872527</v>
      </c>
      <c r="Q106" s="15">
        <v>1.0683994941622856</v>
      </c>
      <c r="R106" s="15">
        <v>6.0000000000000001E-3</v>
      </c>
      <c r="S106" s="14">
        <v>1.1357455375674552</v>
      </c>
      <c r="T106" s="13">
        <v>957.19778761061946</v>
      </c>
      <c r="U106" s="26">
        <v>177.94819969074442</v>
      </c>
      <c r="V106" s="13">
        <v>1780.6779661016951</v>
      </c>
      <c r="W106" s="13">
        <v>2406.7132867132868</v>
      </c>
      <c r="X106" s="25">
        <v>16.876649522409991</v>
      </c>
      <c r="Y106" s="26">
        <v>138.47511737089204</v>
      </c>
      <c r="Z106" s="13">
        <v>392.03883802816904</v>
      </c>
      <c r="AA106" s="24">
        <v>6</v>
      </c>
      <c r="AB106" s="26">
        <v>105.34843650287173</v>
      </c>
      <c r="AC106" s="26">
        <v>3.2574334763948496</v>
      </c>
      <c r="AD106" s="24">
        <v>1.4</v>
      </c>
      <c r="AE106" s="24">
        <v>0.7</v>
      </c>
      <c r="AF106" s="14">
        <v>5.1392733293196873</v>
      </c>
      <c r="AG106" s="14">
        <v>4.9965823056300263</v>
      </c>
      <c r="AH106" s="15">
        <v>0.25</v>
      </c>
      <c r="AI106" s="15">
        <v>1.17</v>
      </c>
      <c r="AJ106" s="24">
        <v>2.1</v>
      </c>
      <c r="AK106" s="25">
        <v>9.4374275782155265E-2</v>
      </c>
      <c r="AL106" s="25">
        <v>0.41790479817212495</v>
      </c>
      <c r="AM106" s="27">
        <v>0.06</v>
      </c>
      <c r="AN106" s="25">
        <v>0.39664590747330958</v>
      </c>
      <c r="AO106" s="25">
        <v>0.1972700296735905</v>
      </c>
      <c r="AP106" s="27">
        <v>0.12</v>
      </c>
      <c r="AQ106" s="15">
        <f t="shared" si="7"/>
        <v>0.38024181822154224</v>
      </c>
      <c r="AR106" s="25">
        <v>0.43390725935401342</v>
      </c>
      <c r="AS106" s="25">
        <v>6.9779260780287483E-2</v>
      </c>
      <c r="AT106" s="25">
        <v>0.69741204819277125</v>
      </c>
      <c r="AU106" s="25">
        <v>0.14119602977667495</v>
      </c>
      <c r="AV106" s="25">
        <v>0.53032718475960083</v>
      </c>
      <c r="AW106" s="25">
        <v>0.11439999999999999</v>
      </c>
      <c r="AX106" s="25">
        <v>0.8513993216157878</v>
      </c>
      <c r="AY106" s="25">
        <v>0.15054140127388535</v>
      </c>
      <c r="AZ106" s="25">
        <v>0.18633146309883469</v>
      </c>
      <c r="BA106" s="15">
        <v>2.2999999999999998</v>
      </c>
      <c r="BB106" s="25">
        <v>3.3170220326936742E-2</v>
      </c>
      <c r="BC106" s="25">
        <v>1.0901601830663616E-2</v>
      </c>
    </row>
    <row r="107" spans="1:55" ht="12" customHeight="1" x14ac:dyDescent="0.2">
      <c r="B107" s="6">
        <v>101</v>
      </c>
      <c r="C107" s="11" t="s">
        <v>57</v>
      </c>
      <c r="D107" s="98" t="s">
        <v>303</v>
      </c>
      <c r="E107" s="6">
        <v>86.7</v>
      </c>
      <c r="F107" s="6">
        <v>2808.3999999999996</v>
      </c>
      <c r="G107" s="6">
        <v>-1232.5999999999997</v>
      </c>
      <c r="H107" s="6">
        <v>2807.6099999999997</v>
      </c>
      <c r="I107" s="6" t="s">
        <v>179</v>
      </c>
      <c r="J107" s="6" t="s">
        <v>382</v>
      </c>
      <c r="K107" s="6" t="s">
        <v>44</v>
      </c>
      <c r="N107" s="15">
        <v>2.1999999999999999E-2</v>
      </c>
      <c r="O107" s="14">
        <v>32.166852057842043</v>
      </c>
      <c r="P107" s="14">
        <v>0.96179532577903704</v>
      </c>
      <c r="Q107" s="15">
        <v>1.0165388030003022</v>
      </c>
      <c r="R107" s="15">
        <v>6.0000000000000001E-3</v>
      </c>
      <c r="S107" s="14">
        <v>1.1126313823163136</v>
      </c>
      <c r="T107" s="13">
        <v>1088.6017699115043</v>
      </c>
      <c r="U107" s="26">
        <v>204.27073116854427</v>
      </c>
      <c r="V107" s="13">
        <v>1705.4237288135596</v>
      </c>
      <c r="W107" s="13">
        <v>2576.8951048951053</v>
      </c>
      <c r="X107" s="25">
        <v>17.117296105804556</v>
      </c>
      <c r="Y107" s="26">
        <v>136.32488262910798</v>
      </c>
      <c r="Z107" s="13">
        <v>375.45285211267611</v>
      </c>
      <c r="AA107" s="24">
        <v>6.6</v>
      </c>
      <c r="AB107" s="26">
        <v>104.9731971920868</v>
      </c>
      <c r="AC107" s="26">
        <v>5.3483605150214588</v>
      </c>
      <c r="AD107" s="24">
        <v>1.4</v>
      </c>
      <c r="AE107" s="24">
        <v>0.8</v>
      </c>
      <c r="AF107" s="14">
        <v>4.8594172185430464</v>
      </c>
      <c r="AG107" s="14">
        <v>4.9337190348525466</v>
      </c>
      <c r="AH107" s="15">
        <v>0.24</v>
      </c>
      <c r="AI107" s="15">
        <v>1.03</v>
      </c>
      <c r="AJ107" s="24">
        <v>2</v>
      </c>
      <c r="AK107" s="25">
        <v>0.12030127462340673</v>
      </c>
      <c r="AL107" s="25">
        <v>0.45187242955064738</v>
      </c>
      <c r="AM107" s="25">
        <v>8.6439421221864904E-2</v>
      </c>
      <c r="AN107" s="25">
        <v>0.37234982206405598</v>
      </c>
      <c r="AO107" s="25">
        <v>0.21308211775730099</v>
      </c>
      <c r="AP107" s="25">
        <v>4.3140845070422533E-2</v>
      </c>
      <c r="AQ107" s="29">
        <f t="shared" si="7"/>
        <v>0.12841359638743091</v>
      </c>
      <c r="AR107" s="25">
        <v>0.45882251359130199</v>
      </c>
      <c r="AS107" s="25">
        <v>6.7756673511293636E-2</v>
      </c>
      <c r="AT107" s="25">
        <v>0.52994836488812402</v>
      </c>
      <c r="AU107" s="25">
        <v>0.15040446650124067</v>
      </c>
      <c r="AV107" s="25">
        <v>0.48184578167523429</v>
      </c>
      <c r="AW107" s="25">
        <v>0.10235789473684211</v>
      </c>
      <c r="AX107" s="25">
        <v>0.73593832870798637</v>
      </c>
      <c r="AY107" s="25">
        <v>0.14846496815286622</v>
      </c>
      <c r="AZ107" s="25">
        <v>0.27901942166594729</v>
      </c>
      <c r="BA107" s="15">
        <v>2.8</v>
      </c>
      <c r="BB107" s="25">
        <v>6.3130419331911866E-2</v>
      </c>
      <c r="BC107" s="25">
        <v>2.3620137299771169E-2</v>
      </c>
    </row>
    <row r="108" spans="1:55" ht="12" customHeight="1" x14ac:dyDescent="0.2">
      <c r="B108" s="6">
        <v>102</v>
      </c>
      <c r="C108" s="11" t="s">
        <v>57</v>
      </c>
      <c r="D108" s="98" t="s">
        <v>303</v>
      </c>
      <c r="E108" s="6">
        <v>86.7</v>
      </c>
      <c r="F108" s="6">
        <v>2808.3999999999996</v>
      </c>
      <c r="G108" s="6">
        <v>-1232.5999999999997</v>
      </c>
      <c r="H108" s="6">
        <v>2807.6099999999997</v>
      </c>
      <c r="I108" s="6" t="s">
        <v>179</v>
      </c>
      <c r="J108" s="6" t="s">
        <v>382</v>
      </c>
      <c r="K108" s="6" t="s">
        <v>44</v>
      </c>
      <c r="N108" s="14">
        <v>2.1045340050377833E-2</v>
      </c>
      <c r="O108" s="14">
        <v>32.08231368186874</v>
      </c>
      <c r="P108" s="14">
        <v>0.89746813031161488</v>
      </c>
      <c r="Q108" s="15">
        <v>0.96754002350692037</v>
      </c>
      <c r="R108" s="15">
        <v>6.0000000000000001E-3</v>
      </c>
      <c r="S108" s="14">
        <v>1.1052768783727687</v>
      </c>
      <c r="T108" s="13">
        <v>856.76615044247785</v>
      </c>
      <c r="U108" s="26">
        <v>193.03189750386571</v>
      </c>
      <c r="V108" s="13">
        <v>1854.9152542372885</v>
      </c>
      <c r="W108" s="13">
        <v>2456.0559440559441</v>
      </c>
      <c r="X108" s="25">
        <v>17.138221895664952</v>
      </c>
      <c r="Y108" s="26">
        <v>137.29248826291081</v>
      </c>
      <c r="Z108" s="13">
        <v>378.78422535211268</v>
      </c>
      <c r="AA108" s="24">
        <v>6.2</v>
      </c>
      <c r="AB108" s="26">
        <v>103.0970006381621</v>
      </c>
      <c r="AC108" s="26">
        <v>4.0459999999999994</v>
      </c>
      <c r="AD108" s="24">
        <v>1.4</v>
      </c>
      <c r="AE108" s="24">
        <v>0.7</v>
      </c>
      <c r="AF108" s="14">
        <v>5.1457068031306443</v>
      </c>
      <c r="AG108" s="14">
        <v>4.8446627345844497</v>
      </c>
      <c r="AH108" s="15">
        <v>0.24</v>
      </c>
      <c r="AI108" s="15">
        <v>1.01</v>
      </c>
      <c r="AJ108" s="24">
        <v>1.9</v>
      </c>
      <c r="AK108" s="25">
        <v>7.8818076477404395E-2</v>
      </c>
      <c r="AL108" s="25">
        <v>0.41996344249809597</v>
      </c>
      <c r="AM108" s="25">
        <v>6.1728219261981319E-2</v>
      </c>
      <c r="AN108" s="25">
        <v>0.35234519572953737</v>
      </c>
      <c r="AO108" s="25">
        <v>0.27929283148524131</v>
      </c>
      <c r="AP108" s="25">
        <v>1.9516096579476859E-2</v>
      </c>
      <c r="AQ108" s="29">
        <f t="shared" si="7"/>
        <v>6.224818433835641E-2</v>
      </c>
      <c r="AR108" s="25">
        <v>0.34774864086984331</v>
      </c>
      <c r="AS108" s="25">
        <v>7.8880903490759754E-2</v>
      </c>
      <c r="AT108" s="25">
        <v>0.71543029259896751</v>
      </c>
      <c r="AU108" s="25">
        <v>0.16677502067824648</v>
      </c>
      <c r="AV108" s="25">
        <v>0.59463925007559715</v>
      </c>
      <c r="AW108" s="25">
        <v>0.13125894736842103</v>
      </c>
      <c r="AX108" s="25">
        <v>0.79617884674683936</v>
      </c>
      <c r="AY108" s="25">
        <v>0.14846496815286622</v>
      </c>
      <c r="AZ108" s="25">
        <v>8.5043590850237369E-2</v>
      </c>
      <c r="BA108" s="15">
        <v>2.4</v>
      </c>
      <c r="BB108" s="25">
        <v>7.3830490405117272E-2</v>
      </c>
      <c r="BC108" s="25">
        <v>1.2718535469107553E-2</v>
      </c>
    </row>
    <row r="109" spans="1:55" ht="12" customHeight="1" x14ac:dyDescent="0.2">
      <c r="B109" s="6">
        <v>103</v>
      </c>
      <c r="C109" s="11" t="s">
        <v>57</v>
      </c>
      <c r="D109" s="98" t="s">
        <v>303</v>
      </c>
      <c r="E109" s="6">
        <v>86.7</v>
      </c>
      <c r="F109" s="6">
        <v>2808.3999999999996</v>
      </c>
      <c r="G109" s="6">
        <v>-1232.5999999999997</v>
      </c>
      <c r="H109" s="6">
        <v>2807.6099999999997</v>
      </c>
      <c r="I109" s="6" t="s">
        <v>179</v>
      </c>
      <c r="J109" s="6" t="s">
        <v>382</v>
      </c>
      <c r="K109" s="6" t="s">
        <v>44</v>
      </c>
      <c r="N109" s="15">
        <v>1.9E-2</v>
      </c>
      <c r="O109" s="14">
        <v>32.219688542825359</v>
      </c>
      <c r="P109" s="14">
        <v>0.80616501416430608</v>
      </c>
      <c r="Q109" s="15">
        <v>0.98818448952917881</v>
      </c>
      <c r="R109" s="15">
        <v>3.0000000000000001E-3</v>
      </c>
      <c r="S109" s="14">
        <v>1.2828356164383561</v>
      </c>
      <c r="T109" s="13">
        <v>834.73008849557516</v>
      </c>
      <c r="U109" s="26">
        <v>214.81946101170755</v>
      </c>
      <c r="V109" s="13">
        <v>1443.0508474576275</v>
      </c>
      <c r="W109" s="13">
        <v>2483.2447552447557</v>
      </c>
      <c r="X109" s="25">
        <v>17.452108743570903</v>
      </c>
      <c r="Y109" s="26">
        <v>147.82863849765258</v>
      </c>
      <c r="Z109" s="13">
        <v>428.47130281690141</v>
      </c>
      <c r="AA109" s="24">
        <v>6.6</v>
      </c>
      <c r="AB109" s="26">
        <v>110.69559668155712</v>
      </c>
      <c r="AC109" s="26">
        <v>4.1634678111587977</v>
      </c>
      <c r="AD109" s="24">
        <v>2</v>
      </c>
      <c r="AE109" s="24">
        <v>0.6</v>
      </c>
      <c r="AF109" s="14">
        <v>5.7375863937387113</v>
      </c>
      <c r="AG109" s="14">
        <v>5.9416268096514742</v>
      </c>
      <c r="AH109" s="14">
        <v>4.1286212914485164E-2</v>
      </c>
      <c r="AI109" s="15">
        <v>0.82</v>
      </c>
      <c r="AJ109" s="26">
        <v>0.33923178807947019</v>
      </c>
      <c r="AK109" s="25">
        <v>0.15223754345307</v>
      </c>
      <c r="AL109" s="25">
        <v>0.80287128712871292</v>
      </c>
      <c r="AM109" s="25">
        <v>0.10253161843515542</v>
      </c>
      <c r="AN109" s="25">
        <v>0.54912277580071178</v>
      </c>
      <c r="AO109" s="25">
        <v>0.19623176635951897</v>
      </c>
      <c r="AP109" s="27">
        <v>0.09</v>
      </c>
      <c r="AQ109" s="15">
        <f t="shared" si="7"/>
        <v>0.2546130425401113</v>
      </c>
      <c r="AR109" s="25">
        <v>0.51072337703869519</v>
      </c>
      <c r="AS109" s="25">
        <v>0.10618583162217658</v>
      </c>
      <c r="AT109" s="25">
        <v>0.85957624784853726</v>
      </c>
      <c r="AU109" s="25">
        <v>0.15858974358974359</v>
      </c>
      <c r="AV109" s="25">
        <v>0.60255458119141214</v>
      </c>
      <c r="AW109" s="25">
        <v>0.11078736842105262</v>
      </c>
      <c r="AX109" s="25">
        <v>0.65461362935553491</v>
      </c>
      <c r="AY109" s="25">
        <v>0.15157961783439489</v>
      </c>
      <c r="AZ109" s="25">
        <v>0.17773154941735</v>
      </c>
      <c r="BA109" s="15">
        <v>2.2000000000000002</v>
      </c>
      <c r="BB109" s="25">
        <v>0.11877078891257996</v>
      </c>
      <c r="BC109" s="27">
        <v>0.09</v>
      </c>
    </row>
    <row r="110" spans="1:55" ht="12" customHeight="1" x14ac:dyDescent="0.2">
      <c r="B110" s="6">
        <v>104</v>
      </c>
      <c r="C110" s="11" t="s">
        <v>57</v>
      </c>
      <c r="D110" s="98" t="s">
        <v>303</v>
      </c>
      <c r="E110" s="6">
        <v>86.7</v>
      </c>
      <c r="F110" s="6">
        <v>2808.3999999999996</v>
      </c>
      <c r="G110" s="6">
        <v>-1232.5999999999997</v>
      </c>
      <c r="H110" s="6">
        <v>2807.6099999999997</v>
      </c>
      <c r="I110" s="6" t="s">
        <v>179</v>
      </c>
      <c r="J110" s="6" t="s">
        <v>382</v>
      </c>
      <c r="K110" s="6" t="s">
        <v>44</v>
      </c>
      <c r="N110" s="15">
        <v>2.1999999999999999E-2</v>
      </c>
      <c r="O110" s="14">
        <v>32.557842046718569</v>
      </c>
      <c r="P110" s="14">
        <v>0.81031515580736557</v>
      </c>
      <c r="Q110" s="15">
        <v>1.0450153333398358</v>
      </c>
      <c r="R110" s="15">
        <v>6.0000000000000001E-3</v>
      </c>
      <c r="S110" s="14">
        <v>1.1462519717725195</v>
      </c>
      <c r="T110" s="13">
        <v>1358.7212389380531</v>
      </c>
      <c r="U110" s="26">
        <v>132.30276121051469</v>
      </c>
      <c r="V110" s="13">
        <v>1104.4067796610173</v>
      </c>
      <c r="W110" s="13">
        <v>2474.1818181818185</v>
      </c>
      <c r="X110" s="25">
        <v>16.918501102130787</v>
      </c>
      <c r="Y110" s="26">
        <v>139.76525821596243</v>
      </c>
      <c r="Z110" s="13">
        <v>389.34538732394361</v>
      </c>
      <c r="AA110" s="24">
        <v>6.6</v>
      </c>
      <c r="AB110" s="26">
        <v>102.72176132737717</v>
      </c>
      <c r="AC110" s="26">
        <v>4.0746008583690987</v>
      </c>
      <c r="AD110" s="24">
        <v>1.5</v>
      </c>
      <c r="AE110" s="24">
        <v>0.5</v>
      </c>
      <c r="AF110" s="14">
        <v>5.1253341360626132</v>
      </c>
      <c r="AG110" s="14">
        <v>5.6367399463806969</v>
      </c>
      <c r="AH110" s="14">
        <v>1.6111692844677138E-2</v>
      </c>
      <c r="AI110" s="15">
        <v>0.89</v>
      </c>
      <c r="AJ110" s="26">
        <v>0.28992484213768671</v>
      </c>
      <c r="AK110" s="25">
        <v>0.193337195828505</v>
      </c>
      <c r="AL110" s="25">
        <v>0.50025057121096728</v>
      </c>
      <c r="AM110" s="25">
        <v>5.2312050222018069E-2</v>
      </c>
      <c r="AN110" s="25">
        <v>0.24932028469750889</v>
      </c>
      <c r="AO110" s="25">
        <v>0.20142308292987662</v>
      </c>
      <c r="AP110" s="27">
        <v>0.09</v>
      </c>
      <c r="AQ110" s="15">
        <f t="shared" si="7"/>
        <v>0.2948803817543289</v>
      </c>
      <c r="AR110" s="25">
        <v>0.40899392388871125</v>
      </c>
      <c r="AS110" s="25">
        <v>6.4955338809034896E-2</v>
      </c>
      <c r="AT110" s="25">
        <v>0.77478450946643729</v>
      </c>
      <c r="AU110" s="25">
        <v>0.17189081885856081</v>
      </c>
      <c r="AV110" s="25">
        <v>0.6352053220441487</v>
      </c>
      <c r="AW110" s="25">
        <v>0.14089263157894738</v>
      </c>
      <c r="AX110" s="25">
        <v>0.86545544249152007</v>
      </c>
      <c r="AY110" s="25">
        <v>0.16196178343949044</v>
      </c>
      <c r="AZ110" s="25">
        <v>0.29813034095813551</v>
      </c>
      <c r="BA110" s="15">
        <v>2.6</v>
      </c>
      <c r="BB110" s="25">
        <v>8.0250533049040507E-2</v>
      </c>
      <c r="BC110" s="25">
        <v>1.3627002288329521E-2</v>
      </c>
    </row>
    <row r="111" spans="1:55" ht="12" customHeight="1" x14ac:dyDescent="0.2">
      <c r="B111" s="6">
        <v>105</v>
      </c>
      <c r="C111" s="11" t="s">
        <v>57</v>
      </c>
      <c r="D111" s="98" t="s">
        <v>303</v>
      </c>
      <c r="E111" s="6">
        <v>86.7</v>
      </c>
      <c r="F111" s="6">
        <v>2808.3999999999996</v>
      </c>
      <c r="G111" s="6">
        <v>-1232.5999999999997</v>
      </c>
      <c r="H111" s="6">
        <v>2807.6099999999997</v>
      </c>
      <c r="I111" s="6" t="s">
        <v>179</v>
      </c>
      <c r="J111" s="6" t="s">
        <v>382</v>
      </c>
      <c r="K111" s="6" t="s">
        <v>44</v>
      </c>
      <c r="N111" s="14">
        <v>1.7888539042821158E-2</v>
      </c>
      <c r="O111" s="14">
        <v>30.824805339265851</v>
      </c>
      <c r="P111" s="14">
        <v>0.87256728045325782</v>
      </c>
      <c r="Q111" s="15">
        <v>1.0236986745413224</v>
      </c>
      <c r="R111" s="15">
        <v>6.0000000000000001E-3</v>
      </c>
      <c r="S111" s="14">
        <v>1.5003188044831879</v>
      </c>
      <c r="T111" s="13">
        <v>810.35840707964599</v>
      </c>
      <c r="U111" s="26">
        <v>250.60627347028935</v>
      </c>
      <c r="V111" s="13">
        <v>1395.2542372881358</v>
      </c>
      <c r="W111" s="13">
        <v>2391.6083916083917</v>
      </c>
      <c r="X111" s="25">
        <v>16.458133725202057</v>
      </c>
      <c r="Y111" s="26">
        <v>134.38967136150234</v>
      </c>
      <c r="Z111" s="13">
        <v>385.37609154929578</v>
      </c>
      <c r="AA111" s="24">
        <v>8.4</v>
      </c>
      <c r="AB111" s="26">
        <v>104.41033822590938</v>
      </c>
      <c r="AC111" s="26">
        <v>4.2421201716738191</v>
      </c>
      <c r="AD111" s="24">
        <v>2.1</v>
      </c>
      <c r="AE111" s="24">
        <v>0.7</v>
      </c>
      <c r="AF111" s="14">
        <v>5.982058398555087</v>
      </c>
      <c r="AG111" s="14">
        <v>6.2171774798927615</v>
      </c>
      <c r="AH111" s="14">
        <v>1.5104712041884814E-2</v>
      </c>
      <c r="AI111" s="15">
        <v>1.45</v>
      </c>
      <c r="AJ111" s="24">
        <v>2.4</v>
      </c>
      <c r="AK111" s="25">
        <v>0.18563731170336037</v>
      </c>
      <c r="AL111" s="25">
        <v>0.8646306169078446</v>
      </c>
      <c r="AM111" s="25">
        <v>0.15065870463941203</v>
      </c>
      <c r="AN111" s="25">
        <v>0.81492704626334522</v>
      </c>
      <c r="AO111" s="25">
        <v>0.40388442917382478</v>
      </c>
      <c r="AP111" s="27">
        <v>0.09</v>
      </c>
      <c r="AQ111" s="15">
        <f t="shared" si="7"/>
        <v>0.21847724465493357</v>
      </c>
      <c r="AR111" s="27">
        <v>0.42</v>
      </c>
      <c r="AS111" s="25">
        <v>0.10011806981519507</v>
      </c>
      <c r="AT111" s="25">
        <v>0.69953184165232374</v>
      </c>
      <c r="AU111" s="25">
        <v>0.20565508684863526</v>
      </c>
      <c r="AV111" s="25">
        <v>0.63718415482310242</v>
      </c>
      <c r="AW111" s="25">
        <v>0.13727999999999999</v>
      </c>
      <c r="AX111" s="25">
        <v>0.87449152019734799</v>
      </c>
      <c r="AY111" s="25">
        <v>0.14015923566878982</v>
      </c>
      <c r="AZ111" s="25">
        <v>0.19779801467414759</v>
      </c>
      <c r="BA111" s="15">
        <v>2.2999999999999998</v>
      </c>
      <c r="BB111" s="25">
        <v>0.13910092395167023</v>
      </c>
      <c r="BC111" s="25">
        <v>2.9070938215102978E-2</v>
      </c>
    </row>
    <row r="112" spans="1:55" ht="12" customHeight="1" x14ac:dyDescent="0.2">
      <c r="B112" s="6">
        <v>106</v>
      </c>
      <c r="C112" s="11" t="s">
        <v>57</v>
      </c>
      <c r="D112" s="98" t="s">
        <v>303</v>
      </c>
      <c r="E112" s="6">
        <v>86.7</v>
      </c>
      <c r="F112" s="6">
        <v>2808.3999999999996</v>
      </c>
      <c r="G112" s="6">
        <v>-1232.5999999999997</v>
      </c>
      <c r="H112" s="6">
        <v>2807.6099999999997</v>
      </c>
      <c r="I112" s="6" t="s">
        <v>179</v>
      </c>
      <c r="J112" s="6" t="s">
        <v>382</v>
      </c>
      <c r="K112" s="6" t="s">
        <v>44</v>
      </c>
      <c r="N112" s="14">
        <v>2.4202141057934508E-2</v>
      </c>
      <c r="O112" s="14">
        <v>31.490545050055616</v>
      </c>
      <c r="P112" s="14">
        <v>0.86011685552407935</v>
      </c>
      <c r="Q112" s="15">
        <v>1.0510345141090291</v>
      </c>
      <c r="R112" s="15">
        <v>6.0000000000000001E-3</v>
      </c>
      <c r="S112" s="14">
        <v>2.1075907015359068</v>
      </c>
      <c r="T112" s="13">
        <v>1068.2920353982302</v>
      </c>
      <c r="U112" s="26">
        <v>151.4284956925116</v>
      </c>
      <c r="V112" s="13">
        <v>1061.6949152542375</v>
      </c>
      <c r="W112" s="13">
        <v>2390.6013986013986</v>
      </c>
      <c r="X112" s="25">
        <v>16.248875826598088</v>
      </c>
      <c r="Y112" s="26">
        <v>130.30422535211267</v>
      </c>
      <c r="Z112" s="13">
        <v>374.81492957746474</v>
      </c>
      <c r="AA112" s="24">
        <v>7.4</v>
      </c>
      <c r="AB112" s="26">
        <v>101.59604339502233</v>
      </c>
      <c r="AC112" s="26">
        <v>4.4699055793991418</v>
      </c>
      <c r="AD112" s="24">
        <v>1.8</v>
      </c>
      <c r="AE112" s="24">
        <v>0.7</v>
      </c>
      <c r="AF112" s="14">
        <v>8.4224894641782058</v>
      </c>
      <c r="AG112" s="14">
        <v>10.854391420911528</v>
      </c>
      <c r="AH112" s="14">
        <v>8.0558464223385688E-3</v>
      </c>
      <c r="AI112" s="15">
        <v>0.89</v>
      </c>
      <c r="AJ112" s="26">
        <v>0.31161989835207149</v>
      </c>
      <c r="AK112" s="25">
        <v>0.38060834298957125</v>
      </c>
      <c r="AL112" s="25">
        <v>1.944389565879665</v>
      </c>
      <c r="AM112" s="25">
        <v>0.23958919001684276</v>
      </c>
      <c r="AN112" s="25">
        <v>1.3980480427046262</v>
      </c>
      <c r="AO112" s="25">
        <v>0.63645541152584728</v>
      </c>
      <c r="AP112" s="27">
        <v>0.12</v>
      </c>
      <c r="AQ112" s="15">
        <f t="shared" si="7"/>
        <v>0.17434396541808556</v>
      </c>
      <c r="AR112" s="25">
        <v>0.74013367444835299</v>
      </c>
      <c r="AS112" s="25">
        <v>0.13551334702258727</v>
      </c>
      <c r="AT112" s="25">
        <v>1.2104020654044751</v>
      </c>
      <c r="AU112" s="25">
        <v>0.24555831265508685</v>
      </c>
      <c r="AV112" s="25">
        <v>0.83308859993952211</v>
      </c>
      <c r="AW112" s="25">
        <v>0.15895578947368422</v>
      </c>
      <c r="AX112" s="25">
        <v>1.1275016959605302</v>
      </c>
      <c r="AY112" s="25">
        <v>0.16403821656050954</v>
      </c>
      <c r="AZ112" s="27">
        <v>0.28000000000000003</v>
      </c>
      <c r="BA112" s="15">
        <v>2.9</v>
      </c>
      <c r="BB112" s="25">
        <v>0.20544136460554371</v>
      </c>
      <c r="BC112" s="25">
        <v>2.9979405034324946E-2</v>
      </c>
    </row>
    <row r="113" spans="1:55" ht="12" customHeight="1" x14ac:dyDescent="0.2">
      <c r="B113" s="6">
        <v>107</v>
      </c>
      <c r="C113" s="11" t="s">
        <v>57</v>
      </c>
      <c r="D113" s="98" t="s">
        <v>303</v>
      </c>
      <c r="E113" s="6">
        <v>86.7</v>
      </c>
      <c r="F113" s="6">
        <v>2808.3999999999996</v>
      </c>
      <c r="G113" s="6">
        <v>-1232.5999999999997</v>
      </c>
      <c r="H113" s="6">
        <v>2807.6099999999997</v>
      </c>
      <c r="I113" s="6" t="s">
        <v>179</v>
      </c>
      <c r="J113" s="6" t="s">
        <v>382</v>
      </c>
      <c r="K113" s="6" t="s">
        <v>43</v>
      </c>
      <c r="N113" s="14">
        <v>0.32725503778337528</v>
      </c>
      <c r="O113" s="14">
        <v>18.820355951056726</v>
      </c>
      <c r="P113" s="14">
        <v>2.9777266288951845</v>
      </c>
      <c r="Q113" s="15">
        <v>1.058673068384655</v>
      </c>
      <c r="R113" s="15">
        <v>8.9999999999999993E-3</v>
      </c>
      <c r="S113" s="14">
        <v>22.914533001245328</v>
      </c>
      <c r="T113" s="13">
        <v>4373.7013274336277</v>
      </c>
      <c r="U113" s="26">
        <v>465.32714822178042</v>
      </c>
      <c r="V113" s="13">
        <v>2410.1694915254243</v>
      </c>
      <c r="W113" s="13">
        <v>1537.6783216783219</v>
      </c>
      <c r="X113" s="25">
        <v>8.0972343864805278</v>
      </c>
      <c r="Y113" s="26">
        <v>63.496431924882629</v>
      </c>
      <c r="Z113" s="13">
        <v>259.06742957746479</v>
      </c>
      <c r="AA113" s="24">
        <v>5.8</v>
      </c>
      <c r="AB113" s="26">
        <v>38.180599872367587</v>
      </c>
      <c r="AC113" s="26">
        <v>5.9694077253218882</v>
      </c>
      <c r="AD113" s="24">
        <v>1.8</v>
      </c>
      <c r="AE113" s="26">
        <v>13.455302173265853</v>
      </c>
      <c r="AF113" s="14">
        <v>40.359325707405176</v>
      </c>
      <c r="AG113" s="14">
        <v>42.778455764075062</v>
      </c>
      <c r="AH113" s="14">
        <v>0.13896335078534031</v>
      </c>
      <c r="AI113" s="15">
        <v>0.9</v>
      </c>
      <c r="AJ113" s="24">
        <v>1.5</v>
      </c>
      <c r="AK113" s="25">
        <v>4.4335168018539974</v>
      </c>
      <c r="AL113" s="25">
        <v>14.564908606245242</v>
      </c>
      <c r="AM113" s="25">
        <v>2.5643367018833256</v>
      </c>
      <c r="AN113" s="25">
        <v>14.001085409252669</v>
      </c>
      <c r="AO113" s="25">
        <v>5.1051407152897079</v>
      </c>
      <c r="AP113" s="25">
        <v>0.76626358148893348</v>
      </c>
      <c r="AQ113" s="29">
        <f t="shared" si="7"/>
        <v>0.13632005244658066</v>
      </c>
      <c r="AR113" s="25">
        <v>6.1369849696194434</v>
      </c>
      <c r="AS113" s="25">
        <v>1.0203952772073921</v>
      </c>
      <c r="AT113" s="25">
        <v>7.1850399311531854</v>
      </c>
      <c r="AU113" s="25">
        <v>1.3628486352357321</v>
      </c>
      <c r="AV113" s="25">
        <v>3.775612942243725</v>
      </c>
      <c r="AW113" s="25">
        <v>0.65870315789473688</v>
      </c>
      <c r="AX113" s="25">
        <v>3.5080061671292011</v>
      </c>
      <c r="AY113" s="25">
        <v>0.4900382165605095</v>
      </c>
      <c r="AZ113" s="25">
        <v>1.6186948640483383</v>
      </c>
      <c r="BA113" s="15">
        <v>2.2999999999999998</v>
      </c>
      <c r="BB113" s="25">
        <v>0.33919225302061123</v>
      </c>
      <c r="BC113" s="25">
        <v>8.6304347826086966E-2</v>
      </c>
    </row>
    <row r="114" spans="1:55" ht="12" customHeight="1" x14ac:dyDescent="0.2">
      <c r="B114" s="6">
        <v>108</v>
      </c>
      <c r="C114" s="11" t="s">
        <v>57</v>
      </c>
      <c r="D114" s="98" t="s">
        <v>303</v>
      </c>
      <c r="E114" s="6">
        <v>86.7</v>
      </c>
      <c r="F114" s="6">
        <v>2808.3999999999996</v>
      </c>
      <c r="G114" s="6">
        <v>-1232.5999999999997</v>
      </c>
      <c r="H114" s="6">
        <v>2807.6099999999997</v>
      </c>
      <c r="I114" s="6" t="s">
        <v>179</v>
      </c>
      <c r="J114" s="6" t="s">
        <v>382</v>
      </c>
      <c r="K114" s="6" t="s">
        <v>43</v>
      </c>
      <c r="N114" s="14">
        <v>0.31988916876574303</v>
      </c>
      <c r="O114" s="14">
        <v>19.929922135706338</v>
      </c>
      <c r="P114" s="14">
        <v>3.0711048158640231</v>
      </c>
      <c r="Q114" s="15">
        <v>1.0073419836524486</v>
      </c>
      <c r="R114" s="15">
        <v>8.9999999999999993E-3</v>
      </c>
      <c r="S114" s="14">
        <v>23.124661685346616</v>
      </c>
      <c r="T114" s="13">
        <v>4418.3827433628321</v>
      </c>
      <c r="U114" s="26">
        <v>535.5205654959135</v>
      </c>
      <c r="V114" s="13">
        <v>2476.2711864406783</v>
      </c>
      <c r="W114" s="13">
        <v>1573.93006993007</v>
      </c>
      <c r="X114" s="25">
        <v>8.2855664952240993</v>
      </c>
      <c r="Y114" s="26">
        <v>64.904835680751162</v>
      </c>
      <c r="Z114" s="13">
        <v>249.64035211267606</v>
      </c>
      <c r="AA114" s="24">
        <v>5.8</v>
      </c>
      <c r="AB114" s="26">
        <v>39.090555201021061</v>
      </c>
      <c r="AC114" s="26">
        <v>5.3504034334763952</v>
      </c>
      <c r="AD114" s="24">
        <v>1.9</v>
      </c>
      <c r="AE114" s="26">
        <v>13.341274188746651</v>
      </c>
      <c r="AF114" s="14">
        <v>41.924804334738113</v>
      </c>
      <c r="AG114" s="14">
        <v>43.480428954423587</v>
      </c>
      <c r="AH114" s="14">
        <v>0.17017975567190227</v>
      </c>
      <c r="AI114" s="15">
        <v>0.95</v>
      </c>
      <c r="AJ114" s="24">
        <v>2</v>
      </c>
      <c r="AK114" s="25">
        <v>4.1317265353418309</v>
      </c>
      <c r="AL114" s="25">
        <v>13.741450875856817</v>
      </c>
      <c r="AM114" s="25">
        <v>2.4869148675547388</v>
      </c>
      <c r="AN114" s="25">
        <v>13.485960854092527</v>
      </c>
      <c r="AO114" s="25">
        <v>4.7002180228018116</v>
      </c>
      <c r="AP114" s="25">
        <v>0.773453722334004</v>
      </c>
      <c r="AQ114" s="29">
        <f t="shared" si="7"/>
        <v>0.14137277051079511</v>
      </c>
      <c r="AR114" s="25">
        <v>6.2418285897025898</v>
      </c>
      <c r="AS114" s="25">
        <v>1.048711498973306</v>
      </c>
      <c r="AT114" s="25">
        <v>7.8972905335628241</v>
      </c>
      <c r="AU114" s="25">
        <v>1.4160529363110008</v>
      </c>
      <c r="AV114" s="25">
        <v>3.8260731781070452</v>
      </c>
      <c r="AW114" s="25">
        <v>0.64666105263157891</v>
      </c>
      <c r="AX114" s="25">
        <v>3.3875251310514951</v>
      </c>
      <c r="AY114" s="25">
        <v>0.50664968152866241</v>
      </c>
      <c r="AZ114" s="25">
        <v>1.5967173068623219</v>
      </c>
      <c r="BA114" s="15">
        <v>3.3</v>
      </c>
      <c r="BB114" s="25">
        <v>0.3456122956645345</v>
      </c>
      <c r="BC114" s="25">
        <v>5.9050343249427921E-2</v>
      </c>
    </row>
    <row r="115" spans="1:55" ht="12" customHeight="1" x14ac:dyDescent="0.2">
      <c r="B115" s="6">
        <v>109</v>
      </c>
      <c r="C115" s="11" t="s">
        <v>57</v>
      </c>
      <c r="D115" s="98" t="s">
        <v>303</v>
      </c>
      <c r="E115" s="6">
        <v>86.7</v>
      </c>
      <c r="F115" s="6">
        <v>2808.3999999999996</v>
      </c>
      <c r="G115" s="6">
        <v>-1232.5999999999997</v>
      </c>
      <c r="H115" s="6">
        <v>2807.6099999999997</v>
      </c>
      <c r="I115" s="6" t="s">
        <v>179</v>
      </c>
      <c r="J115" s="6" t="s">
        <v>382</v>
      </c>
      <c r="K115" s="6" t="s">
        <v>44</v>
      </c>
      <c r="N115" s="15">
        <v>2.5000000000000001E-2</v>
      </c>
      <c r="O115" s="14">
        <v>34.153503893214683</v>
      </c>
      <c r="P115" s="14">
        <v>0.96075779036827214</v>
      </c>
      <c r="Q115" s="15">
        <v>0.97728681876261903</v>
      </c>
      <c r="R115" s="15">
        <v>6.0000000000000001E-3</v>
      </c>
      <c r="S115" s="14">
        <v>1.4940149439601493</v>
      </c>
      <c r="T115" s="13">
        <v>1131.2522123893805</v>
      </c>
      <c r="U115" s="26">
        <v>142.5557322730285</v>
      </c>
      <c r="V115" s="13">
        <v>1240.6779661016951</v>
      </c>
      <c r="W115" s="13">
        <v>2485.2587412587413</v>
      </c>
      <c r="X115" s="25">
        <v>17.117296105804556</v>
      </c>
      <c r="Y115" s="26">
        <v>137.29248826291081</v>
      </c>
      <c r="Z115" s="13">
        <v>382.11559859154931</v>
      </c>
      <c r="AA115" s="24">
        <v>8.1</v>
      </c>
      <c r="AB115" s="26">
        <v>101.68985322271858</v>
      </c>
      <c r="AC115" s="26">
        <v>4.408618025751073</v>
      </c>
      <c r="AD115" s="24">
        <v>2.2999999999999998</v>
      </c>
      <c r="AE115" s="24">
        <v>0.7</v>
      </c>
      <c r="AF115" s="14">
        <v>6.6672233594220343</v>
      </c>
      <c r="AG115" s="14">
        <v>6.4550101876675594</v>
      </c>
      <c r="AH115" s="14">
        <v>9.0628272251308886E-3</v>
      </c>
      <c r="AI115" s="15">
        <v>0.99</v>
      </c>
      <c r="AJ115" s="24">
        <v>2</v>
      </c>
      <c r="AK115" s="25">
        <v>0.1897856315179606</v>
      </c>
      <c r="AL115" s="25">
        <v>0.78125552170601675</v>
      </c>
      <c r="AM115" s="25">
        <v>0.11927147450620121</v>
      </c>
      <c r="AN115" s="25">
        <v>0.55118327402135237</v>
      </c>
      <c r="AO115" s="25">
        <v>0.25541277526159611</v>
      </c>
      <c r="AP115" s="25">
        <v>2.8488933601609701E-2</v>
      </c>
      <c r="AQ115" s="29">
        <f t="shared" si="7"/>
        <v>0.11200717856481869</v>
      </c>
      <c r="AR115" s="25">
        <v>0.25328557723057243</v>
      </c>
      <c r="AS115" s="25">
        <v>8.899383983572895E-2</v>
      </c>
      <c r="AT115" s="25">
        <v>0.87441480206540456</v>
      </c>
      <c r="AU115" s="25">
        <v>0.21690984284532672</v>
      </c>
      <c r="AV115" s="25">
        <v>0.68962322346537641</v>
      </c>
      <c r="AW115" s="25">
        <v>0.13727999999999999</v>
      </c>
      <c r="AX115" s="25">
        <v>0.88955164970706124</v>
      </c>
      <c r="AY115" s="25">
        <v>0.20660509554140127</v>
      </c>
      <c r="AZ115" s="25">
        <v>0.21213120414328873</v>
      </c>
      <c r="BA115" s="15">
        <v>3.1</v>
      </c>
      <c r="BB115" s="25">
        <v>0.16906112295664535</v>
      </c>
      <c r="BC115" s="25">
        <v>4.6331807780320367E-2</v>
      </c>
    </row>
    <row r="116" spans="1:55" ht="12" customHeight="1" x14ac:dyDescent="0.2">
      <c r="B116" s="6">
        <v>110</v>
      </c>
      <c r="C116" s="11" t="s">
        <v>57</v>
      </c>
      <c r="D116" s="98" t="s">
        <v>303</v>
      </c>
      <c r="E116" s="6">
        <v>86.7</v>
      </c>
      <c r="F116" s="6">
        <v>2808.3999999999996</v>
      </c>
      <c r="G116" s="6">
        <v>-1232.5999999999997</v>
      </c>
      <c r="H116" s="6">
        <v>2807.6099999999997</v>
      </c>
      <c r="I116" s="6" t="s">
        <v>179</v>
      </c>
      <c r="J116" s="6" t="s">
        <v>382</v>
      </c>
      <c r="K116" s="6" t="s">
        <v>44</v>
      </c>
      <c r="N116" s="15">
        <v>2.5000000000000001E-2</v>
      </c>
      <c r="O116" s="14">
        <v>33.456062291434925</v>
      </c>
      <c r="P116" s="14">
        <v>0.84144121813031181</v>
      </c>
      <c r="Q116" s="15">
        <v>0.95759971820957246</v>
      </c>
      <c r="R116" s="15">
        <v>6.0000000000000001E-3</v>
      </c>
      <c r="S116" s="14">
        <v>1.3038484848484848</v>
      </c>
      <c r="T116" s="13">
        <v>1367.8606194690265</v>
      </c>
      <c r="U116" s="26">
        <v>197.76403799425668</v>
      </c>
      <c r="V116" s="13">
        <v>859.01694915254257</v>
      </c>
      <c r="W116" s="13">
        <v>2509.4265734265737</v>
      </c>
      <c r="X116" s="25">
        <v>17.180073475385747</v>
      </c>
      <c r="Y116" s="26">
        <v>134.71220657276996</v>
      </c>
      <c r="Z116" s="13">
        <v>389.13274647887323</v>
      </c>
      <c r="AA116" s="24">
        <v>6</v>
      </c>
      <c r="AB116" s="26">
        <v>102.90938098276963</v>
      </c>
      <c r="AC116" s="26">
        <v>4.1205665236051496</v>
      </c>
      <c r="AD116" s="24">
        <v>1.9</v>
      </c>
      <c r="AE116" s="24">
        <v>0.5</v>
      </c>
      <c r="AF116" s="14">
        <v>6.5439151113786869</v>
      </c>
      <c r="AG116" s="14">
        <v>8.9601115281501329</v>
      </c>
      <c r="AH116" s="14">
        <v>3.2223385689354275E-2</v>
      </c>
      <c r="AI116" s="15">
        <v>1.1599999999999999</v>
      </c>
      <c r="AJ116" s="24">
        <v>1.5</v>
      </c>
      <c r="AK116" s="25">
        <v>0.15867323290845886</v>
      </c>
      <c r="AL116" s="25">
        <v>0.77199162223914697</v>
      </c>
      <c r="AM116" s="25">
        <v>0.12554892053284336</v>
      </c>
      <c r="AN116" s="25">
        <v>0.65729893238434167</v>
      </c>
      <c r="AO116" s="27">
        <v>0.55000000000000004</v>
      </c>
      <c r="AP116" s="27">
        <v>0.09</v>
      </c>
      <c r="AQ116" s="15">
        <f t="shared" si="7"/>
        <v>0.21686746987951805</v>
      </c>
      <c r="AR116" s="27">
        <v>0.28000000000000003</v>
      </c>
      <c r="AS116" s="25">
        <v>6.9779260780287483E-2</v>
      </c>
      <c r="AT116" s="25">
        <v>0.86911531841652334</v>
      </c>
      <c r="AU116" s="25">
        <v>0.18723821339950372</v>
      </c>
      <c r="AV116" s="25">
        <v>0.69259147263380694</v>
      </c>
      <c r="AW116" s="25">
        <v>0.16979368421052629</v>
      </c>
      <c r="AX116" s="25">
        <v>0.98794449583718769</v>
      </c>
      <c r="AY116" s="25">
        <v>0.19726114649681528</v>
      </c>
      <c r="AZ116" s="25">
        <v>0.23601985325852393</v>
      </c>
      <c r="BA116" s="15">
        <v>2.5</v>
      </c>
      <c r="BB116" s="25">
        <v>0.32100213219616203</v>
      </c>
      <c r="BC116" s="25">
        <v>3.4521739130434784E-2</v>
      </c>
    </row>
    <row r="117" spans="1:55" ht="12" customHeight="1" x14ac:dyDescent="0.2">
      <c r="A117" s="3">
        <v>9.1</v>
      </c>
      <c r="B117" s="6">
        <v>111</v>
      </c>
      <c r="C117" s="11">
        <v>42894</v>
      </c>
      <c r="D117" s="98" t="s">
        <v>385</v>
      </c>
      <c r="E117" s="38">
        <v>88.14</v>
      </c>
      <c r="F117" s="38">
        <v>2809.8399999999997</v>
      </c>
      <c r="G117" s="38">
        <v>-1234.0399999999997</v>
      </c>
      <c r="H117" s="38">
        <v>2809.0499999999997</v>
      </c>
      <c r="I117" s="6" t="s">
        <v>179</v>
      </c>
      <c r="J117" s="6" t="s">
        <v>383</v>
      </c>
      <c r="K117" s="6" t="s">
        <v>44</v>
      </c>
      <c r="N117" s="14">
        <v>4.6521739130435003E-2</v>
      </c>
      <c r="O117" s="14">
        <v>27.259245608983587</v>
      </c>
      <c r="P117" s="14">
        <v>1.1837787810383749</v>
      </c>
      <c r="Q117" s="15">
        <v>0.86996361577972681</v>
      </c>
      <c r="R117" s="14">
        <v>0.03</v>
      </c>
      <c r="S117" s="14">
        <v>1.7748373254959589</v>
      </c>
      <c r="T117" s="13">
        <v>557.07795527156554</v>
      </c>
      <c r="U117" s="26">
        <v>167.48219441770931</v>
      </c>
      <c r="V117" s="13">
        <v>1844.7354917532068</v>
      </c>
      <c r="W117" s="13">
        <v>2233.4843342036556</v>
      </c>
      <c r="X117" s="25">
        <v>14.900866318147871</v>
      </c>
      <c r="Y117" s="26">
        <v>123.21292814833893</v>
      </c>
      <c r="Z117" s="13">
        <v>437.35175537938846</v>
      </c>
      <c r="AA117" s="26">
        <v>1.4065082690187429</v>
      </c>
      <c r="AB117" s="26">
        <v>94.719903988183162</v>
      </c>
      <c r="AC117" s="26">
        <v>3.0314942332336603</v>
      </c>
      <c r="AD117" s="24">
        <v>0.13</v>
      </c>
      <c r="AE117" s="24">
        <v>0.5</v>
      </c>
      <c r="AF117" s="14">
        <v>2.5669945593035912</v>
      </c>
      <c r="AG117" s="14">
        <v>3.9097864651773979</v>
      </c>
      <c r="AH117" s="14">
        <v>0.11432527881040892</v>
      </c>
      <c r="AI117" s="14">
        <v>7.3246899661780995E-2</v>
      </c>
      <c r="AJ117" s="26">
        <v>0.92765609756097567</v>
      </c>
      <c r="AK117" s="25">
        <v>7.5598006644518281E-2</v>
      </c>
      <c r="AL117" s="25">
        <v>0.36180688710624148</v>
      </c>
      <c r="AM117" s="25">
        <v>5.0282714054927291E-2</v>
      </c>
      <c r="AN117" s="25">
        <v>0.27386531724406382</v>
      </c>
      <c r="AO117" s="25">
        <v>0.12361944157187178</v>
      </c>
      <c r="AP117" s="25">
        <v>1.8612538540596097E-2</v>
      </c>
      <c r="AQ117" s="29">
        <f t="shared" ref="AQ117:AQ130" si="8">AP117/((AO117+AR117)/2)</f>
        <v>0.11464983518115338</v>
      </c>
      <c r="AR117" s="25">
        <v>0.2010655178297219</v>
      </c>
      <c r="AS117" s="25">
        <v>2.7170316301703162E-2</v>
      </c>
      <c r="AT117" s="25">
        <v>0.3227952830188679</v>
      </c>
      <c r="AU117" s="25">
        <v>8.4289693593314785E-2</v>
      </c>
      <c r="AV117" s="25">
        <v>0.27396615384615386</v>
      </c>
      <c r="AW117" s="25">
        <v>4.8399509803921575E-2</v>
      </c>
      <c r="AX117" s="25">
        <v>0.47978925900747793</v>
      </c>
      <c r="AY117" s="25">
        <v>5.6685968819599107E-2</v>
      </c>
      <c r="AZ117" s="25">
        <v>0.11446557203389826</v>
      </c>
      <c r="BA117" s="15">
        <v>7.0000000000000007E-2</v>
      </c>
      <c r="BB117" s="25">
        <v>7.1490885656416897E-2</v>
      </c>
      <c r="BC117" s="27">
        <v>1.4999999999999999E-2</v>
      </c>
    </row>
    <row r="118" spans="1:55" ht="12" customHeight="1" x14ac:dyDescent="0.2">
      <c r="B118" s="6">
        <v>112</v>
      </c>
      <c r="C118" s="11">
        <v>42894</v>
      </c>
      <c r="D118" s="98" t="s">
        <v>385</v>
      </c>
      <c r="E118" s="38">
        <v>88.14</v>
      </c>
      <c r="F118" s="38">
        <v>2809.8399999999997</v>
      </c>
      <c r="G118" s="38">
        <v>-1234.0399999999997</v>
      </c>
      <c r="H118" s="38">
        <v>2809.0499999999997</v>
      </c>
      <c r="I118" s="6" t="s">
        <v>179</v>
      </c>
      <c r="J118" s="6" t="s">
        <v>383</v>
      </c>
      <c r="K118" s="6" t="s">
        <v>44</v>
      </c>
      <c r="N118" s="14">
        <v>7.9130434782610004E-2</v>
      </c>
      <c r="O118" s="14">
        <v>28.587728188885691</v>
      </c>
      <c r="P118" s="14">
        <v>1.3420165537998499</v>
      </c>
      <c r="Q118" s="15">
        <v>0.65845104021803702</v>
      </c>
      <c r="R118" s="14">
        <v>3.1011363636363636E-2</v>
      </c>
      <c r="S118" s="14">
        <v>1.5544987509184423</v>
      </c>
      <c r="T118" s="13">
        <v>1245.4249201277955</v>
      </c>
      <c r="U118" s="26">
        <v>142.30972088546679</v>
      </c>
      <c r="V118" s="13">
        <v>1318.8466707391567</v>
      </c>
      <c r="W118" s="13">
        <v>2460.9595300261099</v>
      </c>
      <c r="X118" s="25">
        <v>15.724174757281553</v>
      </c>
      <c r="Y118" s="26">
        <v>125.27679629152718</v>
      </c>
      <c r="Z118" s="13">
        <v>412.75719139297848</v>
      </c>
      <c r="AA118" s="26">
        <v>1.3457056229327451</v>
      </c>
      <c r="AB118" s="26">
        <v>105.67799113737074</v>
      </c>
      <c r="AC118" s="26">
        <v>3.5606424604869709</v>
      </c>
      <c r="AD118" s="24">
        <v>0.08</v>
      </c>
      <c r="AE118" s="24">
        <v>0.4</v>
      </c>
      <c r="AF118" s="14">
        <v>4.6623010518679724</v>
      </c>
      <c r="AG118" s="14">
        <v>9.9741458607095925</v>
      </c>
      <c r="AH118" s="14">
        <v>0.12251115241635688</v>
      </c>
      <c r="AI118" s="14">
        <v>9.1082299887259993E-2</v>
      </c>
      <c r="AJ118" s="26">
        <v>1.93433170731707</v>
      </c>
      <c r="AK118" s="25">
        <v>9.6029900332225929E-2</v>
      </c>
      <c r="AL118" s="25">
        <v>0.34346174916846028</v>
      </c>
      <c r="AM118" s="25">
        <v>4.2237479806138928E-2</v>
      </c>
      <c r="AN118" s="25">
        <v>0.29979953289217587</v>
      </c>
      <c r="AO118" s="25">
        <v>0.12567976559806965</v>
      </c>
      <c r="AP118" s="25">
        <v>3.2571942446043167E-2</v>
      </c>
      <c r="AQ118" s="29">
        <f t="shared" si="8"/>
        <v>0.19588913088009305</v>
      </c>
      <c r="AR118" s="25">
        <v>0.20687510663709266</v>
      </c>
      <c r="AS118" s="25">
        <v>7.3150851581508525E-2</v>
      </c>
      <c r="AT118" s="25">
        <v>0.5738381132075473</v>
      </c>
      <c r="AU118" s="25">
        <v>0.15469637883008358</v>
      </c>
      <c r="AV118" s="25">
        <v>0.55608000000000013</v>
      </c>
      <c r="AW118" s="25">
        <v>9.3835784313725509E-2</v>
      </c>
      <c r="AX118" s="25">
        <v>0.91429503738953088</v>
      </c>
      <c r="AY118" s="25">
        <v>0.11067260579064588</v>
      </c>
      <c r="AZ118" s="25">
        <v>0.35439724576271187</v>
      </c>
      <c r="BA118" s="15">
        <v>0.06</v>
      </c>
      <c r="BB118" s="25">
        <v>0.16932774811268642</v>
      </c>
      <c r="BC118" s="25">
        <v>3.0056128293241696E-2</v>
      </c>
    </row>
    <row r="119" spans="1:55" ht="12" customHeight="1" x14ac:dyDescent="0.2">
      <c r="B119" s="6">
        <v>113</v>
      </c>
      <c r="C119" s="11">
        <v>42894</v>
      </c>
      <c r="D119" s="98" t="s">
        <v>385</v>
      </c>
      <c r="E119" s="38">
        <v>88.14</v>
      </c>
      <c r="F119" s="38">
        <v>2809.8399999999997</v>
      </c>
      <c r="G119" s="38">
        <v>-1234.0399999999997</v>
      </c>
      <c r="H119" s="38">
        <v>2809.0499999999997</v>
      </c>
      <c r="I119" s="6" t="s">
        <v>179</v>
      </c>
      <c r="J119" s="6" t="s">
        <v>383</v>
      </c>
      <c r="K119" s="6" t="s">
        <v>42</v>
      </c>
      <c r="N119" s="14">
        <v>4.1582608695652175</v>
      </c>
      <c r="O119" s="14">
        <v>1.2341704578174491</v>
      </c>
      <c r="P119" s="14">
        <v>35.393182844243803</v>
      </c>
      <c r="Q119" s="15">
        <v>0.26000083580837907</v>
      </c>
      <c r="R119" s="14">
        <v>0.23429545454545458</v>
      </c>
      <c r="S119" s="14">
        <v>17.323867744305659</v>
      </c>
      <c r="T119" s="13">
        <v>233.28785942492013</v>
      </c>
      <c r="U119" s="26">
        <v>7.3639268527430204</v>
      </c>
      <c r="V119" s="16">
        <v>6.4</v>
      </c>
      <c r="W119" s="13">
        <v>2014.0613577023501</v>
      </c>
      <c r="X119" s="25">
        <v>4.7965339805825238</v>
      </c>
      <c r="Y119" s="24">
        <v>0.5</v>
      </c>
      <c r="Z119" s="16">
        <v>3</v>
      </c>
      <c r="AA119" s="26">
        <v>2.4383649393605289</v>
      </c>
      <c r="AB119" s="26">
        <v>33.614807976366322</v>
      </c>
      <c r="AC119" s="26">
        <v>29.507082443400254</v>
      </c>
      <c r="AD119" s="26">
        <v>5.0266837337534458</v>
      </c>
      <c r="AE119" s="26">
        <v>375.7268477574226</v>
      </c>
      <c r="AF119" s="14">
        <v>0.41855350018135656</v>
      </c>
      <c r="AG119" s="14">
        <v>2.4312647831800263</v>
      </c>
      <c r="AH119" s="14">
        <v>0.12762732342007435</v>
      </c>
      <c r="AI119" s="14">
        <v>0.16376550169109358</v>
      </c>
      <c r="AJ119" s="26">
        <v>105.03951219512197</v>
      </c>
      <c r="AK119" s="25">
        <v>6.5463787375415299</v>
      </c>
      <c r="AL119" s="25">
        <v>9.9287963216591688</v>
      </c>
      <c r="AM119" s="25">
        <v>0.96643376413570248</v>
      </c>
      <c r="AN119" s="25">
        <v>2.5643752432853248</v>
      </c>
      <c r="AO119" s="25">
        <v>0.12464960358497071</v>
      </c>
      <c r="AP119" s="25">
        <v>0.36015262076053445</v>
      </c>
      <c r="AQ119" s="29">
        <f t="shared" si="8"/>
        <v>2.1919098838768125</v>
      </c>
      <c r="AR119" s="25">
        <v>0.20397031223340728</v>
      </c>
      <c r="AS119" s="25">
        <v>1.6720194647201946E-2</v>
      </c>
      <c r="AT119" s="25">
        <v>9.3582264150943395E-2</v>
      </c>
      <c r="AU119" s="27">
        <v>7.0000000000000001E-3</v>
      </c>
      <c r="AV119" s="27">
        <v>0.04</v>
      </c>
      <c r="AW119" s="27">
        <v>1.0999999999999999E-2</v>
      </c>
      <c r="AX119" s="27">
        <v>0.04</v>
      </c>
      <c r="AY119" s="27">
        <v>1.4999999999999999E-2</v>
      </c>
      <c r="AZ119" s="25">
        <v>8.1228283898305026E-2</v>
      </c>
      <c r="BA119" s="14">
        <v>11.215745877788555</v>
      </c>
      <c r="BB119" s="25">
        <v>6.2E-2</v>
      </c>
      <c r="BC119" s="25">
        <v>2.1000000000000001E-2</v>
      </c>
    </row>
    <row r="120" spans="1:55" ht="12" customHeight="1" x14ac:dyDescent="0.2">
      <c r="B120" s="6">
        <v>114</v>
      </c>
      <c r="C120" s="11">
        <v>42894</v>
      </c>
      <c r="D120" s="98" t="s">
        <v>385</v>
      </c>
      <c r="E120" s="38">
        <v>88.14</v>
      </c>
      <c r="F120" s="38">
        <v>2809.8399999999997</v>
      </c>
      <c r="G120" s="38">
        <v>-1234.0399999999997</v>
      </c>
      <c r="H120" s="38">
        <v>2809.0499999999997</v>
      </c>
      <c r="I120" s="6" t="s">
        <v>179</v>
      </c>
      <c r="J120" s="6" t="s">
        <v>383</v>
      </c>
      <c r="K120" s="6" t="s">
        <v>42</v>
      </c>
      <c r="N120" s="14">
        <v>3.236513043478261</v>
      </c>
      <c r="O120" s="14">
        <v>2.5139758134177947</v>
      </c>
      <c r="P120" s="14">
        <v>36.374657637321299</v>
      </c>
      <c r="Q120" s="15">
        <v>0.28900767462175475</v>
      </c>
      <c r="R120" s="14">
        <v>0.18372727272727274</v>
      </c>
      <c r="S120" s="14">
        <v>16.353569434239528</v>
      </c>
      <c r="T120" s="13">
        <v>227.78434504792332</v>
      </c>
      <c r="U120" s="26">
        <v>11.856344562078901</v>
      </c>
      <c r="V120" s="16">
        <v>4.5</v>
      </c>
      <c r="W120" s="13">
        <v>3722.1383812010449</v>
      </c>
      <c r="X120" s="25">
        <v>6.9605138162808062</v>
      </c>
      <c r="Y120" s="26">
        <v>1.9193973731650789</v>
      </c>
      <c r="Z120" s="13">
        <v>2.6786500566251417</v>
      </c>
      <c r="AA120" s="26">
        <v>21.629647188533625</v>
      </c>
      <c r="AB120" s="26">
        <v>87.344460856720829</v>
      </c>
      <c r="AC120" s="26">
        <v>25.45768475010679</v>
      </c>
      <c r="AD120" s="26">
        <v>2.7167191807798345</v>
      </c>
      <c r="AE120" s="26">
        <v>333.42981680353756</v>
      </c>
      <c r="AF120" s="14">
        <v>0.59600290170475156</v>
      </c>
      <c r="AG120" s="14">
        <v>2.5270762155059132</v>
      </c>
      <c r="AH120" s="14">
        <v>5.9070631970260225E-2</v>
      </c>
      <c r="AI120" s="14">
        <v>0.22618940248027058</v>
      </c>
      <c r="AJ120" s="26">
        <v>112.19195121951221</v>
      </c>
      <c r="AK120" s="25">
        <v>7.2614950166112964</v>
      </c>
      <c r="AL120" s="25">
        <v>10.803247896693408</v>
      </c>
      <c r="AM120" s="25">
        <v>0.88195880452342468</v>
      </c>
      <c r="AN120" s="25">
        <v>3.3226917088361225</v>
      </c>
      <c r="AO120" s="25">
        <v>0.35025508445363673</v>
      </c>
      <c r="AP120" s="25">
        <v>0.50160791366906476</v>
      </c>
      <c r="AQ120" s="29">
        <f t="shared" si="8"/>
        <v>1.9571505634292898</v>
      </c>
      <c r="AR120" s="25">
        <v>0.16233492578058351</v>
      </c>
      <c r="AS120" s="25">
        <v>2.6125304136253042E-2</v>
      </c>
      <c r="AT120" s="25">
        <v>0.17296339622641513</v>
      </c>
      <c r="AU120" s="27">
        <v>8.0000000000000002E-3</v>
      </c>
      <c r="AV120" s="27">
        <v>0.03</v>
      </c>
      <c r="AW120" s="27">
        <v>8.9999999999999993E-3</v>
      </c>
      <c r="AX120" s="25">
        <v>4.2048946295037394E-2</v>
      </c>
      <c r="AY120" s="27">
        <v>1.4E-2</v>
      </c>
      <c r="AZ120" s="25">
        <v>8.7228283898305004E-2</v>
      </c>
      <c r="BA120" s="14">
        <v>2.5872581959262853</v>
      </c>
      <c r="BB120" s="27">
        <v>2.9000000000000001E-2</v>
      </c>
      <c r="BC120" s="25">
        <v>2.3469072164948451E-2</v>
      </c>
    </row>
    <row r="121" spans="1:55" ht="12" customHeight="1" x14ac:dyDescent="0.2">
      <c r="B121" s="6">
        <v>115</v>
      </c>
      <c r="C121" s="11">
        <v>42894</v>
      </c>
      <c r="D121" s="98" t="s">
        <v>385</v>
      </c>
      <c r="E121" s="38">
        <v>88.14</v>
      </c>
      <c r="F121" s="38">
        <v>2809.8399999999997</v>
      </c>
      <c r="G121" s="38">
        <v>-1234.0399999999997</v>
      </c>
      <c r="H121" s="38">
        <v>2809.0499999999997</v>
      </c>
      <c r="I121" s="6" t="s">
        <v>179</v>
      </c>
      <c r="J121" s="6" t="s">
        <v>383</v>
      </c>
      <c r="K121" s="6" t="s">
        <v>42</v>
      </c>
      <c r="N121" s="14">
        <v>3.281065838509317</v>
      </c>
      <c r="O121" s="14">
        <v>4.1740719838756117</v>
      </c>
      <c r="P121" s="14">
        <v>32.739194883370963</v>
      </c>
      <c r="Q121" s="15">
        <v>0.37687886229428003</v>
      </c>
      <c r="R121" s="14">
        <v>0.18170454545454545</v>
      </c>
      <c r="S121" s="14">
        <v>13.341601763409257</v>
      </c>
      <c r="T121" s="13">
        <v>118.52939297124601</v>
      </c>
      <c r="U121" s="26">
        <v>3.9425928777670798</v>
      </c>
      <c r="V121" s="16">
        <v>3.8</v>
      </c>
      <c r="W121" s="13">
        <v>3553.0417754569194</v>
      </c>
      <c r="X121" s="25">
        <v>5.4450164301717701</v>
      </c>
      <c r="Y121" s="26">
        <v>2.2558078805047646</v>
      </c>
      <c r="Z121" s="13">
        <v>2.9608403171007929</v>
      </c>
      <c r="AA121" s="26">
        <v>8.2065689084895261</v>
      </c>
      <c r="AB121" s="26">
        <v>48.145531757754796</v>
      </c>
      <c r="AC121" s="26">
        <v>23.417838530542504</v>
      </c>
      <c r="AD121" s="26">
        <v>3.1204608113430483</v>
      </c>
      <c r="AE121" s="26">
        <v>312.33177511054953</v>
      </c>
      <c r="AF121" s="14">
        <v>0.46667537178092133</v>
      </c>
      <c r="AG121" s="14">
        <v>2.6359986859395534</v>
      </c>
      <c r="AH121" s="14">
        <v>8.0558550185873615E-2</v>
      </c>
      <c r="AI121" s="14">
        <v>0.32963472378804959</v>
      </c>
      <c r="AJ121" s="26">
        <v>85.136658536585372</v>
      </c>
      <c r="AK121" s="25">
        <v>2.7000747508305651</v>
      </c>
      <c r="AL121" s="25">
        <v>4.553670905889259</v>
      </c>
      <c r="AM121" s="25">
        <v>0.39421647819062999</v>
      </c>
      <c r="AN121" s="25">
        <v>1.636967691708836</v>
      </c>
      <c r="AO121" s="25">
        <v>0.34098362633574636</v>
      </c>
      <c r="AP121" s="25">
        <v>0.47741161356628986</v>
      </c>
      <c r="AQ121" s="29">
        <f t="shared" si="8"/>
        <v>2.3158364806921492</v>
      </c>
      <c r="AR121" s="25">
        <v>7.1318034465108343E-2</v>
      </c>
      <c r="AS121" s="25">
        <v>1.881021897810219E-2</v>
      </c>
      <c r="AT121" s="25">
        <v>8.068283018867925E-2</v>
      </c>
      <c r="AU121" s="25">
        <v>1.4874651810584959E-2</v>
      </c>
      <c r="AV121" s="25">
        <v>1.0184615384615386E-2</v>
      </c>
      <c r="AW121" s="27">
        <v>8.9999999999999993E-3</v>
      </c>
      <c r="AX121" s="25">
        <v>4.2048946295037394E-2</v>
      </c>
      <c r="AY121" s="27">
        <v>1.4999999999999999E-2</v>
      </c>
      <c r="AZ121" s="25">
        <v>9.8283898305000006E-2</v>
      </c>
      <c r="BA121" s="14">
        <v>1.6303774975751697</v>
      </c>
      <c r="BB121" s="25">
        <v>4.7110845148223203E-2</v>
      </c>
      <c r="BC121" s="25">
        <v>2.2528064146620848E-2</v>
      </c>
    </row>
    <row r="122" spans="1:55" ht="12" customHeight="1" x14ac:dyDescent="0.2">
      <c r="B122" s="6">
        <v>116</v>
      </c>
      <c r="C122" s="11">
        <v>42894</v>
      </c>
      <c r="D122" s="98" t="s">
        <v>385</v>
      </c>
      <c r="E122" s="38">
        <v>88.14</v>
      </c>
      <c r="F122" s="38">
        <v>2809.8399999999997</v>
      </c>
      <c r="G122" s="38">
        <v>-1234.0399999999997</v>
      </c>
      <c r="H122" s="38">
        <v>2809.0499999999997</v>
      </c>
      <c r="I122" s="6" t="s">
        <v>179</v>
      </c>
      <c r="J122" s="6" t="s">
        <v>383</v>
      </c>
      <c r="K122" s="6" t="s">
        <v>44</v>
      </c>
      <c r="N122" s="14">
        <v>6.3363975155279501E-2</v>
      </c>
      <c r="O122" s="14">
        <v>29.987198387561186</v>
      </c>
      <c r="P122" s="14">
        <v>0.55583521444695272</v>
      </c>
      <c r="Q122" s="15">
        <v>0.88235611027638983</v>
      </c>
      <c r="R122" s="14">
        <v>2.6965909090909089E-2</v>
      </c>
      <c r="S122" s="14">
        <v>1.2987847171197648</v>
      </c>
      <c r="T122" s="13">
        <v>1098.6645367412141</v>
      </c>
      <c r="U122" s="26">
        <v>84.152281039461002</v>
      </c>
      <c r="V122" s="13">
        <v>1866.3897373243735</v>
      </c>
      <c r="W122" s="13">
        <v>2408.6201044386426</v>
      </c>
      <c r="X122" s="25">
        <v>16.313704256908139</v>
      </c>
      <c r="Y122" s="26">
        <v>132.91310842132373</v>
      </c>
      <c r="Z122" s="13">
        <v>424.49354473386182</v>
      </c>
      <c r="AA122" s="24">
        <v>0.9</v>
      </c>
      <c r="AB122" s="26">
        <v>96.511225997045784</v>
      </c>
      <c r="AC122" s="26">
        <v>3.6515266979923107</v>
      </c>
      <c r="AD122" s="26">
        <v>0.13357621110673493</v>
      </c>
      <c r="AE122" s="24">
        <v>0.5</v>
      </c>
      <c r="AF122" s="14">
        <v>6.0297642364889379</v>
      </c>
      <c r="AG122" s="14">
        <v>8.9575361366622861</v>
      </c>
      <c r="AH122" s="14">
        <v>0.10102323420074349</v>
      </c>
      <c r="AI122" s="14">
        <v>0.19740698985343999</v>
      </c>
      <c r="AJ122" s="26">
        <v>1.3601707317073199</v>
      </c>
      <c r="AK122" s="25">
        <v>6.6943521594680006E-2</v>
      </c>
      <c r="AL122" s="25">
        <v>0.28638798669536303</v>
      </c>
      <c r="AM122" s="25">
        <v>4.324313408723747E-2</v>
      </c>
      <c r="AN122" s="25">
        <v>0.390050603347606</v>
      </c>
      <c r="AO122" s="25">
        <v>0.20500224060668737</v>
      </c>
      <c r="AP122" s="25">
        <v>3.0710688591983559E-2</v>
      </c>
      <c r="AQ122" s="29">
        <f t="shared" si="8"/>
        <v>0.10078936307348919</v>
      </c>
      <c r="AR122" s="25">
        <v>0.4044011260876984</v>
      </c>
      <c r="AS122" s="25">
        <v>0.10972627737226277</v>
      </c>
      <c r="AT122" s="25">
        <v>0.73061584905660382</v>
      </c>
      <c r="AU122" s="25">
        <v>0.20328690807799443</v>
      </c>
      <c r="AV122" s="25">
        <v>0.66607384615384624</v>
      </c>
      <c r="AW122" s="25">
        <v>0.12050490196078432</v>
      </c>
      <c r="AX122" s="25">
        <v>1.217263086335826</v>
      </c>
      <c r="AY122" s="25">
        <v>0.13226726057906457</v>
      </c>
      <c r="AZ122" s="25">
        <v>0.23702807203389828</v>
      </c>
      <c r="BA122" s="15">
        <v>0.08</v>
      </c>
      <c r="BB122" s="25">
        <v>8.3997606334008476E-2</v>
      </c>
      <c r="BC122" s="25">
        <v>2.4410080183276062E-2</v>
      </c>
    </row>
    <row r="123" spans="1:55" ht="12" customHeight="1" x14ac:dyDescent="0.2">
      <c r="B123" s="6">
        <v>117</v>
      </c>
      <c r="C123" s="11">
        <v>42894</v>
      </c>
      <c r="D123" s="98" t="s">
        <v>385</v>
      </c>
      <c r="E123" s="38">
        <v>88.14</v>
      </c>
      <c r="F123" s="38">
        <v>2809.8399999999997</v>
      </c>
      <c r="G123" s="38">
        <v>-1234.0399999999997</v>
      </c>
      <c r="H123" s="38">
        <v>2809.0499999999997</v>
      </c>
      <c r="I123" s="6" t="s">
        <v>179</v>
      </c>
      <c r="J123" s="6" t="s">
        <v>383</v>
      </c>
      <c r="K123" s="6" t="s">
        <v>46</v>
      </c>
      <c r="N123" s="15">
        <v>4.0000000000000001E-3</v>
      </c>
      <c r="O123" s="14">
        <v>37.623437949899227</v>
      </c>
      <c r="P123" s="14">
        <v>2.2033107599699026E-2</v>
      </c>
      <c r="Q123" s="15">
        <v>0.80245602711485386</v>
      </c>
      <c r="R123" s="14">
        <v>3.6068181818181819E-2</v>
      </c>
      <c r="S123" s="14">
        <v>7.7826010286554004E-2</v>
      </c>
      <c r="T123" s="13">
        <v>51.131725239616614</v>
      </c>
      <c r="U123" s="26">
        <v>15.304061597690085</v>
      </c>
      <c r="V123" s="13">
        <v>13.48750152718387</v>
      </c>
      <c r="W123" s="13">
        <v>2278.7780678851177</v>
      </c>
      <c r="X123" s="25">
        <v>22.981486183719191</v>
      </c>
      <c r="Y123" s="26">
        <v>311.23131599278912</v>
      </c>
      <c r="Z123" s="13">
        <v>1641.3635334088335</v>
      </c>
      <c r="AA123" s="26">
        <v>3.6329581036383676</v>
      </c>
      <c r="AB123" s="26">
        <v>120.68906942392908</v>
      </c>
      <c r="AC123" s="24">
        <v>1.5</v>
      </c>
      <c r="AD123" s="26">
        <v>1.6240055139818825</v>
      </c>
      <c r="AE123" s="26">
        <v>1.3850006317119394</v>
      </c>
      <c r="AF123" s="14">
        <v>0.23007616974972797</v>
      </c>
      <c r="AG123" s="14">
        <v>2.4373160315374509</v>
      </c>
      <c r="AH123" s="14">
        <v>0.10613940520446097</v>
      </c>
      <c r="AI123" s="14">
        <v>0.25383427282976323</v>
      </c>
      <c r="AJ123" s="26">
        <v>1.4855463414634147</v>
      </c>
      <c r="AK123" s="27">
        <v>0.03</v>
      </c>
      <c r="AL123" s="27">
        <v>0.09</v>
      </c>
      <c r="AM123" s="27">
        <v>8.0000000000000002E-3</v>
      </c>
      <c r="AN123" s="27">
        <v>0.03</v>
      </c>
      <c r="AO123" s="27">
        <v>0.06</v>
      </c>
      <c r="AP123" s="27">
        <v>1.2E-2</v>
      </c>
      <c r="AQ123" s="15">
        <f t="shared" si="8"/>
        <v>0.26666666666666666</v>
      </c>
      <c r="AR123" s="27">
        <v>0.03</v>
      </c>
      <c r="AS123" s="27">
        <v>8.0000000000000002E-3</v>
      </c>
      <c r="AT123" s="27">
        <v>0.04</v>
      </c>
      <c r="AU123" s="27">
        <v>8.0000000000000002E-3</v>
      </c>
      <c r="AV123" s="27">
        <v>0.04</v>
      </c>
      <c r="AW123" s="27">
        <v>1.0999999999999999E-2</v>
      </c>
      <c r="AX123" s="27">
        <v>0.04</v>
      </c>
      <c r="AY123" s="27">
        <v>1.4E-2</v>
      </c>
      <c r="AZ123" s="25">
        <v>8.1228283898305026E-2</v>
      </c>
      <c r="BA123" s="14">
        <v>0.95596062075654697</v>
      </c>
      <c r="BB123" s="27">
        <v>2.9000000000000001E-2</v>
      </c>
      <c r="BC123" s="25">
        <v>2.1587056128293241E-2</v>
      </c>
    </row>
    <row r="124" spans="1:55" ht="12" customHeight="1" x14ac:dyDescent="0.2">
      <c r="B124" s="6">
        <v>118</v>
      </c>
      <c r="C124" s="11">
        <v>42894</v>
      </c>
      <c r="D124" s="98" t="s">
        <v>385</v>
      </c>
      <c r="E124" s="38">
        <v>88.14</v>
      </c>
      <c r="F124" s="38">
        <v>2809.8399999999997</v>
      </c>
      <c r="G124" s="38">
        <v>-1234.0399999999997</v>
      </c>
      <c r="H124" s="38">
        <v>2809.0499999999997</v>
      </c>
      <c r="I124" s="6" t="s">
        <v>179</v>
      </c>
      <c r="J124" s="6" t="s">
        <v>383</v>
      </c>
      <c r="K124" s="6" t="s">
        <v>43</v>
      </c>
      <c r="N124" s="14">
        <v>0.39305465838509318</v>
      </c>
      <c r="O124" s="14">
        <v>12.59523178807947</v>
      </c>
      <c r="P124" s="14">
        <v>2.3435214446952601</v>
      </c>
      <c r="Q124" s="15">
        <v>0.74974591704811488</v>
      </c>
      <c r="R124" s="14">
        <v>3.6068181818181819E-2</v>
      </c>
      <c r="S124" s="14">
        <v>20.618839088905215</v>
      </c>
      <c r="T124" s="13">
        <v>3335.7412140575079</v>
      </c>
      <c r="U124" s="26">
        <v>566.93224254090455</v>
      </c>
      <c r="V124" s="13">
        <v>2412.9016493585823</v>
      </c>
      <c r="W124" s="13">
        <v>1223.9373368146216</v>
      </c>
      <c r="X124" s="25">
        <v>5.1736295743091851</v>
      </c>
      <c r="Y124" s="26">
        <v>20.917303631212981</v>
      </c>
      <c r="Z124" s="13">
        <v>44.114881087202718</v>
      </c>
      <c r="AA124" s="24">
        <v>0.9</v>
      </c>
      <c r="AB124" s="26">
        <v>22.946935007385523</v>
      </c>
      <c r="AC124" s="26">
        <v>6.1286270824433995</v>
      </c>
      <c r="AD124" s="24">
        <v>0.09</v>
      </c>
      <c r="AE124" s="26">
        <v>11.306127605811749</v>
      </c>
      <c r="AF124" s="14">
        <v>25.203322451940515</v>
      </c>
      <c r="AG124" s="14">
        <v>43.003876478317999</v>
      </c>
      <c r="AH124" s="14">
        <v>0.31897211895910782</v>
      </c>
      <c r="AI124" s="14">
        <v>0.13416009019166</v>
      </c>
      <c r="AJ124" s="26">
        <v>3.3995390243902439</v>
      </c>
      <c r="AK124" s="25">
        <v>4.2488122923588048</v>
      </c>
      <c r="AL124" s="25">
        <v>16.449473684210531</v>
      </c>
      <c r="AM124" s="25">
        <v>2.546316639741518</v>
      </c>
      <c r="AN124" s="25">
        <v>13.288692098092641</v>
      </c>
      <c r="AO124" s="25">
        <v>3.2305880730782492</v>
      </c>
      <c r="AP124" s="25">
        <v>0.56395991778006171</v>
      </c>
      <c r="AQ124" s="29">
        <f t="shared" si="8"/>
        <v>0.15887446489115506</v>
      </c>
      <c r="AR124" s="25">
        <v>3.8688525848831259</v>
      </c>
      <c r="AS124" s="25">
        <v>0.75867883211678833</v>
      </c>
      <c r="AT124" s="25">
        <v>4.3037590566037736</v>
      </c>
      <c r="AU124" s="25">
        <v>0.9589192200557104</v>
      </c>
      <c r="AV124" s="25">
        <v>2.7742892307692313</v>
      </c>
      <c r="AW124" s="25">
        <v>0.33780882352941183</v>
      </c>
      <c r="AX124" s="25">
        <v>2.5121549966009518</v>
      </c>
      <c r="AY124" s="25">
        <v>0.25463697104677058</v>
      </c>
      <c r="AZ124" s="25">
        <v>1.4325317796610173</v>
      </c>
      <c r="BA124" s="15">
        <v>0.05</v>
      </c>
      <c r="BB124" s="25">
        <v>0.34811471183944026</v>
      </c>
      <c r="BC124" s="25">
        <v>4.9817296678121417E-2</v>
      </c>
    </row>
    <row r="125" spans="1:55" ht="12" customHeight="1" x14ac:dyDescent="0.2">
      <c r="B125" s="6">
        <v>119</v>
      </c>
      <c r="C125" s="11">
        <v>42894</v>
      </c>
      <c r="D125" s="98" t="s">
        <v>385</v>
      </c>
      <c r="E125" s="38">
        <v>88.14</v>
      </c>
      <c r="F125" s="38">
        <v>2809.8399999999997</v>
      </c>
      <c r="G125" s="38">
        <v>-1234.0399999999997</v>
      </c>
      <c r="H125" s="38">
        <v>2809.0499999999997</v>
      </c>
      <c r="I125" s="6" t="s">
        <v>179</v>
      </c>
      <c r="J125" s="6" t="s">
        <v>383</v>
      </c>
      <c r="K125" s="6" t="s">
        <v>44</v>
      </c>
      <c r="N125" s="14">
        <v>8.8074534161489998E-2</v>
      </c>
      <c r="O125" s="14">
        <v>27.80686438237835</v>
      </c>
      <c r="P125" s="14">
        <v>1.1897878103837474</v>
      </c>
      <c r="Q125" s="15">
        <v>0.65873459729550299</v>
      </c>
      <c r="R125" s="14">
        <v>0.03</v>
      </c>
      <c r="S125" s="14">
        <v>0.69234827332843496</v>
      </c>
      <c r="T125" s="13">
        <v>1525.6964856230031</v>
      </c>
      <c r="U125" s="26">
        <v>158.65678537054856</v>
      </c>
      <c r="V125" s="13">
        <v>1142.5192425167988</v>
      </c>
      <c r="W125" s="13">
        <v>2337.1566579634468</v>
      </c>
      <c r="X125" s="25">
        <v>14.778894697535472</v>
      </c>
      <c r="Y125" s="26">
        <v>115.06064898274531</v>
      </c>
      <c r="Z125" s="13">
        <v>370.3855039637599</v>
      </c>
      <c r="AA125" s="24">
        <v>0.8</v>
      </c>
      <c r="AB125" s="26">
        <v>97.82219350073855</v>
      </c>
      <c r="AC125" s="26">
        <v>3.5959863306279365</v>
      </c>
      <c r="AD125" s="24">
        <v>0.11</v>
      </c>
      <c r="AE125" s="24">
        <v>0.4</v>
      </c>
      <c r="AF125" s="14">
        <v>2.6883017772941606</v>
      </c>
      <c r="AG125" s="14">
        <v>6.6318396846254934</v>
      </c>
      <c r="AH125" s="14">
        <v>8.8744423791821569E-2</v>
      </c>
      <c r="AI125" s="14">
        <v>0.15930101465613999</v>
      </c>
      <c r="AJ125" s="26">
        <v>0.90762926829268298</v>
      </c>
      <c r="AK125" s="27">
        <v>0.02</v>
      </c>
      <c r="AL125" s="27">
        <v>0.08</v>
      </c>
      <c r="AM125" s="27">
        <v>8.9999999999999993E-3</v>
      </c>
      <c r="AN125" s="27">
        <v>0.03</v>
      </c>
      <c r="AO125" s="27">
        <v>0.05</v>
      </c>
      <c r="AP125" s="27">
        <v>1.0999999999999999E-2</v>
      </c>
      <c r="AQ125" s="15">
        <f t="shared" si="8"/>
        <v>0.24444444444444444</v>
      </c>
      <c r="AR125" s="27">
        <v>0.04</v>
      </c>
      <c r="AS125" s="25">
        <v>2.7170316301703162E-2</v>
      </c>
      <c r="AT125" s="25">
        <v>0.24043735849056608</v>
      </c>
      <c r="AU125" s="25">
        <v>0.10114763231197772</v>
      </c>
      <c r="AV125" s="25">
        <v>0.36766461538461542</v>
      </c>
      <c r="AW125" s="25">
        <v>6.9142156862745122E-2</v>
      </c>
      <c r="AX125" s="25">
        <v>0.52076002719238612</v>
      </c>
      <c r="AY125" s="25">
        <v>5.7585746102449889E-2</v>
      </c>
      <c r="AZ125" s="25">
        <v>0.31181197033898306</v>
      </c>
      <c r="BA125" s="14">
        <v>0.10856915615906886</v>
      </c>
      <c r="BB125" s="25">
        <v>0.10329847173632849</v>
      </c>
      <c r="BC125" s="25">
        <v>2.8174112256586482E-2</v>
      </c>
    </row>
    <row r="126" spans="1:55" ht="12" customHeight="1" x14ac:dyDescent="0.2">
      <c r="B126" s="6">
        <v>120</v>
      </c>
      <c r="C126" s="11">
        <v>42894</v>
      </c>
      <c r="D126" s="98" t="s">
        <v>385</v>
      </c>
      <c r="E126" s="38">
        <v>88.14</v>
      </c>
      <c r="F126" s="38">
        <v>2809.8399999999997</v>
      </c>
      <c r="G126" s="38">
        <v>-1234.0399999999997</v>
      </c>
      <c r="H126" s="38">
        <v>2809.0499999999997</v>
      </c>
      <c r="I126" s="6" t="s">
        <v>179</v>
      </c>
      <c r="J126" s="6" t="s">
        <v>383</v>
      </c>
      <c r="K126" s="6" t="s">
        <v>43</v>
      </c>
      <c r="N126" s="14">
        <v>0.51681242236024849</v>
      </c>
      <c r="O126" s="14">
        <v>16.925476533256553</v>
      </c>
      <c r="P126" s="14">
        <v>2.2353589164785559</v>
      </c>
      <c r="Q126" s="15">
        <v>0.82789214717495363</v>
      </c>
      <c r="R126" s="14">
        <v>3.3034090909090909E-2</v>
      </c>
      <c r="S126" s="14">
        <v>16.838718589272592</v>
      </c>
      <c r="T126" s="13">
        <v>1762.1437699680512</v>
      </c>
      <c r="U126" s="26">
        <v>371.67006737247351</v>
      </c>
      <c r="V126" s="13">
        <v>3589.4489920586434</v>
      </c>
      <c r="W126" s="13">
        <v>1392.0274151436033</v>
      </c>
      <c r="X126" s="25">
        <v>7.4484002987303954</v>
      </c>
      <c r="Y126" s="26">
        <v>57.612879217100179</v>
      </c>
      <c r="Z126" s="13">
        <v>244.13340883352205</v>
      </c>
      <c r="AA126" s="26">
        <v>0.93171113561190733</v>
      </c>
      <c r="AB126" s="26">
        <v>30.902806499261445</v>
      </c>
      <c r="AC126" s="26">
        <v>5.193529260999572</v>
      </c>
      <c r="AD126" s="24">
        <v>0.09</v>
      </c>
      <c r="AE126" s="26">
        <v>20.330840176879342</v>
      </c>
      <c r="AF126" s="14">
        <v>12.210417120058034</v>
      </c>
      <c r="AG126" s="14">
        <v>19.373751642575556</v>
      </c>
      <c r="AH126" s="14">
        <v>0.19413754646840148</v>
      </c>
      <c r="AI126" s="14">
        <v>8.3540022547899995E-2</v>
      </c>
      <c r="AJ126" s="26">
        <v>1.4092536585365854</v>
      </c>
      <c r="AK126" s="25">
        <v>3.3855647840531566</v>
      </c>
      <c r="AL126" s="25">
        <v>13.473484640970458</v>
      </c>
      <c r="AM126" s="25">
        <v>1.7498384491114698</v>
      </c>
      <c r="AN126" s="25">
        <v>8.3860879719735291</v>
      </c>
      <c r="AO126" s="25">
        <v>2.1880641158221308</v>
      </c>
      <c r="AP126" s="25">
        <v>0.45693782117163412</v>
      </c>
      <c r="AQ126" s="29">
        <f t="shared" si="8"/>
        <v>0.21250528259030516</v>
      </c>
      <c r="AR126" s="25">
        <v>2.1124202354547008</v>
      </c>
      <c r="AS126" s="25">
        <v>0.33753892944038932</v>
      </c>
      <c r="AT126" s="25">
        <v>2.1743601886792456</v>
      </c>
      <c r="AU126" s="25">
        <v>0.39070752089136496</v>
      </c>
      <c r="AV126" s="25">
        <v>1.1977107692307691</v>
      </c>
      <c r="AW126" s="25">
        <v>0.15606372549019609</v>
      </c>
      <c r="AX126" s="25">
        <v>1.2291230455472466</v>
      </c>
      <c r="AY126" s="25">
        <v>0.13496659242761691</v>
      </c>
      <c r="AZ126" s="25">
        <v>0.77194067796610177</v>
      </c>
      <c r="BA126" s="14">
        <v>0.445317555771096</v>
      </c>
      <c r="BB126" s="25">
        <v>0.29833879580187811</v>
      </c>
      <c r="BC126" s="25">
        <v>0.11756987399770905</v>
      </c>
    </row>
    <row r="127" spans="1:55" ht="12" customHeight="1" x14ac:dyDescent="0.2">
      <c r="B127" s="6">
        <v>121</v>
      </c>
      <c r="C127" s="11">
        <v>42894</v>
      </c>
      <c r="D127" s="98" t="s">
        <v>385</v>
      </c>
      <c r="E127" s="38">
        <v>88.14</v>
      </c>
      <c r="F127" s="38">
        <v>2809.8399999999997</v>
      </c>
      <c r="G127" s="38">
        <v>-1234.0399999999997</v>
      </c>
      <c r="H127" s="38">
        <v>2809.0499999999997</v>
      </c>
      <c r="I127" s="6" t="s">
        <v>179</v>
      </c>
      <c r="J127" s="6" t="s">
        <v>383</v>
      </c>
      <c r="K127" s="6" t="s">
        <v>44</v>
      </c>
      <c r="N127" s="14">
        <v>3.861242236024845E-2</v>
      </c>
      <c r="O127" s="14">
        <v>28.040109415490928</v>
      </c>
      <c r="P127" s="14">
        <v>1.4151264108352148</v>
      </c>
      <c r="Q127" s="15">
        <v>0.84662791851567143</v>
      </c>
      <c r="R127" s="14">
        <v>3.6068181818181819E-2</v>
      </c>
      <c r="S127" s="14">
        <v>1.1643579720793533</v>
      </c>
      <c r="T127" s="13">
        <v>720.34888178913741</v>
      </c>
      <c r="U127" s="26">
        <v>107.81039461020211</v>
      </c>
      <c r="V127" s="13">
        <v>1936.5082467929135</v>
      </c>
      <c r="W127" s="13">
        <v>2301.9281984334207</v>
      </c>
      <c r="X127" s="25">
        <v>15.002509335324868</v>
      </c>
      <c r="Y127" s="26">
        <v>131.8811743497296</v>
      </c>
      <c r="Z127" s="13">
        <v>422.85390713476784</v>
      </c>
      <c r="AA127" s="26">
        <v>5.1056339581036374</v>
      </c>
      <c r="AB127" s="26">
        <v>97.832200886262925</v>
      </c>
      <c r="AC127" s="26">
        <v>4.0857513882956003</v>
      </c>
      <c r="AD127" s="26">
        <v>0.3565380070894052</v>
      </c>
      <c r="AE127" s="26">
        <v>0.87622488945041055</v>
      </c>
      <c r="AF127" s="14">
        <v>2.1800145085237581</v>
      </c>
      <c r="AG127" s="14">
        <v>4.4190998685939551</v>
      </c>
      <c r="AH127" s="14">
        <v>0.13274349442379182</v>
      </c>
      <c r="AI127" s="14">
        <v>4.6943630214205181E-2</v>
      </c>
      <c r="AJ127" s="26">
        <v>1.6781853658536585</v>
      </c>
      <c r="AK127" s="25">
        <v>0.10215946843853824</v>
      </c>
      <c r="AL127" s="25">
        <v>0.27211954607708871</v>
      </c>
      <c r="AM127" s="25">
        <v>3.8214862681744739E-2</v>
      </c>
      <c r="AN127" s="25">
        <v>0.22510899182561306</v>
      </c>
      <c r="AO127" s="25">
        <v>0.13907187176835575</v>
      </c>
      <c r="AP127" s="25">
        <v>2.7445015416238401E-2</v>
      </c>
      <c r="AQ127" s="29">
        <f t="shared" si="8"/>
        <v>0.16230009241604992</v>
      </c>
      <c r="AR127" s="25">
        <v>0.19912898822726496</v>
      </c>
      <c r="AS127" s="25">
        <v>2.2990267639902674E-2</v>
      </c>
      <c r="AT127" s="25">
        <v>0.26822075471698115</v>
      </c>
      <c r="AU127" s="25">
        <v>5.7515320334261849E-2</v>
      </c>
      <c r="AV127" s="25">
        <v>0.22406153846153848</v>
      </c>
      <c r="AW127" s="25">
        <v>5.1362745098039224E-2</v>
      </c>
      <c r="AX127" s="25">
        <v>0.40323861318830728</v>
      </c>
      <c r="AY127" s="25">
        <v>6.0285077951002228E-2</v>
      </c>
      <c r="AZ127" s="25">
        <v>0.10200158898305081</v>
      </c>
      <c r="BA127" s="14">
        <v>0.21621823472356935</v>
      </c>
      <c r="BB127" s="25">
        <v>7.5870926164610566E-2</v>
      </c>
      <c r="BC127" s="25">
        <v>4.3230240549828172E-2</v>
      </c>
    </row>
    <row r="128" spans="1:55" ht="12" customHeight="1" x14ac:dyDescent="0.2">
      <c r="B128" s="6">
        <v>122</v>
      </c>
      <c r="C128" s="11">
        <v>42894</v>
      </c>
      <c r="D128" s="98" t="s">
        <v>385</v>
      </c>
      <c r="E128" s="38">
        <v>88.14</v>
      </c>
      <c r="F128" s="38">
        <v>2809.8399999999997</v>
      </c>
      <c r="G128" s="38">
        <v>-1234.0399999999997</v>
      </c>
      <c r="H128" s="38">
        <v>2809.0499999999997</v>
      </c>
      <c r="I128" s="6" t="s">
        <v>179</v>
      </c>
      <c r="J128" s="6" t="s">
        <v>383</v>
      </c>
      <c r="K128" s="6" t="s">
        <v>46</v>
      </c>
      <c r="N128" s="15">
        <v>4.0000000000000001E-3</v>
      </c>
      <c r="O128" s="14">
        <v>39.905182839044059</v>
      </c>
      <c r="P128" s="14">
        <v>0.110015048908954</v>
      </c>
      <c r="Q128" s="15">
        <v>0.84933746392256892</v>
      </c>
      <c r="R128" s="14">
        <v>3.1011363636363636E-2</v>
      </c>
      <c r="S128" s="14">
        <v>4.1439823659074213E-2</v>
      </c>
      <c r="T128" s="13">
        <v>63.52482428115016</v>
      </c>
      <c r="U128" s="26">
        <v>8.6178113570741086</v>
      </c>
      <c r="V128" s="13">
        <v>27.397776420280998</v>
      </c>
      <c r="W128" s="13">
        <v>2564.6318537859011</v>
      </c>
      <c r="X128" s="25">
        <v>25.634368932038832</v>
      </c>
      <c r="Y128" s="26">
        <v>330.73486994591815</v>
      </c>
      <c r="Z128" s="13">
        <v>1750.960362400906</v>
      </c>
      <c r="AA128" s="26">
        <v>1.1096482910694598</v>
      </c>
      <c r="AB128" s="26">
        <v>122.99076809453472</v>
      </c>
      <c r="AC128" s="24">
        <v>1.5</v>
      </c>
      <c r="AD128" s="24">
        <v>0.09</v>
      </c>
      <c r="AE128" s="24">
        <v>0.4</v>
      </c>
      <c r="AF128" s="14">
        <v>0.27418788538266231</v>
      </c>
      <c r="AG128" s="14">
        <v>2.5038797634691194</v>
      </c>
      <c r="AH128" s="14">
        <v>0.10409293680297399</v>
      </c>
      <c r="AI128" s="14">
        <v>8.3567080045095804E-2</v>
      </c>
      <c r="AJ128" s="26">
        <v>1.5748780487805001</v>
      </c>
      <c r="AK128" s="27">
        <v>0.03</v>
      </c>
      <c r="AL128" s="27">
        <v>7.0000000000000007E-2</v>
      </c>
      <c r="AM128" s="27">
        <v>7.0000000000000001E-3</v>
      </c>
      <c r="AN128" s="27">
        <v>0.03</v>
      </c>
      <c r="AO128" s="27">
        <v>0.05</v>
      </c>
      <c r="AP128" s="27">
        <v>8.9999999999999993E-3</v>
      </c>
      <c r="AQ128" s="15">
        <f t="shared" si="8"/>
        <v>0.19999999999999998</v>
      </c>
      <c r="AR128" s="27">
        <v>0.04</v>
      </c>
      <c r="AS128" s="27">
        <v>8.9999999999999993E-3</v>
      </c>
      <c r="AT128" s="27">
        <v>0.04</v>
      </c>
      <c r="AU128" s="27">
        <v>8.0000000000000002E-3</v>
      </c>
      <c r="AV128" s="27">
        <v>0.03</v>
      </c>
      <c r="AW128" s="27">
        <v>1.0999999999999999E-2</v>
      </c>
      <c r="AX128" s="25">
        <v>5.0674371176070702E-2</v>
      </c>
      <c r="AY128" s="27">
        <v>1.4999999999999999E-2</v>
      </c>
      <c r="AZ128" s="25">
        <v>8.1228283898305026E-2</v>
      </c>
      <c r="BA128" s="15">
        <v>7.0000000000000007E-2</v>
      </c>
      <c r="BB128" s="27">
        <v>2.7E-2</v>
      </c>
      <c r="BC128" s="25">
        <v>2.9919816724000001E-2</v>
      </c>
    </row>
    <row r="129" spans="1:55" ht="12" customHeight="1" x14ac:dyDescent="0.2">
      <c r="B129" s="6">
        <v>123</v>
      </c>
      <c r="C129" s="11">
        <v>42894</v>
      </c>
      <c r="D129" s="98" t="s">
        <v>385</v>
      </c>
      <c r="E129" s="38">
        <v>88.14</v>
      </c>
      <c r="F129" s="38">
        <v>2809.8399999999997</v>
      </c>
      <c r="G129" s="38">
        <v>-1234.0399999999997</v>
      </c>
      <c r="H129" s="38">
        <v>2809.0499999999997</v>
      </c>
      <c r="I129" s="6" t="s">
        <v>179</v>
      </c>
      <c r="J129" s="6" t="s">
        <v>383</v>
      </c>
      <c r="K129" s="6" t="s">
        <v>46</v>
      </c>
      <c r="N129" s="15">
        <v>5.0000000000000001E-3</v>
      </c>
      <c r="O129" s="14">
        <v>39.083754678951912</v>
      </c>
      <c r="P129" s="14">
        <v>0.10015048908954099</v>
      </c>
      <c r="Q129" s="15">
        <v>0.89390843565463507</v>
      </c>
      <c r="R129" s="14">
        <v>3.1011363636363636E-2</v>
      </c>
      <c r="S129" s="14">
        <v>2.2236002939015429E-2</v>
      </c>
      <c r="T129" s="13">
        <v>56.207188498402559</v>
      </c>
      <c r="U129" s="26">
        <v>0.17049085659287777</v>
      </c>
      <c r="V129" s="13">
        <v>30.326255345143551</v>
      </c>
      <c r="W129" s="13">
        <v>2427.744125326371</v>
      </c>
      <c r="X129" s="25">
        <v>25.014346527259146</v>
      </c>
      <c r="Y129" s="26">
        <v>325.05923255215043</v>
      </c>
      <c r="Z129" s="13">
        <v>1662.937712344281</v>
      </c>
      <c r="AA129" s="26">
        <v>0.93439360529217186</v>
      </c>
      <c r="AB129" s="26">
        <v>123.59121122599704</v>
      </c>
      <c r="AC129" s="24">
        <v>1.6</v>
      </c>
      <c r="AD129" s="24">
        <v>0.14000000000000001</v>
      </c>
      <c r="AE129" s="24">
        <v>0.4</v>
      </c>
      <c r="AF129" s="14">
        <v>0.26015233949945593</v>
      </c>
      <c r="AG129" s="14">
        <v>2.5311103810775295</v>
      </c>
      <c r="AH129" s="14">
        <v>0.12865055762081784</v>
      </c>
      <c r="AI129" s="14">
        <v>3.5350620067643744E-2</v>
      </c>
      <c r="AJ129" s="26">
        <v>0.99</v>
      </c>
      <c r="AK129" s="27">
        <v>0.03</v>
      </c>
      <c r="AL129" s="27">
        <v>0.09</v>
      </c>
      <c r="AM129" s="27">
        <v>8.9999999999999993E-3</v>
      </c>
      <c r="AN129" s="27">
        <v>0.05</v>
      </c>
      <c r="AO129" s="27">
        <v>0.06</v>
      </c>
      <c r="AP129" s="27">
        <v>1.0999999999999999E-2</v>
      </c>
      <c r="AQ129" s="15">
        <f t="shared" si="8"/>
        <v>0.24444444444444444</v>
      </c>
      <c r="AR129" s="27">
        <v>0.03</v>
      </c>
      <c r="AS129" s="27">
        <v>7.0000000000000001E-3</v>
      </c>
      <c r="AT129" s="25">
        <v>3.1069622641509434E-2</v>
      </c>
      <c r="AU129" s="27">
        <v>7.0000000000000001E-3</v>
      </c>
      <c r="AV129" s="27">
        <v>0.05</v>
      </c>
      <c r="AW129" s="27">
        <v>0.01</v>
      </c>
      <c r="AX129" s="27">
        <v>0.04</v>
      </c>
      <c r="AY129" s="27">
        <v>1.7000000000000001E-2</v>
      </c>
      <c r="AZ129" s="25">
        <v>8.1228283898305026E-2</v>
      </c>
      <c r="BA129" s="15">
        <v>7.0000000000000007E-2</v>
      </c>
      <c r="BB129" s="25">
        <v>3.7505063524200001E-2</v>
      </c>
      <c r="BC129" s="25">
        <v>1.8764032073310424E-2</v>
      </c>
    </row>
    <row r="130" spans="1:55" ht="12" customHeight="1" x14ac:dyDescent="0.2">
      <c r="B130" s="6">
        <v>124</v>
      </c>
      <c r="C130" s="11">
        <v>42894</v>
      </c>
      <c r="D130" s="98" t="s">
        <v>385</v>
      </c>
      <c r="E130" s="38">
        <v>88.14</v>
      </c>
      <c r="F130" s="38">
        <v>2809.8399999999997</v>
      </c>
      <c r="G130" s="38">
        <v>-1234.0399999999997</v>
      </c>
      <c r="H130" s="38">
        <v>2809.0499999999997</v>
      </c>
      <c r="I130" s="6" t="s">
        <v>179</v>
      </c>
      <c r="J130" s="6" t="s">
        <v>383</v>
      </c>
      <c r="K130" s="6" t="s">
        <v>44</v>
      </c>
      <c r="N130" s="14">
        <v>4.2572670807453417E-2</v>
      </c>
      <c r="O130" s="14">
        <v>27.421503023322774</v>
      </c>
      <c r="P130" s="14">
        <v>1.4451715575620772</v>
      </c>
      <c r="Q130" s="15">
        <v>0.89983162793948079</v>
      </c>
      <c r="R130" s="14">
        <v>3.2022727272727272E-2</v>
      </c>
      <c r="S130" s="14">
        <v>1.8445775165319618</v>
      </c>
      <c r="T130" s="13">
        <v>591.22012779552722</v>
      </c>
      <c r="U130" s="26">
        <v>73.140577478344554</v>
      </c>
      <c r="V130" s="13">
        <v>2415.995113011606</v>
      </c>
      <c r="W130" s="13">
        <v>2195.2362924281988</v>
      </c>
      <c r="X130" s="25">
        <v>14.270679611650484</v>
      </c>
      <c r="Y130" s="26">
        <v>120.94267319083184</v>
      </c>
      <c r="Z130" s="13">
        <v>425.61540203850507</v>
      </c>
      <c r="AA130" s="26">
        <v>1.314410143329658</v>
      </c>
      <c r="AB130" s="26">
        <v>86.834084194977834</v>
      </c>
      <c r="AC130" s="26">
        <v>3.1102605724049548</v>
      </c>
      <c r="AD130" s="26">
        <v>0.15265852697912563</v>
      </c>
      <c r="AE130" s="26">
        <v>0.52896525584333542</v>
      </c>
      <c r="AF130" s="14">
        <v>1.7850141458106636</v>
      </c>
      <c r="AG130" s="14">
        <v>3.3036530880420498</v>
      </c>
      <c r="AH130" s="14">
        <v>0.11534851301115243</v>
      </c>
      <c r="AI130" s="14">
        <v>4.9618940248027057E-2</v>
      </c>
      <c r="AJ130" s="26">
        <v>1.1078975609756099</v>
      </c>
      <c r="AK130" s="25">
        <v>6.6403654485049854E-2</v>
      </c>
      <c r="AL130" s="25">
        <v>0.26906202308745847</v>
      </c>
      <c r="AM130" s="25">
        <v>4.1231825525040379E-2</v>
      </c>
      <c r="AN130" s="25">
        <v>0.17842740365901125</v>
      </c>
      <c r="AO130" s="25">
        <v>3.9146156497759398E-2</v>
      </c>
      <c r="AP130" s="25">
        <v>1.9543165467625901E-2</v>
      </c>
      <c r="AQ130" s="29">
        <f t="shared" si="8"/>
        <v>0.2602926053010422</v>
      </c>
      <c r="AR130" s="25">
        <v>0.11101689131547518</v>
      </c>
      <c r="AS130" s="25">
        <v>2.6125304136253042E-2</v>
      </c>
      <c r="AT130" s="25">
        <v>0.21860754716981134</v>
      </c>
      <c r="AU130" s="25">
        <v>6.3465181058495829E-2</v>
      </c>
      <c r="AV130" s="25">
        <v>0.1741569230769231</v>
      </c>
      <c r="AW130" s="25">
        <v>4.5436274509803927E-2</v>
      </c>
      <c r="AX130" s="25">
        <v>0.31914072059823251</v>
      </c>
      <c r="AY130" s="25">
        <v>4.5888641425389752E-2</v>
      </c>
      <c r="AZ130" s="25">
        <v>0.13523887711864405</v>
      </c>
      <c r="BA130" s="15">
        <v>0.05</v>
      </c>
      <c r="BB130" s="25">
        <v>6.0950101270484003E-2</v>
      </c>
      <c r="BC130" s="25">
        <v>2.3469072164948451E-2</v>
      </c>
    </row>
    <row r="131" spans="1:55" ht="12" customHeight="1" x14ac:dyDescent="0.2">
      <c r="A131" s="3">
        <v>9.1999999999999993</v>
      </c>
      <c r="B131" s="6">
        <v>125</v>
      </c>
      <c r="C131" s="11">
        <v>42516</v>
      </c>
      <c r="D131" s="98" t="s">
        <v>386</v>
      </c>
      <c r="E131" s="51">
        <v>88.19</v>
      </c>
      <c r="F131" s="51">
        <v>2809.89</v>
      </c>
      <c r="G131" s="51">
        <v>-1234.0899999999999</v>
      </c>
      <c r="H131" s="51">
        <v>2809.1</v>
      </c>
      <c r="I131" s="6" t="s">
        <v>179</v>
      </c>
      <c r="J131" s="6" t="s">
        <v>383</v>
      </c>
      <c r="K131" s="6" t="s">
        <v>43</v>
      </c>
      <c r="N131" s="14">
        <v>0.35799999999999998</v>
      </c>
      <c r="O131" s="14">
        <v>17.5</v>
      </c>
      <c r="P131" s="14">
        <v>2.11</v>
      </c>
      <c r="Q131" s="15">
        <v>0.65385000000000004</v>
      </c>
      <c r="R131" s="14">
        <v>8.0000000000000002E-3</v>
      </c>
      <c r="S131" s="14">
        <v>18.87</v>
      </c>
      <c r="T131" s="13">
        <v>2945</v>
      </c>
      <c r="U131" s="26">
        <v>475.7</v>
      </c>
      <c r="V131" s="13">
        <v>2390</v>
      </c>
      <c r="W131" s="13">
        <v>1611</v>
      </c>
      <c r="X131" s="25">
        <v>8.4019999999999992</v>
      </c>
      <c r="Y131" s="26">
        <v>63.48</v>
      </c>
      <c r="Z131" s="13">
        <v>314.60000000000002</v>
      </c>
      <c r="AA131" s="24">
        <v>1.6</v>
      </c>
      <c r="AB131" s="26">
        <v>42.46</v>
      </c>
      <c r="AC131" s="26">
        <v>5.4770000000000003</v>
      </c>
      <c r="AD131" s="26">
        <v>0.50900000000000001</v>
      </c>
      <c r="AE131" s="26">
        <v>11.54</v>
      </c>
      <c r="AF131" s="14">
        <v>26.61</v>
      </c>
      <c r="AG131" s="14">
        <v>29.83</v>
      </c>
      <c r="AH131" s="14">
        <v>0.13200000000000001</v>
      </c>
      <c r="AI131" s="14">
        <v>0.18</v>
      </c>
      <c r="AJ131" s="26">
        <v>2.105</v>
      </c>
      <c r="AK131" s="25">
        <v>2.3719999999999999</v>
      </c>
      <c r="AL131" s="25">
        <v>9.8810000000000002</v>
      </c>
      <c r="AM131" s="25">
        <v>1.6659999999999999</v>
      </c>
      <c r="AN131" s="25">
        <v>9.1980000000000004</v>
      </c>
      <c r="AO131" s="25">
        <v>3.2650000000000001</v>
      </c>
      <c r="AP131" s="25">
        <v>0.57199999999999995</v>
      </c>
      <c r="AQ131" s="29">
        <f t="shared" ref="AQ131:AQ142" si="9">AP131/((AO131+AR131)/2)</f>
        <v>0.15046692095225567</v>
      </c>
      <c r="AR131" s="25">
        <v>4.3380000000000001</v>
      </c>
      <c r="AS131" s="25">
        <v>0.73599999999999999</v>
      </c>
      <c r="AT131" s="25">
        <v>5.1310000000000002</v>
      </c>
      <c r="AU131" s="25">
        <v>1.022</v>
      </c>
      <c r="AV131" s="25">
        <v>2.649</v>
      </c>
      <c r="AW131" s="25">
        <v>0.35899999999999999</v>
      </c>
      <c r="AX131" s="25">
        <v>2.2639999999999998</v>
      </c>
      <c r="AY131" s="25">
        <v>0.32300000000000001</v>
      </c>
      <c r="AZ131" s="25">
        <v>1.571</v>
      </c>
      <c r="BA131" s="14">
        <v>0.42499999999999999</v>
      </c>
      <c r="BB131" s="25">
        <v>0.20899999999999999</v>
      </c>
      <c r="BC131" s="25">
        <v>5.6000000000000001E-2</v>
      </c>
    </row>
    <row r="132" spans="1:55" ht="12" customHeight="1" x14ac:dyDescent="0.2">
      <c r="B132" s="6">
        <v>126</v>
      </c>
      <c r="C132" s="11">
        <v>42516</v>
      </c>
      <c r="D132" s="98" t="s">
        <v>386</v>
      </c>
      <c r="E132" s="51">
        <v>88.19</v>
      </c>
      <c r="F132" s="51">
        <v>2809.89</v>
      </c>
      <c r="G132" s="51">
        <v>-1234.0899999999999</v>
      </c>
      <c r="H132" s="51">
        <v>2809.1</v>
      </c>
      <c r="I132" s="6" t="s">
        <v>179</v>
      </c>
      <c r="J132" s="6" t="s">
        <v>383</v>
      </c>
      <c r="K132" s="6" t="s">
        <v>43</v>
      </c>
      <c r="N132" s="14">
        <v>0.33300000000000002</v>
      </c>
      <c r="O132" s="14">
        <v>17.14</v>
      </c>
      <c r="P132" s="14">
        <v>2.133</v>
      </c>
      <c r="Q132" s="15">
        <v>0.65600999999999998</v>
      </c>
      <c r="R132" s="14">
        <v>4.0000000000000001E-3</v>
      </c>
      <c r="S132" s="14">
        <v>18.87</v>
      </c>
      <c r="T132" s="13">
        <v>3083</v>
      </c>
      <c r="U132" s="26">
        <v>490.2</v>
      </c>
      <c r="V132" s="13">
        <v>2297</v>
      </c>
      <c r="W132" s="13">
        <v>1557</v>
      </c>
      <c r="X132" s="25">
        <v>8.0559999999999992</v>
      </c>
      <c r="Y132" s="26">
        <v>59.81</v>
      </c>
      <c r="Z132" s="13">
        <v>302</v>
      </c>
      <c r="AA132" s="26">
        <v>1.1659999999999999</v>
      </c>
      <c r="AB132" s="26">
        <v>36.9</v>
      </c>
      <c r="AC132" s="26">
        <v>5.3949999999999996</v>
      </c>
      <c r="AD132" s="24">
        <v>0.3</v>
      </c>
      <c r="AE132" s="26">
        <v>10.63</v>
      </c>
      <c r="AF132" s="14">
        <v>26.44</v>
      </c>
      <c r="AG132" s="14">
        <v>28.42</v>
      </c>
      <c r="AH132" s="14">
        <v>0.128</v>
      </c>
      <c r="AI132" s="15">
        <v>0.08</v>
      </c>
      <c r="AJ132" s="24">
        <v>0.5</v>
      </c>
      <c r="AK132" s="25">
        <v>2.0579999999999998</v>
      </c>
      <c r="AL132" s="25">
        <v>9.2129999999999992</v>
      </c>
      <c r="AM132" s="25">
        <v>1.6259999999999999</v>
      </c>
      <c r="AN132" s="25">
        <v>9.4779999999999998</v>
      </c>
      <c r="AO132" s="25">
        <v>3.323</v>
      </c>
      <c r="AP132" s="25">
        <v>0.56599999999999995</v>
      </c>
      <c r="AQ132" s="29">
        <f t="shared" si="9"/>
        <v>0.14307381193124366</v>
      </c>
      <c r="AR132" s="25">
        <v>4.5890000000000004</v>
      </c>
      <c r="AS132" s="25">
        <v>0.754</v>
      </c>
      <c r="AT132" s="25">
        <v>5.1929999999999996</v>
      </c>
      <c r="AU132" s="25">
        <v>1.0629999999999999</v>
      </c>
      <c r="AV132" s="25">
        <v>2.6909999999999998</v>
      </c>
      <c r="AW132" s="25">
        <v>0.34599999999999997</v>
      </c>
      <c r="AX132" s="25">
        <v>2.198</v>
      </c>
      <c r="AY132" s="25">
        <v>0.28899999999999998</v>
      </c>
      <c r="AZ132" s="25">
        <v>1.222</v>
      </c>
      <c r="BA132" s="15">
        <v>0.21</v>
      </c>
      <c r="BB132" s="25">
        <v>0.109</v>
      </c>
      <c r="BC132" s="25">
        <v>2.7E-2</v>
      </c>
    </row>
    <row r="133" spans="1:55" ht="12" customHeight="1" x14ac:dyDescent="0.2">
      <c r="B133" s="6">
        <v>127</v>
      </c>
      <c r="C133" s="11">
        <v>42516</v>
      </c>
      <c r="D133" s="98" t="s">
        <v>386</v>
      </c>
      <c r="E133" s="51">
        <v>88.19</v>
      </c>
      <c r="F133" s="51">
        <v>2809.89</v>
      </c>
      <c r="G133" s="51">
        <v>-1234.0899999999999</v>
      </c>
      <c r="H133" s="51">
        <v>2809.1</v>
      </c>
      <c r="I133" s="6" t="s">
        <v>179</v>
      </c>
      <c r="J133" s="6" t="s">
        <v>383</v>
      </c>
      <c r="K133" s="6" t="s">
        <v>44</v>
      </c>
      <c r="N133" s="14">
        <v>3.2000000000000001E-2</v>
      </c>
      <c r="O133" s="14">
        <v>25.86</v>
      </c>
      <c r="P133" s="14">
        <v>1.2410000000000001</v>
      </c>
      <c r="Q133" s="15">
        <v>0.61373</v>
      </c>
      <c r="R133" s="15">
        <v>3.0000000000000001E-3</v>
      </c>
      <c r="S133" s="14">
        <v>1.704</v>
      </c>
      <c r="T133" s="13">
        <v>532.70000000000005</v>
      </c>
      <c r="U133" s="26">
        <v>116</v>
      </c>
      <c r="V133" s="13">
        <v>1740</v>
      </c>
      <c r="W133" s="13">
        <v>2257</v>
      </c>
      <c r="X133" s="25">
        <v>14.15</v>
      </c>
      <c r="Y133" s="26">
        <v>116.9</v>
      </c>
      <c r="Z133" s="13">
        <v>491.1</v>
      </c>
      <c r="AA133" s="24">
        <v>1.8</v>
      </c>
      <c r="AB133" s="26">
        <v>85.77</v>
      </c>
      <c r="AC133" s="26">
        <v>3.806</v>
      </c>
      <c r="AD133" s="24">
        <v>0.2</v>
      </c>
      <c r="AE133" s="26">
        <v>0.27200000000000002</v>
      </c>
      <c r="AF133" s="14">
        <v>3.9649999999999999</v>
      </c>
      <c r="AG133" s="14">
        <v>2.875</v>
      </c>
      <c r="AH133" s="15">
        <v>0.04</v>
      </c>
      <c r="AI133" s="15">
        <v>0.11</v>
      </c>
      <c r="AJ133" s="24">
        <v>0.3</v>
      </c>
      <c r="AK133" s="25">
        <v>6.8000000000000005E-2</v>
      </c>
      <c r="AL133" s="25">
        <v>0.33300000000000002</v>
      </c>
      <c r="AM133" s="25">
        <v>3.9E-2</v>
      </c>
      <c r="AN133" s="25">
        <v>0.34899999999999998</v>
      </c>
      <c r="AO133" s="25">
        <v>0.125</v>
      </c>
      <c r="AP133" s="25">
        <v>2.3E-2</v>
      </c>
      <c r="AQ133" s="29">
        <f t="shared" si="9"/>
        <v>0.12742382271468145</v>
      </c>
      <c r="AR133" s="25">
        <v>0.23599999999999999</v>
      </c>
      <c r="AS133" s="25">
        <v>6.4000000000000001E-2</v>
      </c>
      <c r="AT133" s="25">
        <v>0.48199999999999998</v>
      </c>
      <c r="AU133" s="25">
        <v>0.12</v>
      </c>
      <c r="AV133" s="25">
        <v>0.46800000000000003</v>
      </c>
      <c r="AW133" s="25">
        <v>7.0999999999999994E-2</v>
      </c>
      <c r="AX133" s="25">
        <v>0.63300000000000001</v>
      </c>
      <c r="AY133" s="25">
        <v>0.106</v>
      </c>
      <c r="AZ133" s="25">
        <v>0.121</v>
      </c>
      <c r="BA133" s="15">
        <v>0.22</v>
      </c>
      <c r="BB133" s="25">
        <v>3.2000000000000001E-2</v>
      </c>
      <c r="BC133" s="25">
        <v>0.01</v>
      </c>
    </row>
    <row r="134" spans="1:55" ht="12" customHeight="1" x14ac:dyDescent="0.2">
      <c r="B134" s="6">
        <v>128</v>
      </c>
      <c r="C134" s="11">
        <v>42516</v>
      </c>
      <c r="D134" s="98" t="s">
        <v>386</v>
      </c>
      <c r="E134" s="51">
        <v>88.19</v>
      </c>
      <c r="F134" s="51">
        <v>2809.89</v>
      </c>
      <c r="G134" s="51">
        <v>-1234.0899999999999</v>
      </c>
      <c r="H134" s="51">
        <v>2809.1</v>
      </c>
      <c r="I134" s="6" t="s">
        <v>179</v>
      </c>
      <c r="J134" s="6" t="s">
        <v>383</v>
      </c>
      <c r="K134" s="6" t="s">
        <v>44</v>
      </c>
      <c r="N134" s="14">
        <v>2.5000000000000001E-2</v>
      </c>
      <c r="O134" s="14">
        <v>27.01</v>
      </c>
      <c r="P134" s="14">
        <v>1.2969999999999999</v>
      </c>
      <c r="Q134" s="15">
        <v>0.58536999999999995</v>
      </c>
      <c r="R134" s="15">
        <v>3.0000000000000001E-3</v>
      </c>
      <c r="S134" s="14">
        <v>1.7629999999999999</v>
      </c>
      <c r="T134" s="13">
        <v>596.4</v>
      </c>
      <c r="U134" s="26">
        <v>100.4</v>
      </c>
      <c r="V134" s="13">
        <v>1742</v>
      </c>
      <c r="W134" s="13">
        <v>2301</v>
      </c>
      <c r="X134" s="25">
        <v>14.61</v>
      </c>
      <c r="Y134" s="26">
        <v>119.3</v>
      </c>
      <c r="Z134" s="13">
        <v>503.1</v>
      </c>
      <c r="AA134" s="24">
        <v>1</v>
      </c>
      <c r="AB134" s="26">
        <v>89.41</v>
      </c>
      <c r="AC134" s="26">
        <v>3.653</v>
      </c>
      <c r="AD134" s="24">
        <v>0.3</v>
      </c>
      <c r="AE134" s="26">
        <v>0.308</v>
      </c>
      <c r="AF134" s="14">
        <v>4.7539999999999996</v>
      </c>
      <c r="AG134" s="14">
        <v>3.726</v>
      </c>
      <c r="AH134" s="15">
        <v>0.08</v>
      </c>
      <c r="AI134" s="15">
        <v>0.13</v>
      </c>
      <c r="AJ134" s="24">
        <v>0.3</v>
      </c>
      <c r="AK134" s="25">
        <v>8.3000000000000004E-2</v>
      </c>
      <c r="AL134" s="25">
        <v>0.39400000000000002</v>
      </c>
      <c r="AM134" s="25">
        <v>6.4000000000000001E-2</v>
      </c>
      <c r="AN134" s="25">
        <v>0.4</v>
      </c>
      <c r="AO134" s="25">
        <v>0.16700000000000001</v>
      </c>
      <c r="AP134" s="27">
        <v>0.03</v>
      </c>
      <c r="AQ134" s="15">
        <f t="shared" si="9"/>
        <v>0.10909090909090907</v>
      </c>
      <c r="AR134" s="25">
        <v>0.38300000000000001</v>
      </c>
      <c r="AS134" s="25">
        <v>8.5000000000000006E-2</v>
      </c>
      <c r="AT134" s="25">
        <v>0.624</v>
      </c>
      <c r="AU134" s="25">
        <v>0.155</v>
      </c>
      <c r="AV134" s="25">
        <v>0.55000000000000004</v>
      </c>
      <c r="AW134" s="25">
        <v>9.7000000000000003E-2</v>
      </c>
      <c r="AX134" s="25">
        <v>0.69399999999999995</v>
      </c>
      <c r="AY134" s="25">
        <v>0.111</v>
      </c>
      <c r="AZ134" s="25">
        <v>0.18</v>
      </c>
      <c r="BA134" s="15">
        <v>0.16</v>
      </c>
      <c r="BB134" s="25">
        <v>3.1E-2</v>
      </c>
      <c r="BC134" s="27">
        <v>0.02</v>
      </c>
    </row>
    <row r="135" spans="1:55" ht="12" customHeight="1" x14ac:dyDescent="0.2">
      <c r="B135" s="6">
        <v>129</v>
      </c>
      <c r="C135" s="11">
        <v>42516</v>
      </c>
      <c r="D135" s="98" t="s">
        <v>386</v>
      </c>
      <c r="E135" s="51">
        <v>88.19</v>
      </c>
      <c r="F135" s="51">
        <v>2809.89</v>
      </c>
      <c r="G135" s="51">
        <v>-1234.0899999999999</v>
      </c>
      <c r="H135" s="51">
        <v>2809.1</v>
      </c>
      <c r="I135" s="6" t="s">
        <v>179</v>
      </c>
      <c r="J135" s="6" t="s">
        <v>383</v>
      </c>
      <c r="K135" s="6" t="s">
        <v>44</v>
      </c>
      <c r="N135" s="14">
        <v>3.1E-2</v>
      </c>
      <c r="O135" s="14">
        <v>25.7</v>
      </c>
      <c r="P135" s="14">
        <v>1.169</v>
      </c>
      <c r="Q135" s="15">
        <v>0.64500000000000002</v>
      </c>
      <c r="R135" s="15">
        <v>3.0000000000000001E-3</v>
      </c>
      <c r="S135" s="14">
        <v>1.4470000000000001</v>
      </c>
      <c r="T135" s="13">
        <v>531</v>
      </c>
      <c r="U135" s="26">
        <v>99.77</v>
      </c>
      <c r="V135" s="13">
        <v>1691</v>
      </c>
      <c r="W135" s="13">
        <v>2271</v>
      </c>
      <c r="X135" s="25">
        <v>14.56</v>
      </c>
      <c r="Y135" s="26">
        <v>119.2</v>
      </c>
      <c r="Z135" s="13">
        <v>502.9</v>
      </c>
      <c r="AA135" s="24">
        <v>1.1000000000000001</v>
      </c>
      <c r="AB135" s="26">
        <v>89.99</v>
      </c>
      <c r="AC135" s="26">
        <v>3.5459999999999998</v>
      </c>
      <c r="AD135" s="24">
        <v>0.2</v>
      </c>
      <c r="AE135" s="26">
        <v>0.25</v>
      </c>
      <c r="AF135" s="14">
        <v>3.5390000000000001</v>
      </c>
      <c r="AG135" s="14">
        <v>2.4239999999999999</v>
      </c>
      <c r="AH135" s="15">
        <v>0.04</v>
      </c>
      <c r="AI135" s="15">
        <v>0.05</v>
      </c>
      <c r="AJ135" s="26">
        <v>7.0000000000000007E-2</v>
      </c>
      <c r="AK135" s="25">
        <v>7.1999999999999995E-2</v>
      </c>
      <c r="AL135" s="25">
        <v>0.34200000000000003</v>
      </c>
      <c r="AM135" s="25">
        <v>0.04</v>
      </c>
      <c r="AN135" s="25">
        <v>0.30099999999999999</v>
      </c>
      <c r="AO135" s="25">
        <v>0.13300000000000001</v>
      </c>
      <c r="AP135" s="25">
        <v>2.8000000000000001E-2</v>
      </c>
      <c r="AQ135" s="29">
        <f t="shared" si="9"/>
        <v>0.15774647887323945</v>
      </c>
      <c r="AR135" s="25">
        <v>0.222</v>
      </c>
      <c r="AS135" s="25">
        <v>5.0999999999999997E-2</v>
      </c>
      <c r="AT135" s="25">
        <v>0.58299999999999996</v>
      </c>
      <c r="AU135" s="25">
        <v>0.112</v>
      </c>
      <c r="AV135" s="25">
        <v>0.42399999999999999</v>
      </c>
      <c r="AW135" s="25">
        <v>6.9000000000000006E-2</v>
      </c>
      <c r="AX135" s="25">
        <v>0.55600000000000005</v>
      </c>
      <c r="AY135" s="25">
        <v>0.11</v>
      </c>
      <c r="AZ135" s="25">
        <v>0.128</v>
      </c>
      <c r="BA135" s="15">
        <v>0.18</v>
      </c>
      <c r="BB135" s="25">
        <v>3.9E-2</v>
      </c>
      <c r="BC135" s="25">
        <v>8.0000000000000002E-3</v>
      </c>
    </row>
    <row r="136" spans="1:55" ht="12" customHeight="1" x14ac:dyDescent="0.2">
      <c r="B136" s="6">
        <v>130</v>
      </c>
      <c r="C136" s="11">
        <v>42516</v>
      </c>
      <c r="D136" s="98" t="s">
        <v>386</v>
      </c>
      <c r="E136" s="51">
        <v>88.19</v>
      </c>
      <c r="F136" s="51">
        <v>2809.89</v>
      </c>
      <c r="G136" s="51">
        <v>-1234.0899999999999</v>
      </c>
      <c r="H136" s="51">
        <v>2809.1</v>
      </c>
      <c r="I136" s="6" t="s">
        <v>179</v>
      </c>
      <c r="J136" s="6" t="s">
        <v>383</v>
      </c>
      <c r="K136" s="6" t="s">
        <v>44</v>
      </c>
      <c r="N136" s="14">
        <v>0.02</v>
      </c>
      <c r="O136" s="14">
        <v>26.91</v>
      </c>
      <c r="P136" s="14">
        <v>1.113</v>
      </c>
      <c r="Q136" s="15">
        <v>0.66103999999999996</v>
      </c>
      <c r="R136" s="15">
        <v>3.0000000000000001E-3</v>
      </c>
      <c r="S136" s="14">
        <v>1.2170000000000001</v>
      </c>
      <c r="T136" s="13">
        <v>1074</v>
      </c>
      <c r="U136" s="26">
        <v>141.1</v>
      </c>
      <c r="V136" s="13">
        <v>1198</v>
      </c>
      <c r="W136" s="13">
        <v>2391</v>
      </c>
      <c r="X136" s="25">
        <v>15.02</v>
      </c>
      <c r="Y136" s="26">
        <v>112.3</v>
      </c>
      <c r="Z136" s="13">
        <v>454.3</v>
      </c>
      <c r="AA136" s="24">
        <v>1.2</v>
      </c>
      <c r="AB136" s="26">
        <v>94.14</v>
      </c>
      <c r="AC136" s="26">
        <v>3.4830000000000001</v>
      </c>
      <c r="AD136" s="24">
        <v>0.3</v>
      </c>
      <c r="AE136" s="26">
        <v>0.13300000000000001</v>
      </c>
      <c r="AF136" s="14">
        <v>4.0209999999999999</v>
      </c>
      <c r="AG136" s="14">
        <v>6.43</v>
      </c>
      <c r="AH136" s="14">
        <v>1.4E-2</v>
      </c>
      <c r="AI136" s="15">
        <v>0.05</v>
      </c>
      <c r="AJ136" s="26">
        <v>9.2999999999999999E-2</v>
      </c>
      <c r="AK136" s="25">
        <v>0.05</v>
      </c>
      <c r="AL136" s="25">
        <v>0.19800000000000001</v>
      </c>
      <c r="AM136" s="25">
        <v>2.8000000000000001E-2</v>
      </c>
      <c r="AN136" s="25">
        <v>0.14799999999999999</v>
      </c>
      <c r="AO136" s="25">
        <v>0.09</v>
      </c>
      <c r="AP136" s="25">
        <v>1.4999999999999999E-2</v>
      </c>
      <c r="AQ136" s="29">
        <f t="shared" si="9"/>
        <v>8.4507042253521125E-2</v>
      </c>
      <c r="AR136" s="25">
        <v>0.26500000000000001</v>
      </c>
      <c r="AS136" s="25">
        <v>0.05</v>
      </c>
      <c r="AT136" s="25">
        <v>0.499</v>
      </c>
      <c r="AU136" s="25">
        <v>0.14099999999999999</v>
      </c>
      <c r="AV136" s="25">
        <v>0.47299999999999998</v>
      </c>
      <c r="AW136" s="25">
        <v>8.8999999999999996E-2</v>
      </c>
      <c r="AX136" s="25">
        <v>0.67200000000000004</v>
      </c>
      <c r="AY136" s="25">
        <v>0.13800000000000001</v>
      </c>
      <c r="AZ136" s="25">
        <v>0.23499999999999999</v>
      </c>
      <c r="BA136" s="14">
        <v>0.19800000000000001</v>
      </c>
      <c r="BB136" s="25">
        <v>8.3000000000000004E-2</v>
      </c>
      <c r="BC136" s="25">
        <v>1.2E-2</v>
      </c>
    </row>
    <row r="137" spans="1:55" ht="12" customHeight="1" x14ac:dyDescent="0.2">
      <c r="B137" s="6">
        <v>131</v>
      </c>
      <c r="C137" s="11">
        <v>42516</v>
      </c>
      <c r="D137" s="98" t="s">
        <v>386</v>
      </c>
      <c r="E137" s="51">
        <v>88.19</v>
      </c>
      <c r="F137" s="51">
        <v>2809.89</v>
      </c>
      <c r="G137" s="51">
        <v>-1234.0899999999999</v>
      </c>
      <c r="H137" s="51">
        <v>2809.1</v>
      </c>
      <c r="I137" s="6" t="s">
        <v>179</v>
      </c>
      <c r="J137" s="6" t="s">
        <v>383</v>
      </c>
      <c r="K137" s="6" t="s">
        <v>44</v>
      </c>
      <c r="N137" s="14">
        <v>2.9000000000000001E-2</v>
      </c>
      <c r="O137" s="14">
        <v>26.06</v>
      </c>
      <c r="P137" s="14">
        <v>1.1619999999999999</v>
      </c>
      <c r="Q137" s="15">
        <v>0.67634000000000005</v>
      </c>
      <c r="R137" s="14">
        <v>2E-3</v>
      </c>
      <c r="S137" s="14">
        <v>1.6859999999999999</v>
      </c>
      <c r="T137" s="13">
        <v>607.1</v>
      </c>
      <c r="U137" s="26">
        <v>114</v>
      </c>
      <c r="V137" s="13">
        <v>1559</v>
      </c>
      <c r="W137" s="13">
        <v>2267</v>
      </c>
      <c r="X137" s="25">
        <v>14.31</v>
      </c>
      <c r="Y137" s="26">
        <v>115.5</v>
      </c>
      <c r="Z137" s="13">
        <v>469.9</v>
      </c>
      <c r="AA137" s="24">
        <v>1.5</v>
      </c>
      <c r="AB137" s="26">
        <v>87.92</v>
      </c>
      <c r="AC137" s="26">
        <v>3.2389999999999999</v>
      </c>
      <c r="AD137" s="24">
        <v>0.3</v>
      </c>
      <c r="AE137" s="26">
        <v>0.29599999999999999</v>
      </c>
      <c r="AF137" s="14">
        <v>4.4009999999999998</v>
      </c>
      <c r="AG137" s="14">
        <v>3.9260000000000002</v>
      </c>
      <c r="AH137" s="15">
        <v>0.05</v>
      </c>
      <c r="AI137" s="15">
        <v>7.0000000000000007E-2</v>
      </c>
      <c r="AJ137" s="24">
        <v>0.2</v>
      </c>
      <c r="AK137" s="25">
        <v>7.9000000000000001E-2</v>
      </c>
      <c r="AL137" s="25">
        <v>0.38500000000000001</v>
      </c>
      <c r="AM137" s="25">
        <v>6.0999999999999999E-2</v>
      </c>
      <c r="AN137" s="25">
        <v>0.32800000000000001</v>
      </c>
      <c r="AO137" s="25">
        <v>0.185</v>
      </c>
      <c r="AP137" s="25">
        <v>2.5000000000000001E-2</v>
      </c>
      <c r="AQ137" s="29">
        <f t="shared" si="9"/>
        <v>0.10245901639344263</v>
      </c>
      <c r="AR137" s="25">
        <v>0.30299999999999999</v>
      </c>
      <c r="AS137" s="25">
        <v>6.6000000000000003E-2</v>
      </c>
      <c r="AT137" s="25">
        <v>0.56899999999999995</v>
      </c>
      <c r="AU137" s="25">
        <v>0.15</v>
      </c>
      <c r="AV137" s="25">
        <v>0.54900000000000004</v>
      </c>
      <c r="AW137" s="25">
        <v>9.9000000000000005E-2</v>
      </c>
      <c r="AX137" s="25">
        <v>0.63900000000000001</v>
      </c>
      <c r="AY137" s="25">
        <v>0.11700000000000001</v>
      </c>
      <c r="AZ137" s="25">
        <v>0.20399999999999999</v>
      </c>
      <c r="BA137" s="15">
        <v>0.18</v>
      </c>
      <c r="BB137" s="25">
        <v>5.8999999999999997E-2</v>
      </c>
      <c r="BC137" s="25">
        <v>1.4E-2</v>
      </c>
    </row>
    <row r="138" spans="1:55" ht="12" customHeight="1" x14ac:dyDescent="0.2">
      <c r="B138" s="6">
        <v>132</v>
      </c>
      <c r="C138" s="11">
        <v>42516</v>
      </c>
      <c r="D138" s="98" t="s">
        <v>386</v>
      </c>
      <c r="E138" s="51">
        <v>88.19</v>
      </c>
      <c r="F138" s="51">
        <v>2809.89</v>
      </c>
      <c r="G138" s="51">
        <v>-1234.0899999999999</v>
      </c>
      <c r="H138" s="51">
        <v>2809.1</v>
      </c>
      <c r="I138" s="6" t="s">
        <v>179</v>
      </c>
      <c r="J138" s="6" t="s">
        <v>383</v>
      </c>
      <c r="K138" s="6" t="s">
        <v>44</v>
      </c>
      <c r="N138" s="14">
        <v>3.2000000000000001E-2</v>
      </c>
      <c r="O138" s="14">
        <v>26.02</v>
      </c>
      <c r="P138" s="14">
        <v>1.1739999999999999</v>
      </c>
      <c r="Q138" s="15">
        <v>0.64463000000000004</v>
      </c>
      <c r="R138" s="15">
        <v>3.0000000000000001E-3</v>
      </c>
      <c r="S138" s="14">
        <v>1.623</v>
      </c>
      <c r="T138" s="13">
        <v>533.5</v>
      </c>
      <c r="U138" s="26">
        <v>147.5</v>
      </c>
      <c r="V138" s="13">
        <v>1674</v>
      </c>
      <c r="W138" s="13">
        <v>2258</v>
      </c>
      <c r="X138" s="25">
        <v>14.43</v>
      </c>
      <c r="Y138" s="26">
        <v>117.1</v>
      </c>
      <c r="Z138" s="13">
        <v>488.2</v>
      </c>
      <c r="AA138" s="24">
        <v>0.9</v>
      </c>
      <c r="AB138" s="26">
        <v>89.17</v>
      </c>
      <c r="AC138" s="26">
        <v>3.577</v>
      </c>
      <c r="AD138" s="24">
        <v>0.3</v>
      </c>
      <c r="AE138" s="26">
        <v>0.20599999999999999</v>
      </c>
      <c r="AF138" s="14">
        <v>4.1589999999999998</v>
      </c>
      <c r="AG138" s="14">
        <v>3.077</v>
      </c>
      <c r="AH138" s="15">
        <v>0.05</v>
      </c>
      <c r="AI138" s="15">
        <v>7.0000000000000007E-2</v>
      </c>
      <c r="AJ138" s="24">
        <v>0.2</v>
      </c>
      <c r="AK138" s="25">
        <v>7.6999999999999999E-2</v>
      </c>
      <c r="AL138" s="25">
        <v>0.32400000000000001</v>
      </c>
      <c r="AM138" s="25">
        <v>5.7000000000000002E-2</v>
      </c>
      <c r="AN138" s="25">
        <v>0.3</v>
      </c>
      <c r="AO138" s="25">
        <v>0.158</v>
      </c>
      <c r="AP138" s="25">
        <v>2.4E-2</v>
      </c>
      <c r="AQ138" s="29">
        <f t="shared" si="9"/>
        <v>0.11650485436893203</v>
      </c>
      <c r="AR138" s="25">
        <v>0.254</v>
      </c>
      <c r="AS138" s="25">
        <v>7.0999999999999994E-2</v>
      </c>
      <c r="AT138" s="25">
        <v>0.56499999999999995</v>
      </c>
      <c r="AU138" s="25">
        <v>0.129</v>
      </c>
      <c r="AV138" s="25">
        <v>0.48399999999999999</v>
      </c>
      <c r="AW138" s="25">
        <v>7.6999999999999999E-2</v>
      </c>
      <c r="AX138" s="25">
        <v>0.67700000000000005</v>
      </c>
      <c r="AY138" s="25">
        <v>9.8000000000000004E-2</v>
      </c>
      <c r="AZ138" s="25">
        <v>0.13300000000000001</v>
      </c>
      <c r="BA138" s="15">
        <v>0.17</v>
      </c>
      <c r="BB138" s="25">
        <v>2.1000000000000001E-2</v>
      </c>
      <c r="BC138" s="25">
        <v>1.4999999999999999E-2</v>
      </c>
    </row>
    <row r="139" spans="1:55" ht="12" customHeight="1" x14ac:dyDescent="0.2">
      <c r="B139" s="6">
        <v>133</v>
      </c>
      <c r="C139" s="11">
        <v>42516</v>
      </c>
      <c r="D139" s="98" t="s">
        <v>386</v>
      </c>
      <c r="E139" s="51">
        <v>88.19</v>
      </c>
      <c r="F139" s="51">
        <v>2809.89</v>
      </c>
      <c r="G139" s="51">
        <v>-1234.0899999999999</v>
      </c>
      <c r="H139" s="51">
        <v>2809.1</v>
      </c>
      <c r="I139" s="6" t="s">
        <v>179</v>
      </c>
      <c r="J139" s="6" t="s">
        <v>383</v>
      </c>
      <c r="K139" s="6" t="s">
        <v>44</v>
      </c>
      <c r="N139" s="14">
        <v>0.01</v>
      </c>
      <c r="O139" s="14">
        <v>27.15</v>
      </c>
      <c r="P139" s="14">
        <v>1.137</v>
      </c>
      <c r="Q139" s="15">
        <v>0.59857000000000005</v>
      </c>
      <c r="R139" s="15">
        <v>3.0000000000000001E-3</v>
      </c>
      <c r="S139" s="14">
        <v>0.92</v>
      </c>
      <c r="T139" s="13">
        <v>968.3</v>
      </c>
      <c r="U139" s="26">
        <v>109.4</v>
      </c>
      <c r="V139" s="13">
        <v>1223</v>
      </c>
      <c r="W139" s="13">
        <v>2418</v>
      </c>
      <c r="X139" s="25">
        <v>14.92</v>
      </c>
      <c r="Y139" s="26">
        <v>105.8</v>
      </c>
      <c r="Z139" s="13">
        <v>437.1</v>
      </c>
      <c r="AA139" s="24">
        <v>1.1000000000000001</v>
      </c>
      <c r="AB139" s="26">
        <v>96.51</v>
      </c>
      <c r="AC139" s="26">
        <v>3.7480000000000002</v>
      </c>
      <c r="AD139" s="24">
        <v>0.2</v>
      </c>
      <c r="AE139" s="26">
        <v>7.2999999999999995E-2</v>
      </c>
      <c r="AF139" s="14">
        <v>3.6309999999999998</v>
      </c>
      <c r="AG139" s="14">
        <v>5.2569999999999997</v>
      </c>
      <c r="AH139" s="15">
        <v>0.04</v>
      </c>
      <c r="AI139" s="15">
        <v>0.08</v>
      </c>
      <c r="AJ139" s="24">
        <v>0.3</v>
      </c>
      <c r="AK139" s="25">
        <v>2.5999999999999999E-2</v>
      </c>
      <c r="AL139" s="25">
        <v>0.1</v>
      </c>
      <c r="AM139" s="25">
        <v>0.01</v>
      </c>
      <c r="AN139" s="25">
        <v>0.13100000000000001</v>
      </c>
      <c r="AO139" s="25">
        <v>5.8999999999999997E-2</v>
      </c>
      <c r="AP139" s="25">
        <v>1.4999999999999999E-2</v>
      </c>
      <c r="AQ139" s="29">
        <f t="shared" si="9"/>
        <v>0.14851485148514851</v>
      </c>
      <c r="AR139" s="25">
        <v>0.14299999999999999</v>
      </c>
      <c r="AS139" s="25">
        <v>4.4999999999999998E-2</v>
      </c>
      <c r="AT139" s="25">
        <v>0.37</v>
      </c>
      <c r="AU139" s="25">
        <v>0.109</v>
      </c>
      <c r="AV139" s="25">
        <v>0.46100000000000002</v>
      </c>
      <c r="AW139" s="25">
        <v>9.5000000000000001E-2</v>
      </c>
      <c r="AX139" s="25">
        <v>0.61599999999999999</v>
      </c>
      <c r="AY139" s="25">
        <v>0.111</v>
      </c>
      <c r="AZ139" s="25">
        <v>0.19600000000000001</v>
      </c>
      <c r="BA139" s="14">
        <v>0.22</v>
      </c>
      <c r="BB139" s="25">
        <v>3.5999999999999997E-2</v>
      </c>
      <c r="BC139" s="27">
        <v>0.01</v>
      </c>
    </row>
    <row r="140" spans="1:55" ht="12" customHeight="1" x14ac:dyDescent="0.2">
      <c r="B140" s="6">
        <v>134</v>
      </c>
      <c r="C140" s="11">
        <v>42516</v>
      </c>
      <c r="D140" s="98" t="s">
        <v>386</v>
      </c>
      <c r="E140" s="51">
        <v>88.19</v>
      </c>
      <c r="F140" s="51">
        <v>2809.89</v>
      </c>
      <c r="G140" s="51">
        <v>-1234.0899999999999</v>
      </c>
      <c r="H140" s="51">
        <v>2809.1</v>
      </c>
      <c r="I140" s="6" t="s">
        <v>179</v>
      </c>
      <c r="J140" s="6" t="s">
        <v>383</v>
      </c>
      <c r="K140" s="6" t="s">
        <v>44</v>
      </c>
      <c r="N140" s="14">
        <v>1.4999999999999999E-2</v>
      </c>
      <c r="O140" s="14">
        <v>26.97</v>
      </c>
      <c r="P140" s="14">
        <v>1.1759999999999999</v>
      </c>
      <c r="Q140" s="15">
        <v>0.57179999999999997</v>
      </c>
      <c r="R140" s="14">
        <v>5.0000000000000001E-3</v>
      </c>
      <c r="S140" s="14">
        <v>1.0409999999999999</v>
      </c>
      <c r="T140" s="13">
        <v>781.1</v>
      </c>
      <c r="U140" s="26">
        <v>112.2</v>
      </c>
      <c r="V140" s="13">
        <v>1140</v>
      </c>
      <c r="W140" s="13">
        <v>2373</v>
      </c>
      <c r="X140" s="25">
        <v>15.14</v>
      </c>
      <c r="Y140" s="26">
        <v>117</v>
      </c>
      <c r="Z140" s="13">
        <v>464</v>
      </c>
      <c r="AA140" s="24">
        <v>1.1000000000000001</v>
      </c>
      <c r="AB140" s="26">
        <v>96.94</v>
      </c>
      <c r="AC140" s="26">
        <v>3.6320000000000001</v>
      </c>
      <c r="AD140" s="26">
        <v>0.35599999999999998</v>
      </c>
      <c r="AE140" s="26">
        <v>0.17</v>
      </c>
      <c r="AF140" s="14">
        <v>3.8540000000000001</v>
      </c>
      <c r="AG140" s="14">
        <v>10.94</v>
      </c>
      <c r="AH140" s="14">
        <v>3.5000000000000003E-2</v>
      </c>
      <c r="AI140" s="15">
        <v>7.0000000000000007E-2</v>
      </c>
      <c r="AJ140" s="26">
        <v>0.157</v>
      </c>
      <c r="AK140" s="25">
        <v>5.1999999999999998E-2</v>
      </c>
      <c r="AL140" s="25">
        <v>0.186</v>
      </c>
      <c r="AM140" s="25">
        <v>2.7E-2</v>
      </c>
      <c r="AN140" s="25">
        <v>0.183</v>
      </c>
      <c r="AO140" s="25">
        <v>0.127</v>
      </c>
      <c r="AP140" s="25">
        <v>1.4E-2</v>
      </c>
      <c r="AQ140" s="29">
        <f t="shared" si="9"/>
        <v>7.650273224043716E-2</v>
      </c>
      <c r="AR140" s="25">
        <v>0.23899999999999999</v>
      </c>
      <c r="AS140" s="25">
        <v>3.9E-2</v>
      </c>
      <c r="AT140" s="25">
        <v>0.45</v>
      </c>
      <c r="AU140" s="25">
        <v>0.13700000000000001</v>
      </c>
      <c r="AV140" s="25">
        <v>0.41699999999999998</v>
      </c>
      <c r="AW140" s="25">
        <v>8.2000000000000003E-2</v>
      </c>
      <c r="AX140" s="25">
        <v>0.65400000000000003</v>
      </c>
      <c r="AY140" s="25">
        <v>0.128</v>
      </c>
      <c r="AZ140" s="25">
        <v>0.34699999999999998</v>
      </c>
      <c r="BA140" s="14">
        <v>0.20799999999999999</v>
      </c>
      <c r="BB140" s="25">
        <v>9.5000000000000001E-2</v>
      </c>
      <c r="BC140" s="25">
        <v>1.0999999999999999E-2</v>
      </c>
    </row>
    <row r="141" spans="1:55" ht="12" customHeight="1" x14ac:dyDescent="0.2">
      <c r="B141" s="6">
        <v>135</v>
      </c>
      <c r="C141" s="11" t="s">
        <v>57</v>
      </c>
      <c r="D141" s="98" t="s">
        <v>386</v>
      </c>
      <c r="E141" s="51">
        <v>88.19</v>
      </c>
      <c r="F141" s="51">
        <v>2809.89</v>
      </c>
      <c r="G141" s="51">
        <v>-1234.0899999999999</v>
      </c>
      <c r="H141" s="51">
        <v>2809.1</v>
      </c>
      <c r="I141" s="6" t="s">
        <v>179</v>
      </c>
      <c r="J141" s="6" t="s">
        <v>383</v>
      </c>
      <c r="K141" s="6" t="s">
        <v>44</v>
      </c>
      <c r="N141" s="14">
        <v>4.0441395764986579E-2</v>
      </c>
      <c r="O141" s="14">
        <v>35.094381904260914</v>
      </c>
      <c r="P141" s="14">
        <v>1.0044279421019509</v>
      </c>
      <c r="Q141" s="15">
        <v>0.63772240122226376</v>
      </c>
      <c r="R141" s="15">
        <v>6.0000000000000001E-3</v>
      </c>
      <c r="S141" s="14">
        <v>1.713061042867887</v>
      </c>
      <c r="T141" s="13">
        <v>827.04022988505744</v>
      </c>
      <c r="U141" s="26">
        <v>15.605257940977699</v>
      </c>
      <c r="V141" s="13">
        <v>1158.9674471730439</v>
      </c>
      <c r="W141" s="13">
        <v>2319.1064638783268</v>
      </c>
      <c r="X141" s="25">
        <v>14.203002915451894</v>
      </c>
      <c r="Y141" s="26">
        <v>123.89340604858701</v>
      </c>
      <c r="Z141" s="13">
        <v>540.11461595824017</v>
      </c>
      <c r="AA141" s="24">
        <v>3.8</v>
      </c>
      <c r="AB141" s="26">
        <v>95.471476736345238</v>
      </c>
      <c r="AC141" s="26">
        <v>3.1019707740916274</v>
      </c>
      <c r="AD141" s="24">
        <v>1.5</v>
      </c>
      <c r="AE141" s="26">
        <v>0.38692303257422889</v>
      </c>
      <c r="AF141" s="14">
        <v>2.9467157670021349</v>
      </c>
      <c r="AG141" s="14">
        <v>2.6842099213551114</v>
      </c>
      <c r="AH141" s="14">
        <v>5.8062871707731521E-2</v>
      </c>
      <c r="AI141" s="15">
        <v>0.52</v>
      </c>
      <c r="AJ141" s="24">
        <v>1.1000000000000001</v>
      </c>
      <c r="AK141" s="27">
        <v>0.09</v>
      </c>
      <c r="AL141" s="25">
        <v>0.30255513307984794</v>
      </c>
      <c r="AM141" s="25">
        <v>5.2116135817307695E-2</v>
      </c>
      <c r="AN141" s="25">
        <v>0.3945030020013342</v>
      </c>
      <c r="AO141" s="25">
        <v>7.0151823072325162E-2</v>
      </c>
      <c r="AP141" s="25">
        <v>3.6664448669201516E-2</v>
      </c>
      <c r="AQ141" s="29">
        <f t="shared" si="9"/>
        <v>0.20713658758459877</v>
      </c>
      <c r="AR141" s="25">
        <v>0.28386046511627905</v>
      </c>
      <c r="AS141" s="25">
        <v>6.5543859649122821E-2</v>
      </c>
      <c r="AT141" s="25">
        <v>0.3134925373134328</v>
      </c>
      <c r="AU141" s="25">
        <v>0.10907040121120364</v>
      </c>
      <c r="AV141" s="25">
        <v>0.32938215297450424</v>
      </c>
      <c r="AW141" s="25">
        <v>8.9599999999999999E-2</v>
      </c>
      <c r="AX141" s="25">
        <v>0.49236465638148663</v>
      </c>
      <c r="AY141" s="25">
        <v>7.8426035502958569E-2</v>
      </c>
      <c r="AZ141" s="25">
        <v>3.9949163312857444E-2</v>
      </c>
      <c r="BA141" s="15">
        <v>1.4</v>
      </c>
      <c r="BB141" s="25">
        <v>6.2204211643956821E-2</v>
      </c>
      <c r="BC141" s="25">
        <v>2.9960526315789472E-2</v>
      </c>
    </row>
    <row r="142" spans="1:55" ht="12" customHeight="1" x14ac:dyDescent="0.2">
      <c r="B142" s="6">
        <v>136</v>
      </c>
      <c r="C142" s="11" t="s">
        <v>57</v>
      </c>
      <c r="D142" s="98" t="s">
        <v>386</v>
      </c>
      <c r="E142" s="51">
        <v>88.19</v>
      </c>
      <c r="F142" s="51">
        <v>2809.89</v>
      </c>
      <c r="G142" s="51">
        <v>-1234.0899999999999</v>
      </c>
      <c r="H142" s="51">
        <v>2809.1</v>
      </c>
      <c r="I142" s="6" t="s">
        <v>179</v>
      </c>
      <c r="J142" s="6" t="s">
        <v>383</v>
      </c>
      <c r="K142" s="6" t="s">
        <v>44</v>
      </c>
      <c r="N142" s="14">
        <v>2.9320011929615274E-2</v>
      </c>
      <c r="O142" s="14">
        <v>34.805028932140978</v>
      </c>
      <c r="P142" s="14">
        <v>1.0569276274386405</v>
      </c>
      <c r="Q142" s="15">
        <v>0.63187772990802671</v>
      </c>
      <c r="R142" s="15">
        <v>6.0000000000000001E-3</v>
      </c>
      <c r="S142" s="14">
        <v>1.5170293306593132</v>
      </c>
      <c r="T142" s="13">
        <v>686.25287356321837</v>
      </c>
      <c r="U142" s="26">
        <v>153.67312457760758</v>
      </c>
      <c r="V142" s="13">
        <v>1252.4049114791546</v>
      </c>
      <c r="W142" s="13">
        <v>2265.2433460076045</v>
      </c>
      <c r="X142" s="25">
        <v>14.361253644314868</v>
      </c>
      <c r="Y142" s="26">
        <v>117.55280118988597</v>
      </c>
      <c r="Z142" s="13">
        <v>531.8163310961969</v>
      </c>
      <c r="AA142" s="24">
        <v>4.5</v>
      </c>
      <c r="AB142" s="26">
        <v>92.29541469993255</v>
      </c>
      <c r="AC142" s="26">
        <v>3.9062559241706163</v>
      </c>
      <c r="AD142" s="24">
        <v>2.2000000000000002</v>
      </c>
      <c r="AE142" s="24">
        <v>0.5</v>
      </c>
      <c r="AF142" s="14">
        <v>2.9262589204025615</v>
      </c>
      <c r="AG142" s="14">
        <v>2.2504724742891709</v>
      </c>
      <c r="AH142" s="14">
        <v>1.451571792693288E-2</v>
      </c>
      <c r="AI142" s="15">
        <v>0.56000000000000005</v>
      </c>
      <c r="AJ142" s="24">
        <v>1.1000000000000001</v>
      </c>
      <c r="AK142" s="27">
        <v>0.12</v>
      </c>
      <c r="AL142" s="25">
        <v>0.34933174904942965</v>
      </c>
      <c r="AM142" s="25">
        <v>3.5059945913461538E-2</v>
      </c>
      <c r="AN142" s="25">
        <v>0.21979452968645766</v>
      </c>
      <c r="AO142" s="25">
        <v>0.17632755528989841</v>
      </c>
      <c r="AP142" s="25">
        <v>4.3245247148288972E-2</v>
      </c>
      <c r="AQ142" s="15">
        <f t="shared" si="9"/>
        <v>0.17081925206906368</v>
      </c>
      <c r="AR142" s="27">
        <v>0.33</v>
      </c>
      <c r="AS142" s="25">
        <v>4.8194014447884424E-2</v>
      </c>
      <c r="AT142" s="25">
        <v>0.38570149253731345</v>
      </c>
      <c r="AU142" s="25">
        <v>8.9401968205904625E-2</v>
      </c>
      <c r="AV142" s="25">
        <v>0.34723484419263456</v>
      </c>
      <c r="AW142" s="25">
        <v>6.4372815533980582E-2</v>
      </c>
      <c r="AX142" s="25">
        <v>0.52147405329593266</v>
      </c>
      <c r="AY142" s="25">
        <v>8.5100591715976323E-2</v>
      </c>
      <c r="AZ142" s="25">
        <v>2.5567464520228764E-2</v>
      </c>
      <c r="BA142" s="15">
        <v>1.8</v>
      </c>
      <c r="BB142" s="25">
        <v>0.10367368607326137</v>
      </c>
      <c r="BC142" s="25">
        <v>4.6302631578947359E-2</v>
      </c>
    </row>
    <row r="143" spans="1:55" ht="12" customHeight="1" x14ac:dyDescent="0.2">
      <c r="A143" s="3">
        <v>10</v>
      </c>
      <c r="B143" s="6">
        <v>137</v>
      </c>
      <c r="C143" s="11">
        <v>42516</v>
      </c>
      <c r="D143" s="98" t="s">
        <v>386</v>
      </c>
      <c r="E143" s="51">
        <v>88.2</v>
      </c>
      <c r="F143" s="51">
        <v>2809.9</v>
      </c>
      <c r="G143" s="51">
        <v>-1234.0999999999999</v>
      </c>
      <c r="H143" s="51">
        <v>2809.11</v>
      </c>
      <c r="I143" s="6" t="s">
        <v>180</v>
      </c>
      <c r="J143" s="6" t="s">
        <v>53</v>
      </c>
      <c r="K143" s="6" t="s">
        <v>42</v>
      </c>
      <c r="N143" s="14">
        <v>3.0489999999999999</v>
      </c>
      <c r="O143" s="14">
        <v>6.9000000000000006E-2</v>
      </c>
      <c r="P143" s="14">
        <v>32.83</v>
      </c>
      <c r="Q143" s="15">
        <v>0.39190000000000003</v>
      </c>
      <c r="R143" s="14">
        <v>0.13100000000000001</v>
      </c>
      <c r="S143" s="14">
        <v>15.08</v>
      </c>
      <c r="T143" s="13">
        <v>126.6</v>
      </c>
      <c r="U143" s="24">
        <v>20.5</v>
      </c>
      <c r="V143" s="16">
        <v>4.3</v>
      </c>
      <c r="W143" s="13">
        <v>20.49</v>
      </c>
      <c r="X143" s="25">
        <v>0.31900000000000001</v>
      </c>
      <c r="Y143" s="26">
        <v>0.39600000000000002</v>
      </c>
      <c r="Z143" s="16">
        <v>5.7</v>
      </c>
      <c r="AA143" s="24">
        <v>1.2</v>
      </c>
      <c r="AB143" s="26">
        <v>1.9950000000000001</v>
      </c>
      <c r="AC143" s="26">
        <v>21.23</v>
      </c>
      <c r="AD143" s="26">
        <v>0.53500000000000003</v>
      </c>
      <c r="AE143" s="26">
        <v>295.39999999999998</v>
      </c>
      <c r="AF143" s="14">
        <v>0.128</v>
      </c>
      <c r="AG143" s="15">
        <v>0.11</v>
      </c>
      <c r="AH143" s="15">
        <v>0.04</v>
      </c>
      <c r="AI143" s="15">
        <v>0.06</v>
      </c>
      <c r="AJ143" s="26">
        <v>67.03</v>
      </c>
      <c r="AK143" s="25">
        <v>3.3010000000000002</v>
      </c>
      <c r="AL143" s="25">
        <v>5.2530000000000001</v>
      </c>
      <c r="AM143" s="25">
        <v>0.32200000000000001</v>
      </c>
      <c r="AN143" s="25">
        <v>1.3660000000000001</v>
      </c>
      <c r="AO143" s="25">
        <v>0.153</v>
      </c>
      <c r="AP143" s="25">
        <v>0.439</v>
      </c>
      <c r="AQ143" s="29">
        <f>AP143/((AO143+AR143)/2)</f>
        <v>2.6366366366366369</v>
      </c>
      <c r="AR143" s="25">
        <v>0.18</v>
      </c>
      <c r="AS143" s="27">
        <v>0.02</v>
      </c>
      <c r="AT143" s="25">
        <v>1.4999999999999999E-2</v>
      </c>
      <c r="AU143" s="25">
        <v>0</v>
      </c>
      <c r="AV143" s="27">
        <v>0.03</v>
      </c>
      <c r="AW143" s="27">
        <v>0.02</v>
      </c>
      <c r="AX143" s="27">
        <v>0.03</v>
      </c>
      <c r="AY143" s="25">
        <v>0</v>
      </c>
      <c r="AZ143" s="25">
        <v>8.4000000000000005E-2</v>
      </c>
      <c r="BA143" s="14">
        <v>1.78</v>
      </c>
      <c r="BB143" s="27">
        <v>0.01</v>
      </c>
      <c r="BC143" s="27">
        <v>0.01</v>
      </c>
    </row>
    <row r="144" spans="1:55" ht="12" customHeight="1" x14ac:dyDescent="0.2">
      <c r="B144" s="6">
        <v>138</v>
      </c>
      <c r="C144" s="11" t="s">
        <v>57</v>
      </c>
      <c r="D144" s="98" t="s">
        <v>386</v>
      </c>
      <c r="E144" s="51">
        <v>88.2</v>
      </c>
      <c r="F144" s="51">
        <v>2809.9</v>
      </c>
      <c r="G144" s="51">
        <v>-1234.0999999999999</v>
      </c>
      <c r="H144" s="51">
        <v>2809.11</v>
      </c>
      <c r="I144" s="6" t="s">
        <v>180</v>
      </c>
      <c r="J144" s="6" t="s">
        <v>53</v>
      </c>
      <c r="K144" s="6" t="s">
        <v>42</v>
      </c>
      <c r="N144" s="14">
        <v>3.4800521920668053</v>
      </c>
      <c r="O144" s="14">
        <v>0.34813782219884271</v>
      </c>
      <c r="P144" s="14">
        <v>36.16979232221523</v>
      </c>
      <c r="Q144" s="15">
        <v>0.46893259710825325</v>
      </c>
      <c r="R144" s="14">
        <v>0.10978359908883825</v>
      </c>
      <c r="S144" s="14">
        <v>16.128414389571322</v>
      </c>
      <c r="T144" s="13">
        <v>152.55007183908046</v>
      </c>
      <c r="U144" s="24">
        <v>2.5</v>
      </c>
      <c r="V144" s="16">
        <v>20</v>
      </c>
      <c r="W144" s="13">
        <v>36.107103929024085</v>
      </c>
      <c r="X144" s="25">
        <v>0.49612827988338193</v>
      </c>
      <c r="Y144" s="24">
        <v>1.5</v>
      </c>
      <c r="Z144" s="16">
        <v>24</v>
      </c>
      <c r="AA144" s="24">
        <v>5.3</v>
      </c>
      <c r="AB144" s="24">
        <v>2.8</v>
      </c>
      <c r="AC144" s="26">
        <v>21.003696682464454</v>
      </c>
      <c r="AD144" s="24">
        <v>1.8</v>
      </c>
      <c r="AE144" s="26">
        <v>302.19763620639958</v>
      </c>
      <c r="AF144" s="15">
        <v>0.15</v>
      </c>
      <c r="AG144" s="15">
        <v>0.19</v>
      </c>
      <c r="AH144" s="14">
        <v>4.6273576890399321E-2</v>
      </c>
      <c r="AI144" s="15">
        <v>0.68</v>
      </c>
      <c r="AJ144" s="26">
        <v>62.330662931839392</v>
      </c>
      <c r="AK144" s="25">
        <v>1.9937895927601808</v>
      </c>
      <c r="AL144" s="25">
        <v>4.3470912547528515</v>
      </c>
      <c r="AM144" s="25">
        <v>0.45330378605769234</v>
      </c>
      <c r="AN144" s="25">
        <v>1.8167801867911939</v>
      </c>
      <c r="AO144" s="27">
        <v>0.23</v>
      </c>
      <c r="AP144" s="25">
        <v>0.20724096958174901</v>
      </c>
      <c r="AQ144" s="15">
        <f>AP144/((AO144+AR144)/2)</f>
        <v>0.82896387832699603</v>
      </c>
      <c r="AR144" s="27">
        <v>0.27</v>
      </c>
      <c r="AS144" s="27">
        <v>0.05</v>
      </c>
      <c r="AT144" s="25">
        <v>7.3128789044468387E-2</v>
      </c>
      <c r="AU144" s="27">
        <v>0.04</v>
      </c>
      <c r="AV144" s="25">
        <v>5.8715864022662885E-2</v>
      </c>
      <c r="AW144" s="25">
        <v>7.6893203883495135E-3</v>
      </c>
      <c r="AX144" s="27">
        <v>0.16</v>
      </c>
      <c r="AY144" s="25">
        <v>9.8816568047337267E-3</v>
      </c>
      <c r="AZ144" s="25">
        <v>4.9026053802160553E-2</v>
      </c>
      <c r="BA144" s="15">
        <v>1.9</v>
      </c>
      <c r="BB144" s="25">
        <v>5.9628384356751017E-3</v>
      </c>
      <c r="BC144" s="27">
        <v>0.01</v>
      </c>
    </row>
    <row r="145" spans="1:55" ht="12" customHeight="1" x14ac:dyDescent="0.2">
      <c r="B145" s="6">
        <v>139</v>
      </c>
      <c r="C145" s="11" t="s">
        <v>57</v>
      </c>
      <c r="D145" s="98" t="s">
        <v>386</v>
      </c>
      <c r="E145" s="51">
        <v>88.2</v>
      </c>
      <c r="F145" s="51">
        <v>2809.9</v>
      </c>
      <c r="G145" s="51">
        <v>-1234.0999999999999</v>
      </c>
      <c r="H145" s="51">
        <v>2809.11</v>
      </c>
      <c r="I145" s="6" t="s">
        <v>180</v>
      </c>
      <c r="J145" s="6" t="s">
        <v>53</v>
      </c>
      <c r="K145" s="6" t="s">
        <v>42</v>
      </c>
      <c r="N145" s="14">
        <v>3.0396033402922749</v>
      </c>
      <c r="O145" s="14">
        <v>0.41571751709626509</v>
      </c>
      <c r="P145" s="14">
        <v>36.969918187539335</v>
      </c>
      <c r="Q145" s="15">
        <v>0.43449894903524122</v>
      </c>
      <c r="R145" s="14">
        <v>0.10165148063781321</v>
      </c>
      <c r="S145" s="14">
        <v>16.539904738029584</v>
      </c>
      <c r="T145" s="13">
        <v>156.03749999999999</v>
      </c>
      <c r="U145" s="24">
        <v>1.5</v>
      </c>
      <c r="V145" s="16">
        <v>11</v>
      </c>
      <c r="W145" s="13">
        <v>38.195779467680609</v>
      </c>
      <c r="X145" s="25">
        <v>0.60773177842565596</v>
      </c>
      <c r="Y145" s="24">
        <v>1.3</v>
      </c>
      <c r="Z145" s="16">
        <v>35</v>
      </c>
      <c r="AA145" s="24">
        <v>4.7</v>
      </c>
      <c r="AB145" s="26">
        <v>3.2672953472690489</v>
      </c>
      <c r="AC145" s="26">
        <v>22.989028436018955</v>
      </c>
      <c r="AD145" s="24">
        <v>1.9</v>
      </c>
      <c r="AE145" s="26">
        <v>305.96148746036323</v>
      </c>
      <c r="AF145" s="15">
        <v>0.11</v>
      </c>
      <c r="AG145" s="15">
        <v>0.25</v>
      </c>
      <c r="AH145" s="15">
        <v>0.17</v>
      </c>
      <c r="AI145" s="15">
        <v>0.72</v>
      </c>
      <c r="AJ145" s="26">
        <v>55.797969187675065</v>
      </c>
      <c r="AK145" s="25">
        <v>2.0854920814479638</v>
      </c>
      <c r="AL145" s="25">
        <v>4.0826646387832692</v>
      </c>
      <c r="AM145" s="25">
        <v>0.3899819711538462</v>
      </c>
      <c r="AN145" s="25">
        <v>1.172768512341561</v>
      </c>
      <c r="AO145" s="25">
        <v>0.20683801554094441</v>
      </c>
      <c r="AP145" s="25">
        <v>0.26385313688212925</v>
      </c>
      <c r="AQ145" s="15">
        <f>AP145/((AO145+AR145)/2)</f>
        <v>1.1303841079711205</v>
      </c>
      <c r="AR145" s="27">
        <v>0.26</v>
      </c>
      <c r="AS145" s="25">
        <v>2.1197110423116613E-2</v>
      </c>
      <c r="AT145" s="25">
        <v>3.4250192337282659E-2</v>
      </c>
      <c r="AU145" s="25">
        <v>1.0410295230885692E-2</v>
      </c>
      <c r="AV145" s="27">
        <v>0.14000000000000001</v>
      </c>
      <c r="AW145" s="27">
        <v>0.05</v>
      </c>
      <c r="AX145" s="27">
        <v>0.15</v>
      </c>
      <c r="AY145" s="27">
        <v>0.03</v>
      </c>
      <c r="AZ145" s="25">
        <v>3.0169879262868033E-2</v>
      </c>
      <c r="BA145" s="14">
        <v>1.8441283973758202</v>
      </c>
      <c r="BB145" s="25">
        <v>1.0931870465404352E-2</v>
      </c>
      <c r="BC145" s="27">
        <v>0.01</v>
      </c>
    </row>
    <row r="146" spans="1:55" ht="12" customHeight="1" x14ac:dyDescent="0.2">
      <c r="B146" s="6">
        <v>140</v>
      </c>
      <c r="C146" s="11" t="s">
        <v>57</v>
      </c>
      <c r="D146" s="98" t="s">
        <v>386</v>
      </c>
      <c r="E146" s="51">
        <v>88.2</v>
      </c>
      <c r="F146" s="51">
        <v>2809.9</v>
      </c>
      <c r="G146" s="51">
        <v>-1234.0999999999999</v>
      </c>
      <c r="H146" s="51">
        <v>2809.11</v>
      </c>
      <c r="I146" s="6" t="s">
        <v>180</v>
      </c>
      <c r="J146" s="6" t="s">
        <v>53</v>
      </c>
      <c r="K146" s="6" t="s">
        <v>44</v>
      </c>
      <c r="N146" s="15">
        <v>2.7E-2</v>
      </c>
      <c r="O146" s="14">
        <v>35.073713834823771</v>
      </c>
      <c r="P146" s="14">
        <v>0.96876777847702955</v>
      </c>
      <c r="Q146" s="15">
        <v>0.74907198486335536</v>
      </c>
      <c r="R146" s="15">
        <v>6.0000000000000001E-3</v>
      </c>
      <c r="S146" s="14">
        <v>1.2086980446227127</v>
      </c>
      <c r="T146" s="13">
        <v>1181.2068965517242</v>
      </c>
      <c r="U146" s="26">
        <v>157.44059472854249</v>
      </c>
      <c r="V146" s="13">
        <v>757.61496287835507</v>
      </c>
      <c r="W146" s="13">
        <v>2389.9264892268693</v>
      </c>
      <c r="X146" s="25">
        <v>14.816224489795918</v>
      </c>
      <c r="Y146" s="26">
        <v>105.67674764501736</v>
      </c>
      <c r="Z146" s="13">
        <v>575.7972408650262</v>
      </c>
      <c r="AA146" s="26">
        <v>121.568143952016</v>
      </c>
      <c r="AB146" s="26">
        <v>104.66783546864463</v>
      </c>
      <c r="AC146" s="26">
        <v>3.4398657187993682</v>
      </c>
      <c r="AD146" s="24">
        <v>2.5</v>
      </c>
      <c r="AE146" s="24">
        <v>0.5</v>
      </c>
      <c r="AF146" s="14">
        <v>2.876976517230863</v>
      </c>
      <c r="AG146" s="14">
        <v>3.8907719298245613</v>
      </c>
      <c r="AH146" s="15">
        <v>0.18</v>
      </c>
      <c r="AI146" s="15">
        <v>0.48</v>
      </c>
      <c r="AJ146" s="24">
        <v>1.9</v>
      </c>
      <c r="AK146" s="27">
        <v>0.12</v>
      </c>
      <c r="AL146" s="25">
        <v>0.12341064638783271</v>
      </c>
      <c r="AM146" s="27">
        <v>0.04</v>
      </c>
      <c r="AN146" s="25">
        <v>9.1111407605070041E-2</v>
      </c>
      <c r="AO146" s="25">
        <v>4.5503885236102812E-2</v>
      </c>
      <c r="AP146" s="27">
        <v>0.1</v>
      </c>
      <c r="AQ146" s="15">
        <f>AP146/((AO146+AR146)/2)</f>
        <v>0.53261765820145235</v>
      </c>
      <c r="AR146" s="27">
        <v>0.33</v>
      </c>
      <c r="AS146" s="25">
        <v>4.9157894736842109E-2</v>
      </c>
      <c r="AT146" s="25">
        <v>0.25977611940298506</v>
      </c>
      <c r="AU146" s="25">
        <v>7.4203633610900849E-2</v>
      </c>
      <c r="AV146" s="25">
        <v>0.32491898016997167</v>
      </c>
      <c r="AW146" s="25">
        <v>5.7413592233009708E-2</v>
      </c>
      <c r="AX146" s="25">
        <v>0.42582889200561008</v>
      </c>
      <c r="AY146" s="25">
        <v>0.10011834319526626</v>
      </c>
      <c r="AZ146" s="25">
        <v>8.309425969074348E-2</v>
      </c>
      <c r="BA146" s="15">
        <v>1.5</v>
      </c>
      <c r="BB146" s="25">
        <v>6.6916651920014142E-2</v>
      </c>
      <c r="BC146" s="25">
        <v>1.9973684210526314E-2</v>
      </c>
    </row>
    <row r="147" spans="1:55" ht="12" customHeight="1" x14ac:dyDescent="0.2">
      <c r="B147" s="6">
        <v>141</v>
      </c>
      <c r="C147" s="11" t="s">
        <v>57</v>
      </c>
      <c r="D147" s="98" t="s">
        <v>386</v>
      </c>
      <c r="E147" s="51">
        <v>88.2</v>
      </c>
      <c r="F147" s="51">
        <v>2809.9</v>
      </c>
      <c r="G147" s="51">
        <v>-1234.0999999999999</v>
      </c>
      <c r="H147" s="51">
        <v>2809.11</v>
      </c>
      <c r="I147" s="6" t="s">
        <v>180</v>
      </c>
      <c r="J147" s="6" t="s">
        <v>53</v>
      </c>
      <c r="K147" s="6" t="s">
        <v>42</v>
      </c>
      <c r="N147" s="14">
        <v>2.9946853563972566</v>
      </c>
      <c r="O147" s="14">
        <v>0.71924881641241445</v>
      </c>
      <c r="P147" s="14">
        <v>31.876224040276902</v>
      </c>
      <c r="Q147" s="15">
        <v>0.45444897999655987</v>
      </c>
      <c r="R147" s="14">
        <v>8.5871298405466964E-2</v>
      </c>
      <c r="S147" s="14">
        <v>14.372375282025571</v>
      </c>
      <c r="T147" s="13">
        <v>145.37931034482762</v>
      </c>
      <c r="U147" s="24">
        <v>77</v>
      </c>
      <c r="V147" s="16">
        <v>14</v>
      </c>
      <c r="W147" s="13">
        <v>68.246565272496838</v>
      </c>
      <c r="X147" s="25">
        <v>0.83081632653061221</v>
      </c>
      <c r="Y147" s="24">
        <v>1.6</v>
      </c>
      <c r="Z147" s="16">
        <v>58</v>
      </c>
      <c r="AA147" s="24">
        <v>3.8</v>
      </c>
      <c r="AB147" s="26">
        <v>4.7773661496965598</v>
      </c>
      <c r="AC147" s="26">
        <v>21.47298578199052</v>
      </c>
      <c r="AD147" s="24">
        <v>1.1000000000000001</v>
      </c>
      <c r="AE147" s="26">
        <v>265.70654367252808</v>
      </c>
      <c r="AF147" s="15">
        <v>0.31</v>
      </c>
      <c r="AG147" s="15">
        <v>0.37</v>
      </c>
      <c r="AH147" s="14">
        <v>4.6450297366185223E-2</v>
      </c>
      <c r="AI147" s="15">
        <v>0.59</v>
      </c>
      <c r="AJ147" s="26">
        <v>48.994481792717089</v>
      </c>
      <c r="AK147" s="25">
        <v>1.4329128959276018</v>
      </c>
      <c r="AL147" s="25">
        <v>3.2166387832699623</v>
      </c>
      <c r="AM147" s="25">
        <v>0.30322115384615389</v>
      </c>
      <c r="AN147" s="25">
        <v>0.96841094062708466</v>
      </c>
      <c r="AO147" s="25">
        <v>5.3087866108786616E-2</v>
      </c>
      <c r="AP147" s="25">
        <v>0.24536977186311787</v>
      </c>
      <c r="AQ147" s="29">
        <f>AP147/((AO147+AR147)/2)</f>
        <v>1.2484220095219731</v>
      </c>
      <c r="AR147" s="27">
        <v>0.34</v>
      </c>
      <c r="AS147" s="27">
        <v>0.05</v>
      </c>
      <c r="AT147" s="25">
        <v>2.3776119402985074E-2</v>
      </c>
      <c r="AU147" s="25">
        <v>1.8046177138531402E-2</v>
      </c>
      <c r="AV147" s="27">
        <v>0.15</v>
      </c>
      <c r="AW147" s="27">
        <v>0.03</v>
      </c>
      <c r="AX147" s="27">
        <v>0.14000000000000001</v>
      </c>
      <c r="AY147" s="25">
        <v>1.0011834319526626E-2</v>
      </c>
      <c r="AZ147" s="27">
        <v>0.13</v>
      </c>
      <c r="BA147" s="14">
        <v>11.11525960637301</v>
      </c>
      <c r="BB147" s="25">
        <v>2.8274641656344007E-3</v>
      </c>
      <c r="BC147" s="27">
        <v>0.01</v>
      </c>
    </row>
    <row r="148" spans="1:55" ht="12" customHeight="1" x14ac:dyDescent="0.2">
      <c r="A148" s="3">
        <v>11</v>
      </c>
      <c r="B148" s="6">
        <v>142</v>
      </c>
      <c r="C148" s="11">
        <v>42892</v>
      </c>
      <c r="D148" s="98" t="s">
        <v>309</v>
      </c>
      <c r="E148" s="6">
        <v>89.05</v>
      </c>
      <c r="F148" s="6">
        <v>2810.75</v>
      </c>
      <c r="G148" s="6">
        <v>-1234.95</v>
      </c>
      <c r="H148" s="6">
        <v>2810.75</v>
      </c>
      <c r="I148" s="6" t="s">
        <v>180</v>
      </c>
      <c r="J148" s="6" t="s">
        <v>53</v>
      </c>
      <c r="K148" s="6" t="s">
        <v>42</v>
      </c>
      <c r="N148" s="14">
        <v>2.7799825436408976</v>
      </c>
      <c r="O148" s="14">
        <v>0.7970371445153801</v>
      </c>
      <c r="P148" s="14">
        <v>28.801986301369862</v>
      </c>
      <c r="Q148" s="15">
        <v>6.5411079286156137E-2</v>
      </c>
      <c r="R148" s="14">
        <v>0.20363389626055486</v>
      </c>
      <c r="S148" s="14">
        <v>11.104956636777892</v>
      </c>
      <c r="T148" s="13">
        <v>148.64218579234972</v>
      </c>
      <c r="U148" s="24">
        <v>19</v>
      </c>
      <c r="V148" s="13">
        <v>52.04256090651559</v>
      </c>
      <c r="W148" s="13">
        <v>112.47373540856032</v>
      </c>
      <c r="X148" s="25">
        <v>1.0464599250936328</v>
      </c>
      <c r="Y148" s="26">
        <v>3.6961131639722868</v>
      </c>
      <c r="Z148" s="13">
        <v>44.482563405797102</v>
      </c>
      <c r="AA148" s="26">
        <v>49.679994725042867</v>
      </c>
      <c r="AB148" s="26">
        <v>9.2589650349650352</v>
      </c>
      <c r="AC148" s="26">
        <v>28.564675540765386</v>
      </c>
      <c r="AD148" s="26">
        <v>0.82606993006993024</v>
      </c>
      <c r="AE148" s="26">
        <v>196.88977272727271</v>
      </c>
      <c r="AF148" s="14">
        <v>0.2104647037956722</v>
      </c>
      <c r="AG148" s="14">
        <v>0.48230071289695398</v>
      </c>
      <c r="AH148" s="14">
        <v>6.4210642201834867E-2</v>
      </c>
      <c r="AI148" s="14">
        <v>0.45173542600896854</v>
      </c>
      <c r="AJ148" s="26">
        <v>43.293647955216912</v>
      </c>
      <c r="AK148" s="25">
        <v>1.3688184380032207</v>
      </c>
      <c r="AL148" s="25">
        <v>2.8264466130884043</v>
      </c>
      <c r="AM148" s="25">
        <v>0.23638365758754865</v>
      </c>
      <c r="AN148" s="25">
        <v>0.78618027210884334</v>
      </c>
      <c r="AO148" s="25">
        <v>7.6905502592406763E-2</v>
      </c>
      <c r="AP148" s="25">
        <v>0.17305280172413792</v>
      </c>
      <c r="AQ148" s="29">
        <f t="shared" ref="AQ148:AQ172" si="10">AP148/((AO148+AR148)/2)</f>
        <v>1.6974373604150881</v>
      </c>
      <c r="AR148" s="25">
        <v>0.12699339318990346</v>
      </c>
      <c r="AS148" s="25">
        <v>7.7004608294930889E-3</v>
      </c>
      <c r="AT148" s="25">
        <v>9.8959806475623375E-3</v>
      </c>
      <c r="AU148" s="25">
        <v>6.9354838709677416E-3</v>
      </c>
      <c r="AV148" s="25">
        <v>1.9320962199312713E-2</v>
      </c>
      <c r="AW148" s="27">
        <v>2E-3</v>
      </c>
      <c r="AX148" s="27">
        <v>8.0000000000000002E-3</v>
      </c>
      <c r="AY148" s="27">
        <v>3.0000000000000001E-3</v>
      </c>
      <c r="AZ148" s="25">
        <v>2.2345E-2</v>
      </c>
      <c r="BA148" s="14">
        <v>2.9794863949295163</v>
      </c>
      <c r="BB148" s="25">
        <v>3.8149973962853675E-2</v>
      </c>
      <c r="BC148" s="25">
        <v>1.9344148319814597E-2</v>
      </c>
    </row>
    <row r="149" spans="1:55" ht="12" customHeight="1" x14ac:dyDescent="0.2">
      <c r="B149" s="6">
        <v>143</v>
      </c>
      <c r="C149" s="11">
        <v>42892</v>
      </c>
      <c r="D149" s="98" t="s">
        <v>309</v>
      </c>
      <c r="E149" s="6">
        <v>89.05</v>
      </c>
      <c r="F149" s="6">
        <v>2810.75</v>
      </c>
      <c r="G149" s="6">
        <v>-1234.95</v>
      </c>
      <c r="H149" s="6">
        <v>2810.75</v>
      </c>
      <c r="I149" s="6" t="s">
        <v>180</v>
      </c>
      <c r="J149" s="6" t="s">
        <v>53</v>
      </c>
      <c r="K149" s="6" t="s">
        <v>46</v>
      </c>
      <c r="N149" s="14">
        <v>2.8418952618453865E-2</v>
      </c>
      <c r="O149" s="14">
        <v>31.835679048171791</v>
      </c>
      <c r="P149" s="14">
        <v>5.2860730593607297E-2</v>
      </c>
      <c r="Q149" s="15">
        <v>0.18952467103189885</v>
      </c>
      <c r="R149" s="15">
        <v>8.9999999999999993E-3</v>
      </c>
      <c r="S149" s="14">
        <v>0.17429986770542408</v>
      </c>
      <c r="T149" s="13">
        <v>34.259481654957064</v>
      </c>
      <c r="U149" s="24">
        <v>35</v>
      </c>
      <c r="V149" s="13">
        <v>52.099036827195469</v>
      </c>
      <c r="W149" s="13">
        <v>1663.4046692607005</v>
      </c>
      <c r="X149" s="25">
        <v>17.446951310861422</v>
      </c>
      <c r="Y149" s="26">
        <v>254.65681293302546</v>
      </c>
      <c r="Z149" s="13">
        <v>3920.745471014493</v>
      </c>
      <c r="AA149" s="26">
        <v>129.29639984175131</v>
      </c>
      <c r="AB149" s="26">
        <v>138.42797202797203</v>
      </c>
      <c r="AC149" s="24">
        <v>1.2</v>
      </c>
      <c r="AD149" s="26">
        <v>0.53821378621378624</v>
      </c>
      <c r="AE149" s="26">
        <v>0.47934659090909082</v>
      </c>
      <c r="AF149" s="14">
        <v>6.6335579992905278E-2</v>
      </c>
      <c r="AG149" s="14">
        <v>0.55559948152948802</v>
      </c>
      <c r="AH149" s="14">
        <v>7.7533119266055051E-2</v>
      </c>
      <c r="AI149" s="14">
        <v>0.42749775784753363</v>
      </c>
      <c r="AJ149" s="26">
        <v>0.57324210853677493</v>
      </c>
      <c r="AK149" s="25">
        <v>0.1144243156199678</v>
      </c>
      <c r="AL149" s="25">
        <v>5.4226176808266358E-2</v>
      </c>
      <c r="AM149" s="25">
        <v>1.1533385214007701E-2</v>
      </c>
      <c r="AN149" s="27">
        <v>0.05</v>
      </c>
      <c r="AO149" s="27">
        <v>0.05</v>
      </c>
      <c r="AP149" s="27">
        <v>0.01</v>
      </c>
      <c r="AQ149" s="15">
        <f t="shared" si="10"/>
        <v>0.22222222222222224</v>
      </c>
      <c r="AR149" s="27">
        <v>0.04</v>
      </c>
      <c r="AS149" s="27">
        <v>5.0000000000000001E-3</v>
      </c>
      <c r="AT149" s="25">
        <v>1.8229438034983256E-2</v>
      </c>
      <c r="AU149" s="25">
        <v>4.6236559139784944E-3</v>
      </c>
      <c r="AV149" s="25">
        <v>4.8302405498281782E-3</v>
      </c>
      <c r="AW149" s="25">
        <v>3.0193236714975845E-3</v>
      </c>
      <c r="AX149" s="25">
        <v>3.9422408026755854E-2</v>
      </c>
      <c r="AY149" s="25">
        <v>4.6575342465753422E-3</v>
      </c>
      <c r="AZ149" s="25">
        <v>0.02</v>
      </c>
      <c r="BA149" s="14">
        <v>1.5116511856627692</v>
      </c>
      <c r="BB149" s="25">
        <v>2.0981079673667767E-2</v>
      </c>
      <c r="BC149" s="25">
        <v>0.01</v>
      </c>
    </row>
    <row r="150" spans="1:55" ht="12" customHeight="1" x14ac:dyDescent="0.2">
      <c r="B150" s="6">
        <v>144</v>
      </c>
      <c r="C150" s="11">
        <v>42892</v>
      </c>
      <c r="D150" s="98" t="s">
        <v>309</v>
      </c>
      <c r="E150" s="6">
        <v>89.05</v>
      </c>
      <c r="F150" s="6">
        <v>2810.75</v>
      </c>
      <c r="G150" s="6">
        <v>-1234.95</v>
      </c>
      <c r="H150" s="6">
        <v>2810.75</v>
      </c>
      <c r="I150" s="6" t="s">
        <v>180</v>
      </c>
      <c r="J150" s="6" t="s">
        <v>53</v>
      </c>
      <c r="K150" s="6" t="s">
        <v>43</v>
      </c>
      <c r="N150" s="14">
        <v>0.32072817955112221</v>
      </c>
      <c r="O150" s="14">
        <v>15.93158154381892</v>
      </c>
      <c r="P150" s="14">
        <v>3.5409657534246572</v>
      </c>
      <c r="Q150" s="15">
        <v>0.17019542140831259</v>
      </c>
      <c r="R150" s="15">
        <v>7.0000000000000001E-3</v>
      </c>
      <c r="S150" s="14">
        <v>17.513711597824489</v>
      </c>
      <c r="T150" s="13">
        <v>2415.0616705698671</v>
      </c>
      <c r="U150" s="26">
        <v>377.28386798984536</v>
      </c>
      <c r="V150" s="13">
        <v>2902.8623229461759</v>
      </c>
      <c r="W150" s="13">
        <v>1535.8482490272374</v>
      </c>
      <c r="X150" s="25">
        <v>7.8091625468164798</v>
      </c>
      <c r="Y150" s="26">
        <v>45.358383371824488</v>
      </c>
      <c r="Z150" s="13">
        <v>627.77980072463765</v>
      </c>
      <c r="AA150" s="26">
        <v>32.613030462877497</v>
      </c>
      <c r="AB150" s="26">
        <v>37.097622377622379</v>
      </c>
      <c r="AC150" s="26">
        <v>6.1011609816971717</v>
      </c>
      <c r="AD150" s="26">
        <v>0.25697502497502506</v>
      </c>
      <c r="AE150" s="26">
        <v>8.8920454545454533</v>
      </c>
      <c r="AF150" s="14">
        <v>18.03121674352607</v>
      </c>
      <c r="AG150" s="14">
        <v>65.982080362929352</v>
      </c>
      <c r="AH150" s="14">
        <v>0.30667972477064215</v>
      </c>
      <c r="AI150" s="14">
        <v>0.59716143497757856</v>
      </c>
      <c r="AJ150" s="26">
        <v>1.3190732389986004</v>
      </c>
      <c r="AK150" s="25">
        <v>1.2484822866344605</v>
      </c>
      <c r="AL150" s="25">
        <v>6.3489196326061998</v>
      </c>
      <c r="AM150" s="25">
        <v>1.0115925291828793</v>
      </c>
      <c r="AN150" s="25">
        <v>5.6165408163265296</v>
      </c>
      <c r="AO150" s="25">
        <v>2.0922078942967053</v>
      </c>
      <c r="AP150" s="25">
        <v>0.37505495689655166</v>
      </c>
      <c r="AQ150" s="29">
        <f t="shared" si="10"/>
        <v>0.16924736397380316</v>
      </c>
      <c r="AR150" s="25">
        <v>2.3398251736405218</v>
      </c>
      <c r="AS150" s="25">
        <v>0.46972811059907837</v>
      </c>
      <c r="AT150" s="25">
        <v>2.7297281354670635</v>
      </c>
      <c r="AU150" s="25">
        <v>0.65424731182795681</v>
      </c>
      <c r="AV150" s="25">
        <v>1.8964731958762886</v>
      </c>
      <c r="AW150" s="25">
        <v>0.23973429951690822</v>
      </c>
      <c r="AX150" s="25">
        <v>1.6463548494983276</v>
      </c>
      <c r="AY150" s="25">
        <v>0.16441095890410956</v>
      </c>
      <c r="AZ150" s="25">
        <v>1.803028286189684</v>
      </c>
      <c r="BA150" s="14">
        <v>0.47102174625723964</v>
      </c>
      <c r="BB150" s="25">
        <v>0.48061690678701613</v>
      </c>
      <c r="BC150" s="25">
        <v>0.13414368482039396</v>
      </c>
    </row>
    <row r="151" spans="1:55" ht="12" customHeight="1" x14ac:dyDescent="0.2">
      <c r="B151" s="6">
        <v>145</v>
      </c>
      <c r="C151" s="11">
        <v>42892</v>
      </c>
      <c r="D151" s="98" t="s">
        <v>309</v>
      </c>
      <c r="E151" s="6">
        <v>89.05</v>
      </c>
      <c r="F151" s="6">
        <v>2810.75</v>
      </c>
      <c r="G151" s="6">
        <v>-1234.95</v>
      </c>
      <c r="H151" s="6">
        <v>2810.75</v>
      </c>
      <c r="I151" s="6" t="s">
        <v>180</v>
      </c>
      <c r="J151" s="6" t="s">
        <v>53</v>
      </c>
      <c r="K151" s="6" t="s">
        <v>44</v>
      </c>
      <c r="N151" s="14">
        <v>1.5224438902743141E-2</v>
      </c>
      <c r="O151" s="14">
        <v>25.376929773650609</v>
      </c>
      <c r="P151" s="14">
        <v>1.0568721461187214</v>
      </c>
      <c r="Q151" s="15">
        <v>0.2107199641677463</v>
      </c>
      <c r="R151" s="15">
        <v>8.9999999999999993E-3</v>
      </c>
      <c r="S151" s="14">
        <v>0.71927237983242687</v>
      </c>
      <c r="T151" s="13">
        <v>1074.4407494145198</v>
      </c>
      <c r="U151" s="26">
        <v>141.24869605354257</v>
      </c>
      <c r="V151" s="13">
        <v>1301.7699716713882</v>
      </c>
      <c r="W151" s="13">
        <v>2149.4980544747082</v>
      </c>
      <c r="X151" s="25">
        <v>13.348614232209737</v>
      </c>
      <c r="Y151" s="26">
        <v>99.369053117782926</v>
      </c>
      <c r="Z151" s="13">
        <v>887.55797101449275</v>
      </c>
      <c r="AA151" s="26">
        <v>30.421974152710014</v>
      </c>
      <c r="AB151" s="26">
        <v>111.77622377622379</v>
      </c>
      <c r="AC151" s="26">
        <v>3.9249089018302823</v>
      </c>
      <c r="AD151" s="26">
        <v>0.15109690309690313</v>
      </c>
      <c r="AE151" s="24">
        <v>0.9</v>
      </c>
      <c r="AF151" s="14">
        <v>1.8055338772614402</v>
      </c>
      <c r="AG151" s="14">
        <v>7.012657161373947</v>
      </c>
      <c r="AH151" s="14">
        <v>8.9079266055045875E-2</v>
      </c>
      <c r="AI151" s="14">
        <v>0.25783408071748881</v>
      </c>
      <c r="AJ151" s="24">
        <v>0.6</v>
      </c>
      <c r="AK151" s="25">
        <v>4.3860708534621574E-2</v>
      </c>
      <c r="AL151" s="25">
        <v>9.8795637198622277E-2</v>
      </c>
      <c r="AM151" s="25">
        <v>7.7715175097276268E-3</v>
      </c>
      <c r="AN151" s="27">
        <v>0.04</v>
      </c>
      <c r="AO151" s="27">
        <v>0.04</v>
      </c>
      <c r="AP151" s="27">
        <v>0.01</v>
      </c>
      <c r="AQ151" s="15">
        <f t="shared" si="10"/>
        <v>0.17179060346433228</v>
      </c>
      <c r="AR151" s="25">
        <v>7.6420802981534822E-2</v>
      </c>
      <c r="AS151" s="25">
        <v>3.0160138248847931E-2</v>
      </c>
      <c r="AT151" s="25">
        <v>0.19479456643096391</v>
      </c>
      <c r="AU151" s="25">
        <v>6.6465053763440848E-2</v>
      </c>
      <c r="AV151" s="25">
        <v>0.24573848797250855</v>
      </c>
      <c r="AW151" s="25">
        <v>5.6159420289855072E-2</v>
      </c>
      <c r="AX151" s="25">
        <v>0.45054180602006688</v>
      </c>
      <c r="AY151" s="25">
        <v>5.4958904109589035E-2</v>
      </c>
      <c r="AZ151" s="25">
        <v>0.16639600665557405</v>
      </c>
      <c r="BA151" s="14">
        <v>8.7631952792044582E-2</v>
      </c>
      <c r="BB151" s="25">
        <v>3.4225655268182609E-2</v>
      </c>
      <c r="BC151" s="25">
        <v>1.6006952491309387E-2</v>
      </c>
    </row>
    <row r="152" spans="1:55" ht="12" customHeight="1" x14ac:dyDescent="0.2">
      <c r="B152" s="6">
        <v>146</v>
      </c>
      <c r="C152" s="11">
        <v>42892</v>
      </c>
      <c r="D152" s="98" t="s">
        <v>309</v>
      </c>
      <c r="E152" s="6">
        <v>89.05</v>
      </c>
      <c r="F152" s="6">
        <v>2810.75</v>
      </c>
      <c r="G152" s="6">
        <v>-1234.95</v>
      </c>
      <c r="H152" s="6">
        <v>2810.75</v>
      </c>
      <c r="I152" s="6" t="s">
        <v>180</v>
      </c>
      <c r="J152" s="6" t="s">
        <v>53</v>
      </c>
      <c r="K152" s="6" t="s">
        <v>46</v>
      </c>
      <c r="N152" s="15">
        <v>8.9999999999999993E-3</v>
      </c>
      <c r="O152" s="14">
        <v>36.615806732443403</v>
      </c>
      <c r="P152" s="15">
        <v>1.0999999999999999E-2</v>
      </c>
      <c r="Q152" s="15">
        <v>0.25189289961133088</v>
      </c>
      <c r="R152" s="15">
        <v>4.0000000000000001E-3</v>
      </c>
      <c r="S152" s="15">
        <v>3.5000000000000003E-2</v>
      </c>
      <c r="T152" s="13">
        <v>37.407286494925842</v>
      </c>
      <c r="U152" s="24">
        <v>27</v>
      </c>
      <c r="V152" s="16">
        <v>12</v>
      </c>
      <c r="W152" s="13">
        <v>1294.5252918287938</v>
      </c>
      <c r="X152" s="25">
        <v>19.813093632958804</v>
      </c>
      <c r="Y152" s="26">
        <v>226.79191685912244</v>
      </c>
      <c r="Z152" s="13">
        <v>3935.3985507246375</v>
      </c>
      <c r="AA152" s="26">
        <v>92.859053145193215</v>
      </c>
      <c r="AB152" s="26">
        <v>112.04475524475525</v>
      </c>
      <c r="AC152" s="24">
        <v>1.5</v>
      </c>
      <c r="AD152" s="26">
        <v>0.25146053946053953</v>
      </c>
      <c r="AE152" s="24">
        <v>0.9</v>
      </c>
      <c r="AF152" s="14">
        <v>8.5246541326711597E-2</v>
      </c>
      <c r="AG152" s="14">
        <v>0.36840570317563187</v>
      </c>
      <c r="AH152" s="14">
        <v>7.4868623853211011E-2</v>
      </c>
      <c r="AI152" s="14">
        <v>0.24329147982062779</v>
      </c>
      <c r="AJ152" s="24">
        <v>1.1000000000000001</v>
      </c>
      <c r="AK152" s="27">
        <v>0.06</v>
      </c>
      <c r="AL152" s="27">
        <v>7.0000000000000007E-2</v>
      </c>
      <c r="AM152" s="27">
        <v>5.0000000000000001E-3</v>
      </c>
      <c r="AN152" s="27">
        <v>0.04</v>
      </c>
      <c r="AO152" s="27">
        <v>0.04</v>
      </c>
      <c r="AP152" s="27">
        <v>0.02</v>
      </c>
      <c r="AQ152" s="15">
        <f t="shared" si="10"/>
        <v>0.44444444444444448</v>
      </c>
      <c r="AR152" s="27">
        <v>0.05</v>
      </c>
      <c r="AS152" s="27">
        <v>4.0000000000000001E-3</v>
      </c>
      <c r="AT152" s="27">
        <v>7.0000000000000001E-3</v>
      </c>
      <c r="AU152" s="27">
        <v>5.0000000000000001E-3</v>
      </c>
      <c r="AV152" s="25">
        <v>1.4490721649484535E-2</v>
      </c>
      <c r="AW152" s="25">
        <v>2.415458937198068E-3</v>
      </c>
      <c r="AX152" s="25">
        <v>4.1299665551839462E-2</v>
      </c>
      <c r="AY152" s="25">
        <v>2.3287671232876711E-3</v>
      </c>
      <c r="AZ152" s="25">
        <v>0.02</v>
      </c>
      <c r="BA152" s="14">
        <v>1.9169489673259752</v>
      </c>
      <c r="BB152" s="25">
        <v>3.275403575768096E-2</v>
      </c>
      <c r="BC152" s="25">
        <v>0.01</v>
      </c>
    </row>
    <row r="153" spans="1:55" ht="12" customHeight="1" x14ac:dyDescent="0.2">
      <c r="B153" s="6">
        <v>147</v>
      </c>
      <c r="C153" s="11">
        <v>42892</v>
      </c>
      <c r="D153" s="98" t="s">
        <v>309</v>
      </c>
      <c r="E153" s="6">
        <v>89.05</v>
      </c>
      <c r="F153" s="6">
        <v>2810.75</v>
      </c>
      <c r="G153" s="6">
        <v>-1234.95</v>
      </c>
      <c r="H153" s="6">
        <v>2810.75</v>
      </c>
      <c r="I153" s="6" t="s">
        <v>180</v>
      </c>
      <c r="J153" s="6" t="s">
        <v>53</v>
      </c>
      <c r="K153" s="6" t="s">
        <v>46</v>
      </c>
      <c r="N153" s="14">
        <v>3.6538653366583539E-2</v>
      </c>
      <c r="O153" s="14">
        <v>35.142925130586185</v>
      </c>
      <c r="P153" s="14">
        <v>4.1742009132420085E-2</v>
      </c>
      <c r="Q153" s="15">
        <v>0.21270598585384642</v>
      </c>
      <c r="R153" s="15">
        <v>7.0000000000000001E-3</v>
      </c>
      <c r="S153" s="14">
        <v>8.8291636042922242E-2</v>
      </c>
      <c r="T153" s="13">
        <v>63.150498048399683</v>
      </c>
      <c r="U153" s="24">
        <v>35</v>
      </c>
      <c r="V153" s="13">
        <v>11.199175070821532</v>
      </c>
      <c r="W153" s="13">
        <v>593.56828793774321</v>
      </c>
      <c r="X153" s="25">
        <v>8.4056089887640439</v>
      </c>
      <c r="Y153" s="26">
        <v>283.18290993071599</v>
      </c>
      <c r="Z153" s="13">
        <v>5695.861413043478</v>
      </c>
      <c r="AA153" s="26">
        <v>99.319860213635778</v>
      </c>
      <c r="AB153" s="26">
        <v>85.272167832167838</v>
      </c>
      <c r="AC153" s="26">
        <v>1.0721595673876871</v>
      </c>
      <c r="AD153" s="26">
        <v>5.881750249750251</v>
      </c>
      <c r="AE153" s="26">
        <v>2.2629318181818179</v>
      </c>
      <c r="AF153" s="14">
        <v>6.5732529265697046E-2</v>
      </c>
      <c r="AG153" s="14">
        <v>0.47327932598833444</v>
      </c>
      <c r="AH153" s="14">
        <v>6.0657981651376147E-2</v>
      </c>
      <c r="AI153" s="14">
        <v>10.103174887892376</v>
      </c>
      <c r="AJ153" s="26">
        <v>1.214287047115534</v>
      </c>
      <c r="AK153" s="27">
        <v>0.04</v>
      </c>
      <c r="AL153" s="27">
        <v>0.06</v>
      </c>
      <c r="AM153" s="27">
        <v>5.0000000000000001E-3</v>
      </c>
      <c r="AN153" s="27">
        <v>0.04</v>
      </c>
      <c r="AO153" s="27">
        <v>0.04</v>
      </c>
      <c r="AP153" s="27">
        <v>0.01</v>
      </c>
      <c r="AQ153" s="15">
        <f t="shared" si="10"/>
        <v>0.22222222222222224</v>
      </c>
      <c r="AR153" s="27">
        <v>0.05</v>
      </c>
      <c r="AS153" s="27">
        <v>4.0000000000000001E-3</v>
      </c>
      <c r="AT153" s="27">
        <v>8.0000000000000002E-3</v>
      </c>
      <c r="AU153" s="27">
        <v>4.0000000000000001E-3</v>
      </c>
      <c r="AV153" s="25">
        <v>6.6415807560137449E-3</v>
      </c>
      <c r="AW153" s="25">
        <v>4.8309178743961359E-3</v>
      </c>
      <c r="AX153" s="25">
        <v>7.3838795986622074E-2</v>
      </c>
      <c r="AY153" s="25">
        <v>7.9178082191780821E-3</v>
      </c>
      <c r="AZ153" s="25">
        <v>0.02</v>
      </c>
      <c r="BA153" s="14">
        <v>3.6285105452955961</v>
      </c>
      <c r="BB153" s="25">
        <v>2.1962159347335534E-2</v>
      </c>
      <c r="BC153" s="25">
        <v>0.01</v>
      </c>
    </row>
    <row r="154" spans="1:55" ht="12" customHeight="1" x14ac:dyDescent="0.2">
      <c r="B154" s="6">
        <v>148</v>
      </c>
      <c r="C154" s="11">
        <v>42892</v>
      </c>
      <c r="D154" s="98" t="s">
        <v>309</v>
      </c>
      <c r="E154" s="6">
        <v>89.05</v>
      </c>
      <c r="F154" s="6">
        <v>2810.75</v>
      </c>
      <c r="G154" s="6">
        <v>-1234.95</v>
      </c>
      <c r="H154" s="6">
        <v>2810.75</v>
      </c>
      <c r="I154" s="6" t="s">
        <v>180</v>
      </c>
      <c r="J154" s="6" t="s">
        <v>53</v>
      </c>
      <c r="K154" s="6" t="s">
        <v>42</v>
      </c>
      <c r="N154" s="14">
        <v>2.7424289276807978</v>
      </c>
      <c r="O154" s="14">
        <v>0.2162077771329077</v>
      </c>
      <c r="P154" s="14">
        <v>28.828630136986298</v>
      </c>
      <c r="Q154" s="15">
        <v>6.387178484307339E-2</v>
      </c>
      <c r="R154" s="14">
        <v>0.1364897466827503</v>
      </c>
      <c r="S154" s="14">
        <v>11.904148169925033</v>
      </c>
      <c r="T154" s="13">
        <v>139.07166276346604</v>
      </c>
      <c r="U154" s="24">
        <v>26</v>
      </c>
      <c r="V154" s="16">
        <v>15</v>
      </c>
      <c r="W154" s="13">
        <v>39.559727626459143</v>
      </c>
      <c r="X154" s="25">
        <v>0.51519400749063671</v>
      </c>
      <c r="Y154" s="24">
        <v>0.9</v>
      </c>
      <c r="Z154" s="16">
        <v>19</v>
      </c>
      <c r="AA154" s="26">
        <v>7.6526453910061987</v>
      </c>
      <c r="AB154" s="26">
        <v>3.1914965034965035</v>
      </c>
      <c r="AC154" s="26">
        <v>27.875711314475872</v>
      </c>
      <c r="AD154" s="26">
        <v>0.36947052947052955</v>
      </c>
      <c r="AE154" s="26">
        <v>220.09034090909088</v>
      </c>
      <c r="AF154" s="14">
        <v>0.165235899255055</v>
      </c>
      <c r="AG154" s="14">
        <v>0.44283214517174341</v>
      </c>
      <c r="AH154" s="14">
        <v>7.7533119266055051E-2</v>
      </c>
      <c r="AI154" s="14">
        <v>0.18996860986547087</v>
      </c>
      <c r="AJ154" s="26">
        <v>46.968869538174467</v>
      </c>
      <c r="AK154" s="25">
        <v>1.2390318035426733</v>
      </c>
      <c r="AL154" s="25">
        <v>3.3233960964408729</v>
      </c>
      <c r="AM154" s="25">
        <v>0.27524124513618675</v>
      </c>
      <c r="AN154" s="25">
        <v>0.70368367346938765</v>
      </c>
      <c r="AO154" s="25">
        <v>9.3295199866198358E-2</v>
      </c>
      <c r="AP154" s="25">
        <v>0.25089439655172413</v>
      </c>
      <c r="AQ154" s="29">
        <f t="shared" si="10"/>
        <v>3.4210373713416389</v>
      </c>
      <c r="AR154" s="25">
        <v>5.3382178553278002E-2</v>
      </c>
      <c r="AS154" s="27">
        <v>5.0000000000000001E-3</v>
      </c>
      <c r="AT154" s="25">
        <v>2.3958689988835134E-2</v>
      </c>
      <c r="AU154" s="27">
        <v>3.0000000000000001E-3</v>
      </c>
      <c r="AV154" s="25">
        <v>8.4529209621993125E-3</v>
      </c>
      <c r="AW154" s="27">
        <v>2E-3</v>
      </c>
      <c r="AX154" s="25">
        <v>8.7605351170568554E-3</v>
      </c>
      <c r="AY154" s="27">
        <v>2E-3</v>
      </c>
      <c r="AZ154" s="25">
        <v>0.13636605657237935</v>
      </c>
      <c r="BA154" s="14">
        <v>1.4349732269697302</v>
      </c>
      <c r="BB154" s="25">
        <v>0.02</v>
      </c>
      <c r="BC154" s="25">
        <v>0.01</v>
      </c>
    </row>
    <row r="155" spans="1:55" ht="12" customHeight="1" x14ac:dyDescent="0.2">
      <c r="B155" s="6">
        <v>149</v>
      </c>
      <c r="C155" s="11">
        <v>42892</v>
      </c>
      <c r="D155" s="98" t="s">
        <v>309</v>
      </c>
      <c r="E155" s="6">
        <v>89.05</v>
      </c>
      <c r="F155" s="6">
        <v>2810.75</v>
      </c>
      <c r="G155" s="6">
        <v>-1234.95</v>
      </c>
      <c r="H155" s="6">
        <v>2810.75</v>
      </c>
      <c r="I155" s="6" t="s">
        <v>180</v>
      </c>
      <c r="J155" s="6" t="s">
        <v>53</v>
      </c>
      <c r="K155" s="6" t="s">
        <v>43</v>
      </c>
      <c r="N155" s="14">
        <v>0.28926433915211969</v>
      </c>
      <c r="O155" s="14">
        <v>14.236732443412651</v>
      </c>
      <c r="P155" s="14">
        <v>2.2700547945205476</v>
      </c>
      <c r="Q155" s="15">
        <v>0.20217343382704808</v>
      </c>
      <c r="R155" s="15">
        <v>3.0000000000000001E-3</v>
      </c>
      <c r="S155" s="14">
        <v>15.420590915772454</v>
      </c>
      <c r="T155" s="13">
        <v>2184.7709601873535</v>
      </c>
      <c r="U155" s="26">
        <v>400.16030463881839</v>
      </c>
      <c r="V155" s="13">
        <v>2976.2810198300285</v>
      </c>
      <c r="W155" s="13">
        <v>1289.3540856031129</v>
      </c>
      <c r="X155" s="25">
        <v>6.6368059925093634</v>
      </c>
      <c r="Y155" s="26">
        <v>45.056120092378762</v>
      </c>
      <c r="Z155" s="13">
        <v>589.47246376811597</v>
      </c>
      <c r="AA155" s="26">
        <v>37.914102597916397</v>
      </c>
      <c r="AB155" s="26">
        <v>34.586853146853151</v>
      </c>
      <c r="AC155" s="26">
        <v>5.2984629783693835</v>
      </c>
      <c r="AD155" s="26">
        <v>0.17536063936063939</v>
      </c>
      <c r="AE155" s="26">
        <v>6.7222272727272721</v>
      </c>
      <c r="AF155" s="14">
        <v>15.184817311103227</v>
      </c>
      <c r="AG155" s="14">
        <v>71.315975372650684</v>
      </c>
      <c r="AH155" s="14">
        <v>0.2382910091743119</v>
      </c>
      <c r="AI155" s="14">
        <v>0.36932735426008967</v>
      </c>
      <c r="AJ155" s="26">
        <v>0.68804462758513452</v>
      </c>
      <c r="AK155" s="25">
        <v>0.99898953301127225</v>
      </c>
      <c r="AL155" s="25">
        <v>5.8675694603903557</v>
      </c>
      <c r="AM155" s="25">
        <v>0.97467782101167311</v>
      </c>
      <c r="AN155" s="25">
        <v>5.1381836734693866</v>
      </c>
      <c r="AO155" s="25">
        <v>1.9724370296036127</v>
      </c>
      <c r="AP155" s="25">
        <v>0.31007974137931033</v>
      </c>
      <c r="AQ155" s="29">
        <f t="shared" si="10"/>
        <v>0.15058260277969918</v>
      </c>
      <c r="AR155" s="25">
        <v>2.1459635778417754</v>
      </c>
      <c r="AS155" s="25">
        <v>0.41646658986175122</v>
      </c>
      <c r="AT155" s="25">
        <v>2.4411821734276149</v>
      </c>
      <c r="AU155" s="25">
        <v>0.52073924731182786</v>
      </c>
      <c r="AV155" s="25">
        <v>1.6398666666666666</v>
      </c>
      <c r="AW155" s="25">
        <v>0.22946859903381644</v>
      </c>
      <c r="AX155" s="25">
        <v>1.4867879598662206</v>
      </c>
      <c r="AY155" s="25">
        <v>0.12947945205479452</v>
      </c>
      <c r="AZ155" s="25">
        <v>1.6115873544093178</v>
      </c>
      <c r="BA155" s="14">
        <v>0.53126871380177032</v>
      </c>
      <c r="BB155" s="25">
        <v>0.43695886130880057</v>
      </c>
      <c r="BC155" s="25">
        <v>0.10878099652375432</v>
      </c>
    </row>
    <row r="156" spans="1:55" ht="12" customHeight="1" x14ac:dyDescent="0.2">
      <c r="B156" s="6">
        <v>150</v>
      </c>
      <c r="C156" s="11">
        <v>42892</v>
      </c>
      <c r="D156" s="98" t="s">
        <v>309</v>
      </c>
      <c r="E156" s="6">
        <v>89.05</v>
      </c>
      <c r="F156" s="6">
        <v>2810.75</v>
      </c>
      <c r="G156" s="6">
        <v>-1234.95</v>
      </c>
      <c r="H156" s="6">
        <v>2810.75</v>
      </c>
      <c r="I156" s="6" t="s">
        <v>180</v>
      </c>
      <c r="J156" s="6" t="s">
        <v>53</v>
      </c>
      <c r="K156" s="6" t="s">
        <v>46</v>
      </c>
      <c r="N156" s="15">
        <v>1.0999999999999999E-2</v>
      </c>
      <c r="O156" s="14">
        <v>34.391694718514216</v>
      </c>
      <c r="P156" s="14">
        <v>6.2168949771689496E-3</v>
      </c>
      <c r="Q156" s="15">
        <v>0.2383864205095883</v>
      </c>
      <c r="R156" s="15">
        <v>4.0000000000000001E-3</v>
      </c>
      <c r="S156" s="15">
        <v>3.7999999999999999E-2</v>
      </c>
      <c r="T156" s="13">
        <v>55.643619047619048</v>
      </c>
      <c r="U156" s="24">
        <v>18</v>
      </c>
      <c r="V156" s="13">
        <v>31.400611898017001</v>
      </c>
      <c r="W156" s="13">
        <v>2121.9182879377431</v>
      </c>
      <c r="X156" s="25">
        <v>21.491715355805244</v>
      </c>
      <c r="Y156" s="26">
        <v>270.99792147806005</v>
      </c>
      <c r="Z156" s="13">
        <v>4130.07518115942</v>
      </c>
      <c r="AA156" s="26">
        <v>14.414421732823422</v>
      </c>
      <c r="AB156" s="26">
        <v>148.36363636363637</v>
      </c>
      <c r="AC156" s="24">
        <v>1.6</v>
      </c>
      <c r="AD156" s="24">
        <v>0.11</v>
      </c>
      <c r="AE156" s="24">
        <v>0.8</v>
      </c>
      <c r="AF156" s="14">
        <v>8.8471089038666004E-2</v>
      </c>
      <c r="AG156" s="14">
        <v>0.50823720025923524</v>
      </c>
      <c r="AH156" s="14">
        <v>5.2664495412844042E-2</v>
      </c>
      <c r="AI156" s="15">
        <v>0.04</v>
      </c>
      <c r="AJ156" s="24">
        <v>0.9</v>
      </c>
      <c r="AK156" s="27">
        <v>0.04</v>
      </c>
      <c r="AL156" s="27">
        <v>0.06</v>
      </c>
      <c r="AM156" s="27">
        <v>8.0000000000000002E-3</v>
      </c>
      <c r="AN156" s="27">
        <v>0.04</v>
      </c>
      <c r="AO156" s="27">
        <v>0.04</v>
      </c>
      <c r="AP156" s="27">
        <v>0.01</v>
      </c>
      <c r="AQ156" s="15">
        <f t="shared" si="10"/>
        <v>0.22222222222222224</v>
      </c>
      <c r="AR156" s="27">
        <v>0.05</v>
      </c>
      <c r="AS156" s="27">
        <v>5.0000000000000001E-3</v>
      </c>
      <c r="AT156" s="27">
        <v>7.0000000000000001E-3</v>
      </c>
      <c r="AU156" s="27">
        <v>3.0000000000000001E-3</v>
      </c>
      <c r="AV156" s="25">
        <v>1.1471821305841923E-2</v>
      </c>
      <c r="AW156" s="27">
        <v>2E-3</v>
      </c>
      <c r="AX156" s="25">
        <v>3.8170903010033445E-2</v>
      </c>
      <c r="AY156" s="25">
        <v>1.0712328767123287E-2</v>
      </c>
      <c r="AZ156" s="25">
        <v>3.2512479201331115E-2</v>
      </c>
      <c r="BA156" s="14">
        <v>8.1597639602230002E-2</v>
      </c>
      <c r="BB156" s="25">
        <v>0.02</v>
      </c>
      <c r="BC156" s="25">
        <v>0.01</v>
      </c>
    </row>
    <row r="157" spans="1:55" ht="12" customHeight="1" x14ac:dyDescent="0.2">
      <c r="B157" s="6">
        <v>151</v>
      </c>
      <c r="C157" s="11">
        <v>42892</v>
      </c>
      <c r="D157" s="98" t="s">
        <v>309</v>
      </c>
      <c r="E157" s="6">
        <v>89.05</v>
      </c>
      <c r="F157" s="6">
        <v>2810.75</v>
      </c>
      <c r="G157" s="6">
        <v>-1234.95</v>
      </c>
      <c r="H157" s="6">
        <v>2810.75</v>
      </c>
      <c r="I157" s="6" t="s">
        <v>180</v>
      </c>
      <c r="J157" s="6" t="s">
        <v>53</v>
      </c>
      <c r="K157" s="6" t="s">
        <v>46</v>
      </c>
      <c r="N157" s="15">
        <v>1.2E-2</v>
      </c>
      <c r="O157" s="14">
        <v>33.906143354614045</v>
      </c>
      <c r="P157" s="15">
        <v>1.7999999999999999E-2</v>
      </c>
      <c r="Q157" s="15">
        <v>0.2385982968591337</v>
      </c>
      <c r="R157" s="15">
        <v>6.0000000000000001E-3</v>
      </c>
      <c r="S157" s="15">
        <v>3.4000000000000002E-2</v>
      </c>
      <c r="T157" s="13">
        <v>49.968597970335672</v>
      </c>
      <c r="U157" s="24">
        <v>21</v>
      </c>
      <c r="V157" s="13">
        <v>25.710662889518417</v>
      </c>
      <c r="W157" s="13">
        <v>2119.332684824903</v>
      </c>
      <c r="X157" s="25">
        <v>21.500644194756553</v>
      </c>
      <c r="Y157" s="26">
        <v>269.10877598152427</v>
      </c>
      <c r="Z157" s="13">
        <v>4146.821557971015</v>
      </c>
      <c r="AA157" s="26">
        <v>20.64247922985626</v>
      </c>
      <c r="AB157" s="26">
        <v>140.84475524475525</v>
      </c>
      <c r="AC157" s="24">
        <v>1.2</v>
      </c>
      <c r="AD157" s="24">
        <v>0.08</v>
      </c>
      <c r="AE157" s="24">
        <v>1.2</v>
      </c>
      <c r="AF157" s="14">
        <v>8.8045406172401544E-2</v>
      </c>
      <c r="AG157" s="14">
        <v>0.53191834089436163</v>
      </c>
      <c r="AH157" s="14">
        <v>5.6217155963302755E-2</v>
      </c>
      <c r="AI157" s="15">
        <v>0.04</v>
      </c>
      <c r="AJ157" s="24">
        <v>0.9</v>
      </c>
      <c r="AK157" s="27">
        <v>0.05</v>
      </c>
      <c r="AL157" s="27">
        <v>0.06</v>
      </c>
      <c r="AM157" s="27">
        <v>6.0000000000000001E-3</v>
      </c>
      <c r="AN157" s="27">
        <v>0.04</v>
      </c>
      <c r="AO157" s="27">
        <v>0.05</v>
      </c>
      <c r="AP157" s="27">
        <v>0.01</v>
      </c>
      <c r="AQ157" s="15">
        <f t="shared" si="10"/>
        <v>0.22222222222222224</v>
      </c>
      <c r="AR157" s="27">
        <v>0.04</v>
      </c>
      <c r="AS157" s="27">
        <v>5.0000000000000001E-3</v>
      </c>
      <c r="AT157" s="25">
        <v>3.6458876069966509E-3</v>
      </c>
      <c r="AU157" s="27">
        <v>5.0000000000000001E-3</v>
      </c>
      <c r="AV157" s="25">
        <v>1.2075601374570446E-2</v>
      </c>
      <c r="AW157" s="25">
        <v>4.2270531400966189E-3</v>
      </c>
      <c r="AX157" s="25">
        <v>7.3213043478260867E-2</v>
      </c>
      <c r="AY157" s="25">
        <v>1.0246575342465753E-2</v>
      </c>
      <c r="AZ157" s="25">
        <v>2.1270000000000001E-2</v>
      </c>
      <c r="BA157" s="14">
        <v>0.11227843951480714</v>
      </c>
      <c r="BB157" s="25">
        <v>2.0981079673667767E-2</v>
      </c>
      <c r="BC157" s="25">
        <v>8.6651216685979145E-3</v>
      </c>
    </row>
    <row r="158" spans="1:55" ht="12" customHeight="1" x14ac:dyDescent="0.2">
      <c r="B158" s="6">
        <v>152</v>
      </c>
      <c r="C158" s="11">
        <v>42892</v>
      </c>
      <c r="D158" s="98" t="s">
        <v>309</v>
      </c>
      <c r="E158" s="6">
        <v>89.05</v>
      </c>
      <c r="F158" s="6">
        <v>2810.75</v>
      </c>
      <c r="G158" s="6">
        <v>-1234.95</v>
      </c>
      <c r="H158" s="6">
        <v>2810.75</v>
      </c>
      <c r="I158" s="6" t="s">
        <v>180</v>
      </c>
      <c r="J158" s="6" t="s">
        <v>53</v>
      </c>
      <c r="K158" s="6" t="s">
        <v>42</v>
      </c>
      <c r="N158" s="14">
        <v>3.1484139650872813</v>
      </c>
      <c r="O158" s="14">
        <v>0.50112565293093447</v>
      </c>
      <c r="P158" s="14">
        <v>30.693698630136986</v>
      </c>
      <c r="Q158" s="15">
        <v>8.0186263758068088E-2</v>
      </c>
      <c r="R158" s="14">
        <v>0.14309408926417369</v>
      </c>
      <c r="S158" s="14">
        <v>11.203904159929444</v>
      </c>
      <c r="T158" s="13">
        <v>173.91434816549571</v>
      </c>
      <c r="U158" s="24">
        <v>27</v>
      </c>
      <c r="V158" s="13">
        <v>18.264312747875355</v>
      </c>
      <c r="W158" s="13">
        <v>50.238268482490277</v>
      </c>
      <c r="X158" s="25">
        <v>0.7294861423220973</v>
      </c>
      <c r="Y158" s="24">
        <v>0.8</v>
      </c>
      <c r="Z158" s="16">
        <v>31</v>
      </c>
      <c r="AA158" s="26">
        <v>6.6333627851773711</v>
      </c>
      <c r="AB158" s="26">
        <v>3.3821538461538463</v>
      </c>
      <c r="AC158" s="26">
        <v>28.805266222961727</v>
      </c>
      <c r="AD158" s="24">
        <v>0.09</v>
      </c>
      <c r="AE158" s="26">
        <v>211.91363636363633</v>
      </c>
      <c r="AF158" s="14">
        <v>0.2038311457963817</v>
      </c>
      <c r="AG158" s="14">
        <v>0.34923525599481531</v>
      </c>
      <c r="AH158" s="14">
        <v>5.73680733944954E-2</v>
      </c>
      <c r="AI158" s="14">
        <v>0.24813901345291478</v>
      </c>
      <c r="AJ158" s="26">
        <v>46.799362463069507</v>
      </c>
      <c r="AK158" s="25">
        <v>1.357477858293076</v>
      </c>
      <c r="AL158" s="25">
        <v>3.0388943742824339</v>
      </c>
      <c r="AM158" s="25">
        <v>0.21695486381322959</v>
      </c>
      <c r="AN158" s="25">
        <v>0.8723707482993196</v>
      </c>
      <c r="AO158" s="25">
        <v>0.11094564308412777</v>
      </c>
      <c r="AP158" s="25">
        <v>0.17626939655172413</v>
      </c>
      <c r="AQ158" s="29">
        <f t="shared" si="10"/>
        <v>2.0406677388950389</v>
      </c>
      <c r="AR158" s="25">
        <v>6.1810943588006102E-2</v>
      </c>
      <c r="AS158" s="25">
        <v>7.0587557603686638E-3</v>
      </c>
      <c r="AT158" s="25">
        <v>2.4479531075548941E-2</v>
      </c>
      <c r="AU158" s="25">
        <v>1.5026881720430105E-2</v>
      </c>
      <c r="AV158" s="25">
        <v>1.5698281786941579E-2</v>
      </c>
      <c r="AW158" s="25">
        <v>6.642512077294686E-3</v>
      </c>
      <c r="AX158" s="25">
        <v>7.5090301003344481E-3</v>
      </c>
      <c r="AY158" s="27">
        <v>2E-3</v>
      </c>
      <c r="AZ158" s="25">
        <v>2.3279999999999999E-2</v>
      </c>
      <c r="BA158" s="14">
        <v>3.1903507813353733</v>
      </c>
      <c r="BB158" s="25">
        <v>0.02</v>
      </c>
      <c r="BC158" s="25">
        <v>1.6674391657010429E-2</v>
      </c>
    </row>
    <row r="159" spans="1:55" ht="12" customHeight="1" x14ac:dyDescent="0.2">
      <c r="B159" s="6">
        <v>153</v>
      </c>
      <c r="C159" s="11">
        <v>42892</v>
      </c>
      <c r="D159" s="98" t="s">
        <v>309</v>
      </c>
      <c r="E159" s="6">
        <v>89.05</v>
      </c>
      <c r="F159" s="6">
        <v>2810.75</v>
      </c>
      <c r="G159" s="6">
        <v>-1234.95</v>
      </c>
      <c r="H159" s="6">
        <v>2810.75</v>
      </c>
      <c r="I159" s="6" t="s">
        <v>180</v>
      </c>
      <c r="J159" s="6" t="s">
        <v>53</v>
      </c>
      <c r="K159" s="6" t="s">
        <v>42</v>
      </c>
      <c r="N159" s="14">
        <v>2.7353241895261844</v>
      </c>
      <c r="O159" s="14">
        <v>0.60006819500870578</v>
      </c>
      <c r="P159" s="14">
        <v>26.954680365296802</v>
      </c>
      <c r="Q159" s="15">
        <v>9.8948807964798019E-2</v>
      </c>
      <c r="R159" s="14">
        <v>0.1695114595898673</v>
      </c>
      <c r="S159" s="14">
        <v>10.853782154931647</v>
      </c>
      <c r="T159" s="13">
        <v>139.37074160811866</v>
      </c>
      <c r="U159" s="24">
        <v>38</v>
      </c>
      <c r="V159" s="13">
        <v>37.302345609065164</v>
      </c>
      <c r="W159" s="13">
        <v>64.476322957198448</v>
      </c>
      <c r="X159" s="25">
        <v>0.6723415730337079</v>
      </c>
      <c r="Y159" s="24">
        <v>0.9</v>
      </c>
      <c r="Z159" s="16">
        <v>27</v>
      </c>
      <c r="AA159" s="26">
        <v>15.229045232757485</v>
      </c>
      <c r="AB159" s="26">
        <v>5.5290629370629381</v>
      </c>
      <c r="AC159" s="26">
        <v>27.602312811980031</v>
      </c>
      <c r="AD159" s="26">
        <v>0.56358041958041971</v>
      </c>
      <c r="AE159" s="26">
        <v>195.56022727272725</v>
      </c>
      <c r="AF159" s="14">
        <v>0.13990776871230934</v>
      </c>
      <c r="AG159" s="14">
        <v>0.3932145171743357</v>
      </c>
      <c r="AH159" s="14">
        <v>0.05</v>
      </c>
      <c r="AI159" s="14">
        <v>0.94133632286995517</v>
      </c>
      <c r="AJ159" s="26">
        <v>42.77742186285181</v>
      </c>
      <c r="AK159" s="25">
        <v>1.3518075684380033</v>
      </c>
      <c r="AL159" s="25">
        <v>2.6147416762342135</v>
      </c>
      <c r="AM159" s="25">
        <v>0.1793925291828794</v>
      </c>
      <c r="AN159" s="25">
        <v>0.72092176870748292</v>
      </c>
      <c r="AO159" s="25">
        <v>0.12985683224619501</v>
      </c>
      <c r="AP159" s="25">
        <v>0.1724094827586207</v>
      </c>
      <c r="AQ159" s="29">
        <f t="shared" si="10"/>
        <v>1.7990450612601727</v>
      </c>
      <c r="AR159" s="25">
        <v>6.1810943588006102E-2</v>
      </c>
      <c r="AS159" s="25">
        <v>7.7004608294930889E-3</v>
      </c>
      <c r="AT159" s="25">
        <v>5.2084108671380724E-3</v>
      </c>
      <c r="AU159" s="25">
        <v>4.0456989247311826E-3</v>
      </c>
      <c r="AV159" s="25">
        <v>1.9320962199312713E-2</v>
      </c>
      <c r="AW159" s="27">
        <v>2E-3</v>
      </c>
      <c r="AX159" s="25">
        <v>1.6269565217391303E-2</v>
      </c>
      <c r="AY159" s="27">
        <v>2E-3</v>
      </c>
      <c r="AZ159" s="25">
        <v>2.674E-2</v>
      </c>
      <c r="BA159" s="14">
        <v>3.4422926456125009</v>
      </c>
      <c r="BB159" s="25">
        <v>3.3735115431348724E-2</v>
      </c>
      <c r="BC159" s="25">
        <v>0.01</v>
      </c>
    </row>
    <row r="160" spans="1:55" ht="12" customHeight="1" x14ac:dyDescent="0.2">
      <c r="B160" s="6">
        <v>154</v>
      </c>
      <c r="C160" s="11">
        <v>42892</v>
      </c>
      <c r="D160" s="98" t="s">
        <v>309</v>
      </c>
      <c r="E160" s="6">
        <v>89.05</v>
      </c>
      <c r="F160" s="6">
        <v>2810.75</v>
      </c>
      <c r="G160" s="6">
        <v>-1234.95</v>
      </c>
      <c r="H160" s="6">
        <v>2810.75</v>
      </c>
      <c r="I160" s="6" t="s">
        <v>180</v>
      </c>
      <c r="J160" s="6" t="s">
        <v>53</v>
      </c>
      <c r="K160" s="6" t="s">
        <v>44</v>
      </c>
      <c r="N160" s="14">
        <v>0.28926433915211969</v>
      </c>
      <c r="O160" s="14">
        <v>15.739193267556587</v>
      </c>
      <c r="P160" s="14">
        <v>1.9485525114155249</v>
      </c>
      <c r="Q160" s="15">
        <v>0.16898798148861419</v>
      </c>
      <c r="R160" s="15">
        <v>7.0000000000000001E-3</v>
      </c>
      <c r="S160" s="14">
        <v>16.288284580332206</v>
      </c>
      <c r="T160" s="13">
        <v>1820.6424668227946</v>
      </c>
      <c r="U160" s="26">
        <v>341.90519270713133</v>
      </c>
      <c r="V160" s="13">
        <v>2945.2192634560911</v>
      </c>
      <c r="W160" s="13">
        <v>1372.9552529182881</v>
      </c>
      <c r="X160" s="25">
        <v>7.1823580524344575</v>
      </c>
      <c r="Y160" s="26">
        <v>45.90623556581987</v>
      </c>
      <c r="Z160" s="13">
        <v>682.41485507246375</v>
      </c>
      <c r="AA160" s="26">
        <v>26.079990768825006</v>
      </c>
      <c r="AB160" s="26">
        <v>37.03048951048951</v>
      </c>
      <c r="AC160" s="26">
        <v>5.0338132279534102</v>
      </c>
      <c r="AD160" s="24">
        <v>0.08</v>
      </c>
      <c r="AE160" s="26">
        <v>7.1436931818181799</v>
      </c>
      <c r="AF160" s="14">
        <v>15.582830791060658</v>
      </c>
      <c r="AG160" s="14">
        <v>50.747213220998056</v>
      </c>
      <c r="AH160" s="14">
        <v>0.18855376146788988</v>
      </c>
      <c r="AI160" s="14">
        <v>0.18996860986547087</v>
      </c>
      <c r="AJ160" s="26">
        <v>0.45843958948841546</v>
      </c>
      <c r="AK160" s="25">
        <v>0.97945853462157806</v>
      </c>
      <c r="AL160" s="25">
        <v>5.6112950631458096</v>
      </c>
      <c r="AM160" s="25">
        <v>0.9125056809338522</v>
      </c>
      <c r="AN160" s="25">
        <v>4.8162006802721082</v>
      </c>
      <c r="AO160" s="25">
        <v>1.8337549757484528</v>
      </c>
      <c r="AP160" s="25">
        <v>0.29592672413793103</v>
      </c>
      <c r="AQ160" s="29">
        <f t="shared" si="10"/>
        <v>0.15080411105988561</v>
      </c>
      <c r="AR160" s="25">
        <v>2.090895646281552</v>
      </c>
      <c r="AS160" s="25">
        <v>0.43250921658986186</v>
      </c>
      <c r="AT160" s="25">
        <v>2.4021190919240789</v>
      </c>
      <c r="AU160" s="25">
        <v>0.56524193548387092</v>
      </c>
      <c r="AV160" s="25">
        <v>1.6905841924398624</v>
      </c>
      <c r="AW160" s="25">
        <v>0.1992753623188406</v>
      </c>
      <c r="AX160" s="25">
        <v>1.5305906354515051</v>
      </c>
      <c r="AY160" s="25">
        <v>0.1471780821917808</v>
      </c>
      <c r="AZ160" s="25">
        <v>1.1098369384359401</v>
      </c>
      <c r="BA160" s="14">
        <v>0.81333406185116375</v>
      </c>
      <c r="BB160" s="25">
        <v>0.44873181739281376</v>
      </c>
      <c r="BC160" s="25">
        <v>0.14081807647740441</v>
      </c>
    </row>
    <row r="161" spans="1:55" ht="12" customHeight="1" x14ac:dyDescent="0.2">
      <c r="B161" s="6">
        <v>155</v>
      </c>
      <c r="C161" s="11">
        <v>42892</v>
      </c>
      <c r="D161" s="98" t="s">
        <v>309</v>
      </c>
      <c r="E161" s="6">
        <v>89.05</v>
      </c>
      <c r="F161" s="6">
        <v>2810.75</v>
      </c>
      <c r="G161" s="6">
        <v>-1234.95</v>
      </c>
      <c r="H161" s="6">
        <v>2810.75</v>
      </c>
      <c r="I161" s="6" t="s">
        <v>180</v>
      </c>
      <c r="J161" s="6" t="s">
        <v>53</v>
      </c>
      <c r="K161" s="6" t="s">
        <v>43</v>
      </c>
      <c r="N161" s="14">
        <v>0.30347381546134661</v>
      </c>
      <c r="O161" s="14">
        <v>15.207835171213002</v>
      </c>
      <c r="P161" s="14">
        <v>1.9494406392694061</v>
      </c>
      <c r="Q161" s="15">
        <v>0.16636888348098089</v>
      </c>
      <c r="R161" s="15">
        <v>4.0000000000000001E-3</v>
      </c>
      <c r="S161" s="14">
        <v>15.549983830662942</v>
      </c>
      <c r="T161" s="13">
        <v>1789.2391881342701</v>
      </c>
      <c r="U161" s="26">
        <v>357.15615047311331</v>
      </c>
      <c r="V161" s="13">
        <v>2877.4481586402271</v>
      </c>
      <c r="W161" s="13">
        <v>1346.2373540856031</v>
      </c>
      <c r="X161" s="25">
        <v>7.1046771535580522</v>
      </c>
      <c r="Y161" s="26">
        <v>47.096397228637422</v>
      </c>
      <c r="Z161" s="13">
        <v>701.46385869565222</v>
      </c>
      <c r="AA161" s="26">
        <v>13.447307134379535</v>
      </c>
      <c r="AB161" s="26">
        <v>33.902097902097907</v>
      </c>
      <c r="AC161" s="26">
        <v>5.297369384359401</v>
      </c>
      <c r="AD161" s="24">
        <v>0.09</v>
      </c>
      <c r="AE161" s="26">
        <v>6.9642045454545443</v>
      </c>
      <c r="AF161" s="14">
        <v>15.655196878325647</v>
      </c>
      <c r="AG161" s="14">
        <v>50.668276085547632</v>
      </c>
      <c r="AH161" s="14">
        <v>0.18766559633027519</v>
      </c>
      <c r="AI161" s="14">
        <v>0.25783408071748881</v>
      </c>
      <c r="AJ161" s="24">
        <v>0.7</v>
      </c>
      <c r="AK161" s="25">
        <v>0.9624476650563607</v>
      </c>
      <c r="AL161" s="25">
        <v>5.5808392652123997</v>
      </c>
      <c r="AM161" s="25">
        <v>0.88271486381322961</v>
      </c>
      <c r="AN161" s="25">
        <v>5.0304455782312916</v>
      </c>
      <c r="AO161" s="25">
        <v>2.0020645592908513</v>
      </c>
      <c r="AP161" s="25">
        <v>0.31200969827586206</v>
      </c>
      <c r="AQ161" s="29">
        <f t="shared" si="10"/>
        <v>0.15246163295263571</v>
      </c>
      <c r="AR161" s="25">
        <v>2.090895646281552</v>
      </c>
      <c r="AS161" s="25">
        <v>0.40619930875576044</v>
      </c>
      <c r="AT161" s="25">
        <v>2.5729549683662079</v>
      </c>
      <c r="AU161" s="25">
        <v>0.5681317204301074</v>
      </c>
      <c r="AV161" s="25">
        <v>1.6223570446735394</v>
      </c>
      <c r="AW161" s="25">
        <v>0.20471014492753625</v>
      </c>
      <c r="AX161" s="25">
        <v>1.4342247491638795</v>
      </c>
      <c r="AY161" s="25">
        <v>0.15975342465753425</v>
      </c>
      <c r="AZ161" s="25">
        <v>0.88961730449251242</v>
      </c>
      <c r="BA161" s="14">
        <v>1.0707529231777948</v>
      </c>
      <c r="BB161" s="25">
        <v>0.40605485158826599</v>
      </c>
      <c r="BC161" s="25">
        <v>0.13881575898030127</v>
      </c>
    </row>
    <row r="162" spans="1:55" ht="12" customHeight="1" x14ac:dyDescent="0.2">
      <c r="B162" s="6">
        <v>156</v>
      </c>
      <c r="C162" s="11">
        <v>42892</v>
      </c>
      <c r="D162" s="98" t="s">
        <v>309</v>
      </c>
      <c r="E162" s="6">
        <v>89.05</v>
      </c>
      <c r="F162" s="6">
        <v>2810.75</v>
      </c>
      <c r="G162" s="6">
        <v>-1234.95</v>
      </c>
      <c r="H162" s="6">
        <v>2810.75</v>
      </c>
      <c r="I162" s="6" t="s">
        <v>180</v>
      </c>
      <c r="J162" s="6" t="s">
        <v>53</v>
      </c>
      <c r="K162" s="6" t="s">
        <v>44</v>
      </c>
      <c r="N162" s="14">
        <v>1.4E-2</v>
      </c>
      <c r="O162" s="14">
        <v>25.7</v>
      </c>
      <c r="P162" s="14">
        <v>1.395</v>
      </c>
      <c r="Q162" s="15">
        <v>0.66259000000000001</v>
      </c>
      <c r="R162" s="14">
        <v>1E-3</v>
      </c>
      <c r="S162" s="14">
        <v>1.196</v>
      </c>
      <c r="T162" s="13">
        <v>1277</v>
      </c>
      <c r="U162" s="26">
        <v>184.1</v>
      </c>
      <c r="V162" s="13">
        <v>495.4</v>
      </c>
      <c r="W162" s="13">
        <v>2465</v>
      </c>
      <c r="X162" s="25">
        <v>15.25</v>
      </c>
      <c r="Y162" s="26">
        <v>102</v>
      </c>
      <c r="Z162" s="13">
        <v>540.5</v>
      </c>
      <c r="AA162" s="26">
        <v>42.79</v>
      </c>
      <c r="AB162" s="26">
        <v>95.22</v>
      </c>
      <c r="AC162" s="26">
        <v>3.254</v>
      </c>
      <c r="AD162" s="26">
        <v>0.127</v>
      </c>
      <c r="AE162" s="26">
        <v>0.72599999999999998</v>
      </c>
      <c r="AF162" s="14">
        <v>3.452</v>
      </c>
      <c r="AG162" s="14">
        <v>6.1459999999999999</v>
      </c>
      <c r="AH162" s="14">
        <v>6.3E-2</v>
      </c>
      <c r="AI162" s="14">
        <v>0.106</v>
      </c>
      <c r="AJ162" s="26">
        <v>0.95</v>
      </c>
      <c r="AK162" s="25">
        <v>0.114</v>
      </c>
      <c r="AL162" s="25">
        <v>0.22500000000000001</v>
      </c>
      <c r="AM162" s="25">
        <v>3.5000000000000003E-2</v>
      </c>
      <c r="AN162" s="25">
        <v>0.151</v>
      </c>
      <c r="AO162" s="25">
        <v>8.4000000000000005E-2</v>
      </c>
      <c r="AP162" s="25">
        <v>1.2999999999999999E-2</v>
      </c>
      <c r="AQ162" s="29">
        <f t="shared" si="10"/>
        <v>0.11981566820276496</v>
      </c>
      <c r="AR162" s="25">
        <v>0.13300000000000001</v>
      </c>
      <c r="AS162" s="25">
        <v>4.2999999999999997E-2</v>
      </c>
      <c r="AT162" s="25">
        <v>0.443</v>
      </c>
      <c r="AU162" s="25">
        <v>0.111</v>
      </c>
      <c r="AV162" s="25">
        <v>0.46700000000000003</v>
      </c>
      <c r="AW162" s="25">
        <v>7.6999999999999999E-2</v>
      </c>
      <c r="AX162" s="25">
        <v>0.73</v>
      </c>
      <c r="AY162" s="25">
        <v>0.11799999999999999</v>
      </c>
      <c r="AZ162" s="25">
        <v>0.188</v>
      </c>
      <c r="BA162" s="14">
        <v>0.215</v>
      </c>
      <c r="BB162" s="25">
        <v>0.18</v>
      </c>
      <c r="BC162" s="25">
        <v>2.5000000000000001E-2</v>
      </c>
    </row>
    <row r="163" spans="1:55" ht="12" customHeight="1" x14ac:dyDescent="0.2">
      <c r="B163" s="6">
        <v>157</v>
      </c>
      <c r="C163" s="11">
        <v>42892</v>
      </c>
      <c r="D163" s="98" t="s">
        <v>309</v>
      </c>
      <c r="E163" s="6">
        <v>89.05</v>
      </c>
      <c r="F163" s="6">
        <v>2810.75</v>
      </c>
      <c r="G163" s="6">
        <v>-1234.95</v>
      </c>
      <c r="H163" s="6">
        <v>2810.75</v>
      </c>
      <c r="I163" s="6" t="s">
        <v>180</v>
      </c>
      <c r="J163" s="6" t="s">
        <v>53</v>
      </c>
      <c r="K163" s="6" t="s">
        <v>42</v>
      </c>
      <c r="N163" s="14">
        <v>2.8980000000000001</v>
      </c>
      <c r="O163" s="14">
        <v>0.72299999999999998</v>
      </c>
      <c r="P163" s="14">
        <v>28.35</v>
      </c>
      <c r="Q163" s="15">
        <v>0.36923</v>
      </c>
      <c r="R163" s="14">
        <v>0.115</v>
      </c>
      <c r="S163" s="14">
        <v>13.57</v>
      </c>
      <c r="T163" s="13">
        <v>184.6</v>
      </c>
      <c r="U163" s="26">
        <v>15.23</v>
      </c>
      <c r="V163" s="16">
        <v>13</v>
      </c>
      <c r="W163" s="13">
        <v>94.07</v>
      </c>
      <c r="X163" s="25">
        <v>0.84899999999999998</v>
      </c>
      <c r="Y163" s="24">
        <v>0.9</v>
      </c>
      <c r="Z163" s="16">
        <v>29</v>
      </c>
      <c r="AA163" s="26">
        <v>6.21</v>
      </c>
      <c r="AB163" s="26">
        <v>3.9940000000000002</v>
      </c>
      <c r="AC163" s="26">
        <v>22.88</v>
      </c>
      <c r="AD163" s="26">
        <v>0.30399999999999999</v>
      </c>
      <c r="AE163" s="26">
        <v>271.25</v>
      </c>
      <c r="AF163" s="14">
        <v>0.26100000000000001</v>
      </c>
      <c r="AG163" s="14">
        <v>0.30399999999999999</v>
      </c>
      <c r="AH163" s="14">
        <v>6.7000000000000004E-2</v>
      </c>
      <c r="AI163" s="14">
        <v>0.105</v>
      </c>
      <c r="AJ163" s="26">
        <v>57.8</v>
      </c>
      <c r="AK163" s="25">
        <v>1.7210000000000001</v>
      </c>
      <c r="AL163" s="25">
        <v>3.5649999999999999</v>
      </c>
      <c r="AM163" s="25">
        <v>0.33300000000000002</v>
      </c>
      <c r="AN163" s="25">
        <v>1.27</v>
      </c>
      <c r="AO163" s="25">
        <v>0.17299999999999999</v>
      </c>
      <c r="AP163" s="25">
        <v>0.28899999999999998</v>
      </c>
      <c r="AQ163" s="29">
        <f t="shared" si="10"/>
        <v>1.9461279461279462</v>
      </c>
      <c r="AR163" s="25">
        <v>0.124</v>
      </c>
      <c r="AS163" s="25">
        <v>1.0999999999999999E-2</v>
      </c>
      <c r="AT163" s="25">
        <v>7.3999999999999996E-2</v>
      </c>
      <c r="AU163" s="25">
        <v>8.9999999999999993E-3</v>
      </c>
      <c r="AV163" s="25">
        <v>1.2999999999999999E-2</v>
      </c>
      <c r="AW163" s="25">
        <v>5.0000000000000001E-3</v>
      </c>
      <c r="AX163" s="25">
        <v>1.7000000000000001E-2</v>
      </c>
      <c r="AY163" s="25">
        <v>2E-3</v>
      </c>
      <c r="AZ163" s="25">
        <v>3.5000000000000003E-2</v>
      </c>
      <c r="BA163" s="14">
        <v>1.968</v>
      </c>
      <c r="BB163" s="25">
        <v>3.1E-2</v>
      </c>
      <c r="BC163" s="25">
        <v>1.754E-2</v>
      </c>
    </row>
    <row r="164" spans="1:55" ht="12" customHeight="1" x14ac:dyDescent="0.2">
      <c r="B164" s="6">
        <v>158</v>
      </c>
      <c r="C164" s="11">
        <v>42892</v>
      </c>
      <c r="D164" s="98" t="s">
        <v>309</v>
      </c>
      <c r="E164" s="6">
        <v>89.05</v>
      </c>
      <c r="F164" s="6">
        <v>2810.75</v>
      </c>
      <c r="G164" s="6">
        <v>-1234.95</v>
      </c>
      <c r="H164" s="6">
        <v>2810.75</v>
      </c>
      <c r="I164" s="6" t="s">
        <v>180</v>
      </c>
      <c r="J164" s="6" t="s">
        <v>53</v>
      </c>
      <c r="K164" s="6" t="s">
        <v>42</v>
      </c>
      <c r="N164" s="14">
        <v>3.028</v>
      </c>
      <c r="O164" s="14">
        <v>1.9630000000000001</v>
      </c>
      <c r="P164" s="14">
        <v>31.33</v>
      </c>
      <c r="Q164" s="15">
        <v>0.32179999999999997</v>
      </c>
      <c r="R164" s="14">
        <v>0.11700000000000001</v>
      </c>
      <c r="S164" s="14">
        <v>13.89</v>
      </c>
      <c r="T164" s="13">
        <v>214.7</v>
      </c>
      <c r="U164" s="24">
        <v>19</v>
      </c>
      <c r="V164" s="16">
        <v>18</v>
      </c>
      <c r="W164" s="13">
        <v>186.8</v>
      </c>
      <c r="X164" s="25">
        <v>1.296</v>
      </c>
      <c r="Y164" s="24">
        <v>1.1000000000000001</v>
      </c>
      <c r="Z164" s="16">
        <v>26</v>
      </c>
      <c r="AA164" s="26">
        <v>4.681</v>
      </c>
      <c r="AB164" s="26">
        <v>5.7530000000000001</v>
      </c>
      <c r="AC164" s="26">
        <v>26.38</v>
      </c>
      <c r="AD164" s="26">
        <v>0.504</v>
      </c>
      <c r="AE164" s="26">
        <v>304.64999999999998</v>
      </c>
      <c r="AF164" s="14">
        <v>0.245</v>
      </c>
      <c r="AG164" s="14">
        <v>0.36599999999999999</v>
      </c>
      <c r="AH164" s="14">
        <v>3.3000000000000002E-2</v>
      </c>
      <c r="AI164" s="14">
        <v>0.223</v>
      </c>
      <c r="AJ164" s="26">
        <v>61.01</v>
      </c>
      <c r="AK164" s="25">
        <v>2.1279999999999997</v>
      </c>
      <c r="AL164" s="25">
        <v>3.8959999999999999</v>
      </c>
      <c r="AM164" s="25">
        <v>0.36599999999999999</v>
      </c>
      <c r="AN164" s="25">
        <v>1.26</v>
      </c>
      <c r="AO164" s="25">
        <v>0.193</v>
      </c>
      <c r="AP164" s="25">
        <v>0.26300000000000001</v>
      </c>
      <c r="AQ164" s="29">
        <f t="shared" si="10"/>
        <v>1.6386292834890965</v>
      </c>
      <c r="AR164" s="25">
        <v>0.128</v>
      </c>
      <c r="AS164" s="25">
        <v>8.0000000000000002E-3</v>
      </c>
      <c r="AT164" s="25">
        <v>0.05</v>
      </c>
      <c r="AU164" s="25">
        <v>5.4349999999999997E-3</v>
      </c>
      <c r="AV164" s="25">
        <v>1.2E-2</v>
      </c>
      <c r="AW164" s="25">
        <v>3.0000000000000001E-3</v>
      </c>
      <c r="AX164" s="25">
        <v>3.2000000000000001E-2</v>
      </c>
      <c r="AY164" s="25">
        <v>2E-3</v>
      </c>
      <c r="AZ164" s="25">
        <v>0.02</v>
      </c>
      <c r="BA164" s="14">
        <v>2.089</v>
      </c>
      <c r="BB164" s="25">
        <v>3.7999999999999999E-2</v>
      </c>
      <c r="BC164" s="25">
        <v>1.2670000000000001E-2</v>
      </c>
    </row>
    <row r="165" spans="1:55" ht="12" customHeight="1" x14ac:dyDescent="0.2">
      <c r="B165" s="6">
        <v>159</v>
      </c>
      <c r="C165" s="11">
        <v>42892</v>
      </c>
      <c r="D165" s="98" t="s">
        <v>309</v>
      </c>
      <c r="E165" s="6">
        <v>89.05</v>
      </c>
      <c r="F165" s="6">
        <v>2810.75</v>
      </c>
      <c r="G165" s="6">
        <v>-1234.95</v>
      </c>
      <c r="H165" s="6">
        <v>2810.75</v>
      </c>
      <c r="I165" s="6" t="s">
        <v>180</v>
      </c>
      <c r="J165" s="6" t="s">
        <v>53</v>
      </c>
      <c r="K165" s="6" t="s">
        <v>44</v>
      </c>
      <c r="N165" s="14">
        <v>8.9999999999999993E-3</v>
      </c>
      <c r="O165" s="14">
        <v>25.07</v>
      </c>
      <c r="P165" s="14">
        <v>0.92800000000000005</v>
      </c>
      <c r="Q165" s="15">
        <v>0.67342000000000002</v>
      </c>
      <c r="R165" s="14">
        <v>1E-3</v>
      </c>
      <c r="S165" s="14">
        <v>0.70299999999999996</v>
      </c>
      <c r="T165" s="13">
        <v>1180</v>
      </c>
      <c r="U165" s="26">
        <v>206.1</v>
      </c>
      <c r="V165" s="13">
        <v>524.6</v>
      </c>
      <c r="W165" s="13">
        <v>2481</v>
      </c>
      <c r="X165" s="25">
        <v>15.76</v>
      </c>
      <c r="Y165" s="26">
        <v>120.8</v>
      </c>
      <c r="Z165" s="13">
        <v>548.20000000000005</v>
      </c>
      <c r="AA165" s="26">
        <v>12.33</v>
      </c>
      <c r="AB165" s="26">
        <v>102.5</v>
      </c>
      <c r="AC165" s="26">
        <v>3.4980000000000002</v>
      </c>
      <c r="AD165" s="24">
        <v>0.09</v>
      </c>
      <c r="AE165" s="24">
        <v>1.2</v>
      </c>
      <c r="AF165" s="14">
        <v>2.4119999999999999</v>
      </c>
      <c r="AG165" s="14">
        <v>4.6989999999999998</v>
      </c>
      <c r="AH165" s="14">
        <v>7.400000000000001E-2</v>
      </c>
      <c r="AI165" s="15">
        <v>0.04</v>
      </c>
      <c r="AJ165" s="24">
        <v>0.6</v>
      </c>
      <c r="AK165" s="25">
        <v>4.5999999999999999E-2</v>
      </c>
      <c r="AL165" s="25">
        <v>7.6999999999999999E-2</v>
      </c>
      <c r="AM165" s="25">
        <v>8.0000000000000002E-3</v>
      </c>
      <c r="AN165" s="25">
        <v>6.8000000000000005E-2</v>
      </c>
      <c r="AO165" s="25">
        <v>4.3999999999999997E-2</v>
      </c>
      <c r="AP165" s="27">
        <v>0.01</v>
      </c>
      <c r="AQ165" s="15">
        <f t="shared" si="10"/>
        <v>0.15384615384615385</v>
      </c>
      <c r="AR165" s="25">
        <v>8.5999999999999993E-2</v>
      </c>
      <c r="AS165" s="25">
        <v>3.2000000000000001E-2</v>
      </c>
      <c r="AT165" s="25">
        <v>0.30599999999999999</v>
      </c>
      <c r="AU165" s="25">
        <v>9.0999999999999998E-2</v>
      </c>
      <c r="AV165" s="25">
        <v>0.28799999999999998</v>
      </c>
      <c r="AW165" s="25">
        <v>6.3E-2</v>
      </c>
      <c r="AX165" s="25">
        <v>0.50700000000000001</v>
      </c>
      <c r="AY165" s="25">
        <v>8.7999999999999995E-2</v>
      </c>
      <c r="AZ165" s="25">
        <v>0.12100000000000001</v>
      </c>
      <c r="BA165" s="14">
        <v>0.113</v>
      </c>
      <c r="BB165" s="25">
        <v>0.17199999999999999</v>
      </c>
      <c r="BC165" s="25">
        <v>4.8000000000000001E-2</v>
      </c>
    </row>
    <row r="166" spans="1:55" ht="12" customHeight="1" x14ac:dyDescent="0.2">
      <c r="B166" s="6">
        <v>160</v>
      </c>
      <c r="C166" s="11">
        <v>42892</v>
      </c>
      <c r="D166" s="98" t="s">
        <v>309</v>
      </c>
      <c r="E166" s="6">
        <v>89.05</v>
      </c>
      <c r="F166" s="6">
        <v>2810.75</v>
      </c>
      <c r="G166" s="6">
        <v>-1234.95</v>
      </c>
      <c r="H166" s="6">
        <v>2810.75</v>
      </c>
      <c r="I166" s="6" t="s">
        <v>180</v>
      </c>
      <c r="J166" s="6" t="s">
        <v>53</v>
      </c>
      <c r="K166" s="6" t="s">
        <v>42</v>
      </c>
      <c r="N166" s="14">
        <v>2.883</v>
      </c>
      <c r="O166" s="14">
        <v>7.6999999999999999E-2</v>
      </c>
      <c r="P166" s="14">
        <v>35.770000000000003</v>
      </c>
      <c r="Q166" s="15">
        <v>0.32478000000000001</v>
      </c>
      <c r="R166" s="14">
        <v>0.13100000000000001</v>
      </c>
      <c r="S166" s="14">
        <v>16.61</v>
      </c>
      <c r="T166" s="13">
        <v>209.4</v>
      </c>
      <c r="U166" s="24">
        <v>24</v>
      </c>
      <c r="V166" s="16">
        <v>11</v>
      </c>
      <c r="W166" s="13">
        <v>21.56</v>
      </c>
      <c r="X166" s="25">
        <v>0.47299999999999998</v>
      </c>
      <c r="Y166" s="24">
        <v>0.8</v>
      </c>
      <c r="Z166" s="16">
        <v>35</v>
      </c>
      <c r="AA166" s="26">
        <v>0.40500000000000003</v>
      </c>
      <c r="AB166" s="26">
        <v>2.391</v>
      </c>
      <c r="AC166" s="26">
        <v>23.55</v>
      </c>
      <c r="AD166" s="26">
        <v>0.221</v>
      </c>
      <c r="AE166" s="26">
        <v>347.25</v>
      </c>
      <c r="AF166" s="14">
        <v>0.436</v>
      </c>
      <c r="AG166" s="14">
        <v>0.378</v>
      </c>
      <c r="AH166" s="14">
        <v>0.10300000000000001</v>
      </c>
      <c r="AI166" s="15">
        <v>0.05</v>
      </c>
      <c r="AJ166" s="26">
        <v>63.99</v>
      </c>
      <c r="AK166" s="25">
        <v>2.2799999999999998</v>
      </c>
      <c r="AL166" s="25">
        <v>4.2160000000000002</v>
      </c>
      <c r="AM166" s="25">
        <v>0.40600000000000003</v>
      </c>
      <c r="AN166" s="25">
        <v>1.4370000000000001</v>
      </c>
      <c r="AO166" s="25">
        <v>0.29399999999999998</v>
      </c>
      <c r="AP166" s="25">
        <v>0.39400000000000002</v>
      </c>
      <c r="AQ166" s="29">
        <f t="shared" si="10"/>
        <v>1.7019438444924408</v>
      </c>
      <c r="AR166" s="25">
        <v>0.16900000000000001</v>
      </c>
      <c r="AS166" s="25">
        <v>1.4999999999999999E-2</v>
      </c>
      <c r="AT166" s="25">
        <v>5.1999999999999998E-2</v>
      </c>
      <c r="AU166" s="25">
        <v>1.4999999999999999E-2</v>
      </c>
      <c r="AV166" s="25">
        <v>3.2000000000000001E-2</v>
      </c>
      <c r="AW166" s="27">
        <v>2E-3</v>
      </c>
      <c r="AX166" s="27">
        <v>1.0999999999999999E-2</v>
      </c>
      <c r="AY166" s="25">
        <v>2E-3</v>
      </c>
      <c r="AZ166" s="25">
        <v>2.9760000000000002E-2</v>
      </c>
      <c r="BA166" s="14">
        <v>1.7929999999999999</v>
      </c>
      <c r="BB166" s="25">
        <v>2.8000000000000001E-2</v>
      </c>
      <c r="BC166" s="25">
        <v>1.7600000000000001E-2</v>
      </c>
    </row>
    <row r="167" spans="1:55" ht="12" customHeight="1" x14ac:dyDescent="0.2">
      <c r="B167" s="6">
        <v>161</v>
      </c>
      <c r="C167" s="11">
        <v>42892</v>
      </c>
      <c r="D167" s="98" t="s">
        <v>309</v>
      </c>
      <c r="E167" s="6">
        <v>89.05</v>
      </c>
      <c r="F167" s="6">
        <v>2810.75</v>
      </c>
      <c r="G167" s="6">
        <v>-1234.95</v>
      </c>
      <c r="H167" s="6">
        <v>2810.75</v>
      </c>
      <c r="I167" s="6" t="s">
        <v>180</v>
      </c>
      <c r="J167" s="6" t="s">
        <v>53</v>
      </c>
      <c r="K167" s="6" t="s">
        <v>44</v>
      </c>
      <c r="N167" s="14">
        <v>1.4999999999999999E-2</v>
      </c>
      <c r="O167" s="14">
        <v>27.17</v>
      </c>
      <c r="P167" s="14">
        <v>1.1459999999999999</v>
      </c>
      <c r="Q167" s="15">
        <v>0.78820000000000001</v>
      </c>
      <c r="R167" s="15">
        <v>3.0000000000000001E-3</v>
      </c>
      <c r="S167" s="14">
        <v>1.0489999999999999</v>
      </c>
      <c r="T167" s="13">
        <v>1418</v>
      </c>
      <c r="U167" s="26">
        <v>164.3</v>
      </c>
      <c r="V167" s="13">
        <v>486.4</v>
      </c>
      <c r="W167" s="13">
        <v>2384</v>
      </c>
      <c r="X167" s="25">
        <v>14.91</v>
      </c>
      <c r="Y167" s="26">
        <v>115.5</v>
      </c>
      <c r="Z167" s="13">
        <v>491.2</v>
      </c>
      <c r="AA167" s="26">
        <v>7.4290000000000003</v>
      </c>
      <c r="AB167" s="26">
        <v>87.23</v>
      </c>
      <c r="AC167" s="26">
        <v>3.6930000000000001</v>
      </c>
      <c r="AD167" s="24">
        <v>0.08</v>
      </c>
      <c r="AE167" s="24">
        <v>0.9</v>
      </c>
      <c r="AF167" s="14">
        <v>2.9940000000000002</v>
      </c>
      <c r="AG167" s="14">
        <v>5.9219999999999997</v>
      </c>
      <c r="AH167" s="14">
        <v>7.5000000000000011E-2</v>
      </c>
      <c r="AI167" s="15">
        <v>0.04</v>
      </c>
      <c r="AJ167" s="26">
        <v>0.56299999999999994</v>
      </c>
      <c r="AK167" s="25">
        <v>7.1000000000000008E-2</v>
      </c>
      <c r="AL167" s="25">
        <v>8.6999999999999994E-2</v>
      </c>
      <c r="AM167" s="25">
        <v>1.7000000000000001E-2</v>
      </c>
      <c r="AN167" s="25">
        <v>8.5999999999999993E-2</v>
      </c>
      <c r="AO167" s="25">
        <v>4.4999999999999998E-2</v>
      </c>
      <c r="AP167" s="25">
        <v>1.9E-2</v>
      </c>
      <c r="AQ167" s="29">
        <f t="shared" si="10"/>
        <v>0.25503355704697989</v>
      </c>
      <c r="AR167" s="25">
        <v>0.104</v>
      </c>
      <c r="AS167" s="25">
        <v>3.5000000000000003E-2</v>
      </c>
      <c r="AT167" s="25">
        <v>0.38600000000000001</v>
      </c>
      <c r="AU167" s="25">
        <v>0.10299999999999999</v>
      </c>
      <c r="AV167" s="25">
        <v>0.41299999999999998</v>
      </c>
      <c r="AW167" s="25">
        <v>9.6000000000000002E-2</v>
      </c>
      <c r="AX167" s="25">
        <v>0.77100000000000002</v>
      </c>
      <c r="AY167" s="25">
        <v>0.12</v>
      </c>
      <c r="AZ167" s="25">
        <v>0.16599999999999998</v>
      </c>
      <c r="BA167" s="14">
        <v>0.16900000000000001</v>
      </c>
      <c r="BB167" s="25">
        <v>7.2999999999999995E-2</v>
      </c>
      <c r="BC167" s="25">
        <v>2.7999999999999997E-2</v>
      </c>
    </row>
    <row r="168" spans="1:55" ht="12" customHeight="1" x14ac:dyDescent="0.2">
      <c r="B168" s="6">
        <v>162</v>
      </c>
      <c r="C168" s="11">
        <v>42892</v>
      </c>
      <c r="D168" s="98" t="s">
        <v>309</v>
      </c>
      <c r="E168" s="6">
        <v>89.05</v>
      </c>
      <c r="F168" s="6">
        <v>2810.75</v>
      </c>
      <c r="G168" s="6">
        <v>-1234.95</v>
      </c>
      <c r="H168" s="6">
        <v>2810.75</v>
      </c>
      <c r="I168" s="6" t="s">
        <v>180</v>
      </c>
      <c r="J168" s="6" t="s">
        <v>53</v>
      </c>
      <c r="K168" s="6" t="s">
        <v>42</v>
      </c>
      <c r="N168" s="14">
        <v>2.2970000000000002</v>
      </c>
      <c r="O168" s="14">
        <v>5.4509999999999996</v>
      </c>
      <c r="P168" s="14">
        <v>32.200000000000003</v>
      </c>
      <c r="Q168" s="15">
        <v>0.13838</v>
      </c>
      <c r="R168" s="14">
        <v>0.104</v>
      </c>
      <c r="S168" s="14">
        <v>12.32</v>
      </c>
      <c r="T168" s="13">
        <v>172</v>
      </c>
      <c r="U168" s="24">
        <v>29</v>
      </c>
      <c r="V168" s="16">
        <v>12</v>
      </c>
      <c r="W168" s="13">
        <v>539.1</v>
      </c>
      <c r="X168" s="25">
        <v>4.4189999999999996</v>
      </c>
      <c r="Y168" s="26">
        <v>6.4939999999999998</v>
      </c>
      <c r="Z168" s="16">
        <v>28</v>
      </c>
      <c r="AA168" s="26">
        <v>27.15</v>
      </c>
      <c r="AB168" s="26">
        <v>20.98</v>
      </c>
      <c r="AC168" s="26">
        <v>29.7</v>
      </c>
      <c r="AD168" s="26">
        <v>0.84499999999999997</v>
      </c>
      <c r="AE168" s="26">
        <v>288.55</v>
      </c>
      <c r="AF168" s="14">
        <v>0.41299999999999998</v>
      </c>
      <c r="AG168" s="14">
        <v>0.58800000000000008</v>
      </c>
      <c r="AH168" s="14">
        <v>6.8000000000000005E-2</v>
      </c>
      <c r="AI168" s="14">
        <v>0.44199999999999995</v>
      </c>
      <c r="AJ168" s="26">
        <v>52.42</v>
      </c>
      <c r="AK168" s="25">
        <v>1.9550000000000001</v>
      </c>
      <c r="AL168" s="25">
        <v>3.508</v>
      </c>
      <c r="AM168" s="25">
        <v>0.29499999999999998</v>
      </c>
      <c r="AN168" s="25">
        <v>1.236</v>
      </c>
      <c r="AO168" s="25">
        <v>5.6000000000000001E-2</v>
      </c>
      <c r="AP168" s="25">
        <v>0.26</v>
      </c>
      <c r="AQ168" s="29">
        <f t="shared" si="10"/>
        <v>2.5490196078431375</v>
      </c>
      <c r="AR168" s="25">
        <v>0.14799999999999999</v>
      </c>
      <c r="AS168" s="25">
        <v>5.0000000000000001E-3</v>
      </c>
      <c r="AT168" s="25">
        <v>0.106</v>
      </c>
      <c r="AU168" s="25">
        <v>3.7999999999999999E-2</v>
      </c>
      <c r="AV168" s="27">
        <v>6.0000000000000001E-3</v>
      </c>
      <c r="AW168" s="25">
        <v>7.0000000000000001E-3</v>
      </c>
      <c r="AX168" s="25">
        <v>1.4E-2</v>
      </c>
      <c r="AY168" s="25">
        <v>1.7999999999999999E-2</v>
      </c>
      <c r="AZ168" s="25">
        <v>0.02</v>
      </c>
      <c r="BA168" s="14">
        <v>1.149</v>
      </c>
      <c r="BB168" s="25">
        <v>0.02</v>
      </c>
      <c r="BC168" s="25">
        <v>2.8999999999999998E-2</v>
      </c>
    </row>
    <row r="169" spans="1:55" ht="12" customHeight="1" x14ac:dyDescent="0.2">
      <c r="B169" s="6">
        <v>163</v>
      </c>
      <c r="C169" s="11">
        <v>42892</v>
      </c>
      <c r="D169" s="98" t="s">
        <v>309</v>
      </c>
      <c r="E169" s="6">
        <v>89.05</v>
      </c>
      <c r="F169" s="6">
        <v>2810.75</v>
      </c>
      <c r="G169" s="6">
        <v>-1234.95</v>
      </c>
      <c r="H169" s="6">
        <v>2810.75</v>
      </c>
      <c r="I169" s="6" t="s">
        <v>180</v>
      </c>
      <c r="J169" s="6" t="s">
        <v>53</v>
      </c>
      <c r="K169" s="6" t="s">
        <v>44</v>
      </c>
      <c r="N169" s="14">
        <v>1.9E-2</v>
      </c>
      <c r="O169" s="14">
        <v>26.48</v>
      </c>
      <c r="P169" s="14">
        <v>0.99199999999999999</v>
      </c>
      <c r="Q169" s="15">
        <v>0.71938999999999997</v>
      </c>
      <c r="R169" s="15">
        <v>4.0000000000000001E-3</v>
      </c>
      <c r="S169" s="14">
        <v>1.0029999999999999</v>
      </c>
      <c r="T169" s="13">
        <v>1192</v>
      </c>
      <c r="U169" s="26">
        <v>184.8</v>
      </c>
      <c r="V169" s="13">
        <v>559.79999999999995</v>
      </c>
      <c r="W169" s="13">
        <v>2507</v>
      </c>
      <c r="X169" s="25">
        <v>15.79</v>
      </c>
      <c r="Y169" s="26">
        <v>118.7</v>
      </c>
      <c r="Z169" s="13">
        <v>546.5</v>
      </c>
      <c r="AA169" s="26">
        <v>81.99</v>
      </c>
      <c r="AB169" s="26">
        <v>89.64</v>
      </c>
      <c r="AC169" s="26">
        <v>3.6070000000000002</v>
      </c>
      <c r="AD169" s="26">
        <v>0.20300000000000001</v>
      </c>
      <c r="AE169" s="26">
        <v>0.76700000000000002</v>
      </c>
      <c r="AF169" s="14">
        <v>2.4079999999999999</v>
      </c>
      <c r="AG169" s="14">
        <v>4.3460000000000001</v>
      </c>
      <c r="AH169" s="14">
        <v>5.8000000000000003E-2</v>
      </c>
      <c r="AI169" s="14">
        <v>0.08</v>
      </c>
      <c r="AJ169" s="26">
        <v>0.66300000000000003</v>
      </c>
      <c r="AK169" s="25">
        <v>0.11</v>
      </c>
      <c r="AL169" s="25">
        <v>0.17100000000000001</v>
      </c>
      <c r="AM169" s="25">
        <v>2.1999999999999999E-2</v>
      </c>
      <c r="AN169" s="25">
        <v>8.7999999999999995E-2</v>
      </c>
      <c r="AO169" s="27">
        <v>0.04</v>
      </c>
      <c r="AP169" s="27">
        <v>0.01</v>
      </c>
      <c r="AQ169" s="29">
        <f t="shared" si="10"/>
        <v>0.16</v>
      </c>
      <c r="AR169" s="25">
        <v>8.5000000000000006E-2</v>
      </c>
      <c r="AS169" s="25">
        <v>3.4000000000000002E-2</v>
      </c>
      <c r="AT169" s="25">
        <v>0.32400000000000001</v>
      </c>
      <c r="AU169" s="25">
        <v>0.08</v>
      </c>
      <c r="AV169" s="25">
        <v>0.30599999999999999</v>
      </c>
      <c r="AW169" s="25">
        <v>6.4000000000000001E-2</v>
      </c>
      <c r="AX169" s="25">
        <v>0.59499999999999997</v>
      </c>
      <c r="AY169" s="25">
        <v>7.6999999999999999E-2</v>
      </c>
      <c r="AZ169" s="25">
        <v>0.17399999999999999</v>
      </c>
      <c r="BA169" s="14">
        <v>0.22800000000000001</v>
      </c>
      <c r="BB169" s="25">
        <v>7.8E-2</v>
      </c>
      <c r="BC169" s="25">
        <v>3.3000000000000002E-2</v>
      </c>
    </row>
    <row r="170" spans="1:55" ht="12" customHeight="1" x14ac:dyDescent="0.2">
      <c r="B170" s="6">
        <v>164</v>
      </c>
      <c r="C170" s="11">
        <v>42892</v>
      </c>
      <c r="D170" s="98" t="s">
        <v>309</v>
      </c>
      <c r="E170" s="6">
        <v>89.05</v>
      </c>
      <c r="F170" s="6">
        <v>2810.75</v>
      </c>
      <c r="G170" s="6">
        <v>-1234.95</v>
      </c>
      <c r="H170" s="6">
        <v>2810.75</v>
      </c>
      <c r="I170" s="6" t="s">
        <v>180</v>
      </c>
      <c r="J170" s="6" t="s">
        <v>53</v>
      </c>
      <c r="K170" s="6" t="s">
        <v>44</v>
      </c>
      <c r="N170" s="14">
        <v>1.623940149625935E-2</v>
      </c>
      <c r="O170" s="14">
        <v>23.810339524085894</v>
      </c>
      <c r="P170" s="14">
        <v>0.98226940639269411</v>
      </c>
      <c r="Q170" s="15">
        <v>0.19670038691830943</v>
      </c>
      <c r="R170" s="15">
        <v>4.0000000000000001E-3</v>
      </c>
      <c r="S170" s="14">
        <v>0.89585565191827132</v>
      </c>
      <c r="T170" s="13">
        <v>928.63981264637005</v>
      </c>
      <c r="U170" s="26">
        <v>129.89914608816062</v>
      </c>
      <c r="V170" s="13">
        <v>1417.8279886685555</v>
      </c>
      <c r="W170" s="13">
        <v>2018.4941634241247</v>
      </c>
      <c r="X170" s="25">
        <v>13.232539325842696</v>
      </c>
      <c r="Y170" s="26">
        <v>100.12471131639724</v>
      </c>
      <c r="Z170" s="13">
        <v>1023.4129528985507</v>
      </c>
      <c r="AA170" s="26">
        <v>1265.6761176315442</v>
      </c>
      <c r="AB170" s="26">
        <v>111.68223776223778</v>
      </c>
      <c r="AC170" s="26">
        <v>3.544338186356073</v>
      </c>
      <c r="AD170" s="26">
        <v>0.24374025974025978</v>
      </c>
      <c r="AE170" s="24">
        <v>0.9</v>
      </c>
      <c r="AF170" s="14">
        <v>1.6107484923731819</v>
      </c>
      <c r="AG170" s="14">
        <v>5.1395917044718082</v>
      </c>
      <c r="AH170" s="14">
        <v>6.0657981651376147E-2</v>
      </c>
      <c r="AI170" s="14">
        <v>0.44204035874439462</v>
      </c>
      <c r="AJ170" s="26">
        <v>0.57093064842170738</v>
      </c>
      <c r="AK170" s="25">
        <v>7.9772544283413849E-2</v>
      </c>
      <c r="AL170" s="25">
        <v>0.18273478760045925</v>
      </c>
      <c r="AM170" s="25">
        <v>1.4247782101167315E-2</v>
      </c>
      <c r="AN170" s="25">
        <v>8.003401360544217E-2</v>
      </c>
      <c r="AO170" s="25">
        <v>4.2865362100685735E-2</v>
      </c>
      <c r="AP170" s="27">
        <v>0.01</v>
      </c>
      <c r="AQ170" s="29">
        <f t="shared" si="10"/>
        <v>0.18607092753722448</v>
      </c>
      <c r="AR170" s="25">
        <v>6.4620531932915476E-2</v>
      </c>
      <c r="AS170" s="25">
        <v>1.9892857142857146E-2</v>
      </c>
      <c r="AT170" s="25">
        <v>0.1781276516561221</v>
      </c>
      <c r="AU170" s="25">
        <v>5.1438172043010745E-2</v>
      </c>
      <c r="AV170" s="25">
        <v>0.22460618556701029</v>
      </c>
      <c r="AW170" s="25">
        <v>3.7439613526570048E-2</v>
      </c>
      <c r="AX170" s="25">
        <v>0.34166086956521741</v>
      </c>
      <c r="AY170" s="25">
        <v>4.3315068493150685E-2</v>
      </c>
      <c r="AZ170" s="25">
        <v>0.15638602329450915</v>
      </c>
      <c r="BA170" s="14">
        <v>0.49292973445525079</v>
      </c>
      <c r="BB170" s="25">
        <v>5.6790487762541225E-2</v>
      </c>
      <c r="BC170" s="25">
        <v>2.2681344148319814E-2</v>
      </c>
    </row>
    <row r="171" spans="1:55" ht="12" customHeight="1" x14ac:dyDescent="0.2">
      <c r="B171" s="6">
        <v>165</v>
      </c>
      <c r="C171" s="11">
        <v>42892</v>
      </c>
      <c r="D171" s="98" t="s">
        <v>309</v>
      </c>
      <c r="E171" s="6">
        <v>89.05</v>
      </c>
      <c r="F171" s="6">
        <v>2810.75</v>
      </c>
      <c r="G171" s="6">
        <v>-1234.95</v>
      </c>
      <c r="H171" s="6">
        <v>2810.75</v>
      </c>
      <c r="I171" s="6" t="s">
        <v>180</v>
      </c>
      <c r="J171" s="6" t="s">
        <v>53</v>
      </c>
      <c r="K171" s="6" t="s">
        <v>46</v>
      </c>
      <c r="N171" s="14">
        <v>2.3344139650872817E-2</v>
      </c>
      <c r="O171" s="14">
        <v>27.355780615206033</v>
      </c>
      <c r="P171" s="14">
        <v>2.0426940639269406E-2</v>
      </c>
      <c r="Q171" s="15">
        <v>0.33996964284463738</v>
      </c>
      <c r="R171" s="15">
        <v>3.0000000000000001E-3</v>
      </c>
      <c r="S171" s="14">
        <v>8.8291636042922242E-2</v>
      </c>
      <c r="T171" s="13">
        <v>54.222994535519121</v>
      </c>
      <c r="U171" s="24">
        <v>18</v>
      </c>
      <c r="V171" s="13">
        <v>46.479682719546751</v>
      </c>
      <c r="W171" s="13">
        <v>301.0503891050584</v>
      </c>
      <c r="X171" s="25">
        <v>22.7922277153558</v>
      </c>
      <c r="Y171" s="26">
        <v>267.40854503464209</v>
      </c>
      <c r="Z171" s="13">
        <v>4333.125</v>
      </c>
      <c r="AA171" s="26">
        <v>195.26886456547541</v>
      </c>
      <c r="AB171" s="26">
        <v>162.73006993006993</v>
      </c>
      <c r="AC171" s="24">
        <v>1.2</v>
      </c>
      <c r="AD171" s="26">
        <v>4.354237762237763</v>
      </c>
      <c r="AE171" s="26">
        <v>3.0606590909090903</v>
      </c>
      <c r="AF171" s="14">
        <v>8.0205746718694571E-2</v>
      </c>
      <c r="AG171" s="14">
        <v>0.56236552171095266</v>
      </c>
      <c r="AH171" s="14">
        <v>6.0657981651376147E-2</v>
      </c>
      <c r="AI171" s="14">
        <v>7.5582197309417039</v>
      </c>
      <c r="AJ171" s="26">
        <v>1.8483976053490903</v>
      </c>
      <c r="AK171" s="25">
        <v>4.3230676328502415E-2</v>
      </c>
      <c r="AL171" s="25">
        <v>8.04557979334099E-2</v>
      </c>
      <c r="AM171" s="25">
        <v>6.4762645914396904E-3</v>
      </c>
      <c r="AN171" s="27">
        <v>0.05</v>
      </c>
      <c r="AO171" s="27">
        <v>0.05</v>
      </c>
      <c r="AP171" s="27">
        <v>0.01</v>
      </c>
      <c r="AQ171" s="29">
        <f t="shared" si="10"/>
        <v>0.22222222222222224</v>
      </c>
      <c r="AR171" s="27">
        <v>0.04</v>
      </c>
      <c r="AS171" s="27">
        <v>5.0000000000000001E-3</v>
      </c>
      <c r="AT171" s="27">
        <v>7.0000000000000001E-3</v>
      </c>
      <c r="AU171" s="27">
        <v>2E-3</v>
      </c>
      <c r="AV171" s="25">
        <v>9.6604810996563564E-3</v>
      </c>
      <c r="AW171" s="25">
        <v>6.038647342995169E-3</v>
      </c>
      <c r="AX171" s="25">
        <v>6.2575250836120408E-2</v>
      </c>
      <c r="AY171" s="25">
        <v>9.7808219178082186E-3</v>
      </c>
      <c r="AZ171" s="25">
        <v>2.7507487520798669E-2</v>
      </c>
      <c r="BA171" s="14">
        <v>14.650967107419953</v>
      </c>
      <c r="BB171" s="25">
        <v>2.29432390210033E-2</v>
      </c>
      <c r="BC171" s="25">
        <v>1.0667439165701042E-2</v>
      </c>
    </row>
    <row r="172" spans="1:55" ht="12" customHeight="1" x14ac:dyDescent="0.2">
      <c r="B172" s="6">
        <v>166</v>
      </c>
      <c r="C172" s="11">
        <v>42892</v>
      </c>
      <c r="D172" s="98" t="s">
        <v>309</v>
      </c>
      <c r="E172" s="6">
        <v>89.05</v>
      </c>
      <c r="F172" s="6">
        <v>2810.75</v>
      </c>
      <c r="G172" s="6">
        <v>-1234.95</v>
      </c>
      <c r="H172" s="6">
        <v>2810.75</v>
      </c>
      <c r="I172" s="6" t="s">
        <v>180</v>
      </c>
      <c r="J172" s="6" t="s">
        <v>53</v>
      </c>
      <c r="K172" s="6" t="s">
        <v>46</v>
      </c>
      <c r="N172" s="14">
        <v>2.0299251870324189E-2</v>
      </c>
      <c r="O172" s="14">
        <v>30.113345908299475</v>
      </c>
      <c r="P172" s="14">
        <v>2.0426940639269406E-2</v>
      </c>
      <c r="Q172" s="15">
        <v>0.29345895502877078</v>
      </c>
      <c r="R172" s="15">
        <v>4.0000000000000001E-3</v>
      </c>
      <c r="S172" s="14">
        <v>4.7190357195354991E-2</v>
      </c>
      <c r="T172" s="13">
        <v>48.099355191256826</v>
      </c>
      <c r="U172" s="24">
        <v>26</v>
      </c>
      <c r="V172" s="13">
        <v>33.857314447592074</v>
      </c>
      <c r="W172" s="13">
        <v>964.42996108949421</v>
      </c>
      <c r="X172" s="25">
        <v>21.152119850187301</v>
      </c>
      <c r="Y172" s="26">
        <v>299.61847575057737</v>
      </c>
      <c r="Z172" s="13">
        <v>4356.151268115942</v>
      </c>
      <c r="AA172" s="26">
        <v>108.14829223262562</v>
      </c>
      <c r="AB172" s="26">
        <v>91.542377622377629</v>
      </c>
      <c r="AC172" s="24">
        <v>0.9</v>
      </c>
      <c r="AD172" s="26">
        <v>3.3274405594405598</v>
      </c>
      <c r="AE172" s="26">
        <v>1.3521931818181816</v>
      </c>
      <c r="AF172" s="14">
        <v>7.1763036537779351E-2</v>
      </c>
      <c r="AG172" s="14">
        <v>0.47666234607906677</v>
      </c>
      <c r="AH172" s="14">
        <v>5.7993486238532108E-2</v>
      </c>
      <c r="AI172" s="14">
        <v>3.4426636771300445</v>
      </c>
      <c r="AJ172" s="26">
        <v>0.72810993624630693</v>
      </c>
      <c r="AK172" s="25">
        <v>5.268115942028985E-2</v>
      </c>
      <c r="AL172" s="25">
        <v>4.4569460390355913E-2</v>
      </c>
      <c r="AM172" s="25">
        <v>5.7587548638099997E-3</v>
      </c>
      <c r="AN172" s="27">
        <v>0.04</v>
      </c>
      <c r="AO172" s="27">
        <v>0.06</v>
      </c>
      <c r="AP172" s="27">
        <v>0.01</v>
      </c>
      <c r="AQ172" s="29">
        <f t="shared" si="10"/>
        <v>0.26605729944854972</v>
      </c>
      <c r="AR172" s="25">
        <v>1.517177706251059E-2</v>
      </c>
      <c r="AS172" s="27">
        <v>5.0000000000000001E-3</v>
      </c>
      <c r="AT172" s="27">
        <v>6.0000000000000001E-3</v>
      </c>
      <c r="AU172" s="27">
        <v>3.0000000000000001E-3</v>
      </c>
      <c r="AV172" s="25">
        <v>1.3886941580756013E-2</v>
      </c>
      <c r="AW172" s="25">
        <v>3.6231884057971015E-3</v>
      </c>
      <c r="AX172" s="25">
        <v>3.1287625418060204E-2</v>
      </c>
      <c r="AY172" s="25">
        <v>9.7808219178082186E-3</v>
      </c>
      <c r="AZ172" s="25">
        <v>4.0019966722129784E-2</v>
      </c>
      <c r="BA172" s="14">
        <v>4.8690503770079774</v>
      </c>
      <c r="BB172" s="25">
        <v>2.3924318694671064E-2</v>
      </c>
      <c r="BC172" s="25">
        <v>1.2002317497103128E-2</v>
      </c>
    </row>
    <row r="173" spans="1:55" s="6" customFormat="1" ht="12" customHeight="1" x14ac:dyDescent="0.2">
      <c r="A173" s="3">
        <v>12</v>
      </c>
      <c r="B173" s="6">
        <v>167</v>
      </c>
      <c r="C173" s="11">
        <v>42933</v>
      </c>
      <c r="D173" s="98" t="s">
        <v>311</v>
      </c>
      <c r="E173" s="6">
        <v>90.73</v>
      </c>
      <c r="F173" s="6">
        <v>2812.43</v>
      </c>
      <c r="G173" s="6">
        <v>-1236.6299999999999</v>
      </c>
      <c r="H173" s="6">
        <v>2812.43</v>
      </c>
      <c r="I173" s="6" t="s">
        <v>180</v>
      </c>
      <c r="J173" s="6" t="s">
        <v>53</v>
      </c>
      <c r="K173" s="6" t="s">
        <v>45</v>
      </c>
      <c r="N173" s="15" t="s">
        <v>69</v>
      </c>
      <c r="O173" s="14">
        <v>46.268265476854403</v>
      </c>
      <c r="P173" s="14">
        <v>7.2174035087719302E-2</v>
      </c>
      <c r="Q173" s="15">
        <v>0.11760747713950763</v>
      </c>
      <c r="R173" s="15" t="s">
        <v>70</v>
      </c>
      <c r="S173" s="15" t="s">
        <v>71</v>
      </c>
      <c r="T173" s="13">
        <v>67.978054711246202</v>
      </c>
      <c r="U173" s="26">
        <v>3.4646589434661723</v>
      </c>
      <c r="V173" s="13">
        <v>6.8101004398826976</v>
      </c>
      <c r="W173" s="13">
        <v>2809.9436619718313</v>
      </c>
      <c r="X173" s="14">
        <v>21.983472012102901</v>
      </c>
      <c r="Y173" s="26">
        <v>427.98757108042241</v>
      </c>
      <c r="Z173" s="13">
        <v>2332.4540350877191</v>
      </c>
      <c r="AA173" s="26">
        <v>14.13021035971223</v>
      </c>
      <c r="AB173" s="26">
        <v>152.31343283582089</v>
      </c>
      <c r="AC173" s="24" t="s">
        <v>72</v>
      </c>
      <c r="AD173" s="15" t="s">
        <v>73</v>
      </c>
      <c r="AE173" s="24" t="s">
        <v>74</v>
      </c>
      <c r="AF173" s="14">
        <v>0.18744038155802861</v>
      </c>
      <c r="AG173" s="14">
        <v>0.95341089402013024</v>
      </c>
      <c r="AH173" s="14">
        <v>9.1838975297346748E-2</v>
      </c>
      <c r="AI173" s="15" t="s">
        <v>75</v>
      </c>
      <c r="AJ173" s="24" t="s">
        <v>76</v>
      </c>
      <c r="AK173" s="27" t="s">
        <v>77</v>
      </c>
      <c r="AL173" s="27" t="s">
        <v>78</v>
      </c>
      <c r="AM173" s="27" t="s">
        <v>79</v>
      </c>
      <c r="AN173" s="27" t="s">
        <v>75</v>
      </c>
      <c r="AO173" s="27" t="s">
        <v>75</v>
      </c>
      <c r="AP173" s="27" t="s">
        <v>80</v>
      </c>
      <c r="AQ173" s="15" t="e">
        <f t="shared" ref="AQ173:AQ182" si="11">AP173/((AO173+AR173)/2)</f>
        <v>#VALUE!</v>
      </c>
      <c r="AR173" s="27" t="s">
        <v>81</v>
      </c>
      <c r="AS173" s="27" t="s">
        <v>80</v>
      </c>
      <c r="AT173" s="27" t="s">
        <v>81</v>
      </c>
      <c r="AU173" s="27" t="s">
        <v>82</v>
      </c>
      <c r="AV173" s="27" t="s">
        <v>83</v>
      </c>
      <c r="AW173" s="27" t="s">
        <v>79</v>
      </c>
      <c r="AX173" s="25">
        <v>0.1137308533916849</v>
      </c>
      <c r="AY173" s="25">
        <v>2.0728888888888887E-2</v>
      </c>
      <c r="AZ173" s="27" t="s">
        <v>84</v>
      </c>
      <c r="BA173" s="14">
        <v>0.44465805547211379</v>
      </c>
      <c r="BB173" s="27" t="s">
        <v>85</v>
      </c>
      <c r="BC173" s="25">
        <v>2.430091743119266E-2</v>
      </c>
    </row>
    <row r="174" spans="1:55" s="6" customFormat="1" ht="12" customHeight="1" x14ac:dyDescent="0.2">
      <c r="A174" s="3"/>
      <c r="B174" s="6">
        <v>168</v>
      </c>
      <c r="C174" s="11">
        <v>42933</v>
      </c>
      <c r="D174" s="98" t="s">
        <v>311</v>
      </c>
      <c r="E174" s="6">
        <v>90.73</v>
      </c>
      <c r="F174" s="6">
        <v>2812.43</v>
      </c>
      <c r="G174" s="6">
        <v>-1236.6299999999999</v>
      </c>
      <c r="H174" s="6">
        <v>2812.43</v>
      </c>
      <c r="I174" s="6" t="s">
        <v>180</v>
      </c>
      <c r="J174" s="6" t="s">
        <v>53</v>
      </c>
      <c r="K174" s="6" t="s">
        <v>45</v>
      </c>
      <c r="N174" s="15" t="s">
        <v>69</v>
      </c>
      <c r="O174" s="14">
        <v>45.528287785833797</v>
      </c>
      <c r="P174" s="15" t="s">
        <v>70</v>
      </c>
      <c r="Q174" s="15">
        <v>0.10326428370457211</v>
      </c>
      <c r="R174" s="15" t="s">
        <v>70</v>
      </c>
      <c r="S174" s="15" t="s">
        <v>77</v>
      </c>
      <c r="T174" s="13">
        <v>58.801922492401218</v>
      </c>
      <c r="U174" s="24" t="s">
        <v>86</v>
      </c>
      <c r="V174" s="13">
        <v>5.3027045454545458</v>
      </c>
      <c r="W174" s="13">
        <v>2980.7377598926896</v>
      </c>
      <c r="X174" s="14">
        <v>21.3198562783661</v>
      </c>
      <c r="Y174" s="26">
        <v>403.6554021121039</v>
      </c>
      <c r="Z174" s="13">
        <v>2152.5431578947364</v>
      </c>
      <c r="AA174" s="26">
        <v>18.329168345323744</v>
      </c>
      <c r="AB174" s="26">
        <v>144.11194029850745</v>
      </c>
      <c r="AC174" s="24" t="s">
        <v>87</v>
      </c>
      <c r="AD174" s="15" t="s">
        <v>88</v>
      </c>
      <c r="AE174" s="24" t="s">
        <v>87</v>
      </c>
      <c r="AF174" s="14">
        <v>0.10621621621621621</v>
      </c>
      <c r="AG174" s="14">
        <v>1.0470592066311428</v>
      </c>
      <c r="AH174" s="15" t="s">
        <v>78</v>
      </c>
      <c r="AI174" s="15" t="s">
        <v>75</v>
      </c>
      <c r="AJ174" s="24" t="s">
        <v>89</v>
      </c>
      <c r="AK174" s="27" t="s">
        <v>71</v>
      </c>
      <c r="AL174" s="27" t="s">
        <v>90</v>
      </c>
      <c r="AM174" s="27" t="s">
        <v>91</v>
      </c>
      <c r="AN174" s="27" t="s">
        <v>92</v>
      </c>
      <c r="AO174" s="27" t="s">
        <v>84</v>
      </c>
      <c r="AP174" s="27" t="s">
        <v>79</v>
      </c>
      <c r="AQ174" s="15" t="e">
        <f t="shared" si="11"/>
        <v>#VALUE!</v>
      </c>
      <c r="AR174" s="27" t="s">
        <v>77</v>
      </c>
      <c r="AS174" s="27" t="s">
        <v>93</v>
      </c>
      <c r="AT174" s="27" t="s">
        <v>77</v>
      </c>
      <c r="AU174" s="25">
        <v>1.1729638958858101E-2</v>
      </c>
      <c r="AV174" s="25">
        <v>3.055769230769231E-2</v>
      </c>
      <c r="AW174" s="27" t="s">
        <v>91</v>
      </c>
      <c r="AX174" s="27" t="s">
        <v>92</v>
      </c>
      <c r="AY174" s="25">
        <v>1.6017777777777777E-2</v>
      </c>
      <c r="AZ174" s="27" t="s">
        <v>75</v>
      </c>
      <c r="BA174" s="14">
        <v>0.13657354560929208</v>
      </c>
      <c r="BB174" s="27" t="s">
        <v>94</v>
      </c>
      <c r="BC174" s="27" t="s">
        <v>91</v>
      </c>
    </row>
    <row r="175" spans="1:55" s="6" customFormat="1" ht="12" customHeight="1" x14ac:dyDescent="0.2">
      <c r="A175" s="3"/>
      <c r="B175" s="6">
        <v>169</v>
      </c>
      <c r="C175" s="11">
        <v>42933</v>
      </c>
      <c r="D175" s="98" t="s">
        <v>311</v>
      </c>
      <c r="E175" s="6">
        <v>90.73</v>
      </c>
      <c r="F175" s="6">
        <v>2812.43</v>
      </c>
      <c r="G175" s="6">
        <v>-1236.6299999999999</v>
      </c>
      <c r="H175" s="6">
        <v>2812.43</v>
      </c>
      <c r="I175" s="6" t="s">
        <v>180</v>
      </c>
      <c r="J175" s="6" t="s">
        <v>53</v>
      </c>
      <c r="K175" s="6" t="s">
        <v>45</v>
      </c>
      <c r="N175" s="15" t="s">
        <v>71</v>
      </c>
      <c r="O175" s="14">
        <v>45.717836029001703</v>
      </c>
      <c r="P175" s="15" t="s">
        <v>70</v>
      </c>
      <c r="Q175" s="15">
        <v>9.5324679953106686E-2</v>
      </c>
      <c r="R175" s="14">
        <v>2.8915076923076922E-2</v>
      </c>
      <c r="S175" s="15" t="s">
        <v>77</v>
      </c>
      <c r="T175" s="13">
        <v>84.05608662613983</v>
      </c>
      <c r="U175" s="26">
        <v>2.650615384615385</v>
      </c>
      <c r="V175" s="13">
        <v>6.6677653958944276</v>
      </c>
      <c r="W175" s="13">
        <v>2767.5171026156945</v>
      </c>
      <c r="X175" s="14">
        <v>20.842776096822998</v>
      </c>
      <c r="Y175" s="26">
        <v>391.31299756295687</v>
      </c>
      <c r="Z175" s="13">
        <v>2107.8315789473681</v>
      </c>
      <c r="AA175" s="26">
        <v>23.33828201438849</v>
      </c>
      <c r="AB175" s="26">
        <v>139.30820895522388</v>
      </c>
      <c r="AC175" s="24" t="s">
        <v>87</v>
      </c>
      <c r="AD175" s="15" t="s">
        <v>95</v>
      </c>
      <c r="AE175" s="24" t="s">
        <v>74</v>
      </c>
      <c r="AF175" s="14">
        <v>0.15724165341812402</v>
      </c>
      <c r="AG175" s="14">
        <v>1.1206400236826526</v>
      </c>
      <c r="AH175" s="15" t="s">
        <v>78</v>
      </c>
      <c r="AI175" s="15" t="s">
        <v>90</v>
      </c>
      <c r="AJ175" s="24" t="s">
        <v>96</v>
      </c>
      <c r="AK175" s="27" t="s">
        <v>71</v>
      </c>
      <c r="AL175" s="27" t="s">
        <v>78</v>
      </c>
      <c r="AM175" s="27" t="s">
        <v>91</v>
      </c>
      <c r="AN175" s="27" t="s">
        <v>75</v>
      </c>
      <c r="AO175" s="27" t="s">
        <v>78</v>
      </c>
      <c r="AP175" s="27" t="s">
        <v>80</v>
      </c>
      <c r="AQ175" s="15" t="e">
        <f t="shared" si="11"/>
        <v>#VALUE!</v>
      </c>
      <c r="AR175" s="27" t="s">
        <v>77</v>
      </c>
      <c r="AS175" s="27" t="s">
        <v>80</v>
      </c>
      <c r="AT175" s="27" t="s">
        <v>81</v>
      </c>
      <c r="AU175" s="27" t="s">
        <v>82</v>
      </c>
      <c r="AV175" s="25">
        <v>3.4261655011655012E-2</v>
      </c>
      <c r="AW175" s="27" t="s">
        <v>97</v>
      </c>
      <c r="AX175" s="25">
        <v>0.12131291028446391</v>
      </c>
      <c r="AY175" s="25">
        <v>2.9208888888888888E-2</v>
      </c>
      <c r="AZ175" s="25">
        <v>0.19258317757009347</v>
      </c>
      <c r="BA175" s="14">
        <v>0.284263542605387</v>
      </c>
      <c r="BB175" s="27" t="s">
        <v>85</v>
      </c>
      <c r="BC175" s="25">
        <v>2.5405504587155962E-2</v>
      </c>
    </row>
    <row r="176" spans="1:55" s="6" customFormat="1" ht="12" customHeight="1" x14ac:dyDescent="0.2">
      <c r="A176" s="3"/>
      <c r="B176" s="6">
        <v>170</v>
      </c>
      <c r="C176" s="11">
        <v>42933</v>
      </c>
      <c r="D176" s="98" t="s">
        <v>311</v>
      </c>
      <c r="E176" s="6">
        <v>90.73</v>
      </c>
      <c r="F176" s="6">
        <v>2812.43</v>
      </c>
      <c r="G176" s="6">
        <v>-1236.6299999999999</v>
      </c>
      <c r="H176" s="6">
        <v>2812.43</v>
      </c>
      <c r="I176" s="6" t="s">
        <v>180</v>
      </c>
      <c r="J176" s="6" t="s">
        <v>53</v>
      </c>
      <c r="K176" s="6" t="s">
        <v>278</v>
      </c>
      <c r="N176" s="14">
        <v>3.5366265680283053</v>
      </c>
      <c r="O176" s="14">
        <v>18.112361963190182</v>
      </c>
      <c r="P176" s="14">
        <v>13.362610526315789</v>
      </c>
      <c r="Q176" s="15">
        <v>0.25339565645547685</v>
      </c>
      <c r="R176" s="14">
        <v>1.6998000000000002</v>
      </c>
      <c r="S176" s="14">
        <v>13.808631747728489</v>
      </c>
      <c r="T176" s="13">
        <v>31111.778115501522</v>
      </c>
      <c r="U176" s="26">
        <v>1543.9518072289156</v>
      </c>
      <c r="V176" s="13">
        <v>812.71766862170091</v>
      </c>
      <c r="W176" s="13">
        <v>972.79678068410465</v>
      </c>
      <c r="X176" s="14">
        <v>14.073025718608168</v>
      </c>
      <c r="Y176" s="26">
        <v>119.40200379095586</v>
      </c>
      <c r="Z176" s="13">
        <v>767.73052631578958</v>
      </c>
      <c r="AA176" s="26">
        <v>21.507352517985613</v>
      </c>
      <c r="AB176" s="26">
        <v>55.909208955223882</v>
      </c>
      <c r="AC176" s="26">
        <v>21.97254901960784</v>
      </c>
      <c r="AD176" s="14">
        <v>23.728157159952129</v>
      </c>
      <c r="AE176" s="26">
        <v>105.59200732153752</v>
      </c>
      <c r="AF176" s="14">
        <v>115.14848966613673</v>
      </c>
      <c r="AG176" s="14">
        <v>307.96696269982237</v>
      </c>
      <c r="AH176" s="14">
        <v>51.247538883806037</v>
      </c>
      <c r="AI176" s="15" t="s">
        <v>75</v>
      </c>
      <c r="AJ176" s="26">
        <v>317.59615020511205</v>
      </c>
      <c r="AK176" s="25">
        <v>22.313597413096204</v>
      </c>
      <c r="AL176" s="25">
        <v>102.92515381542147</v>
      </c>
      <c r="AM176" s="25">
        <v>15.08200679721638</v>
      </c>
      <c r="AN176" s="25">
        <v>78.008846584546475</v>
      </c>
      <c r="AO176" s="25">
        <v>22.052761583307763</v>
      </c>
      <c r="AP176" s="25">
        <v>2.7437568438003224</v>
      </c>
      <c r="AQ176" s="29">
        <f t="shared" si="11"/>
        <v>0.11829699430324868</v>
      </c>
      <c r="AR176" s="25">
        <v>24.33483870967742</v>
      </c>
      <c r="AS176" s="25">
        <v>4.316057385759831</v>
      </c>
      <c r="AT176" s="25">
        <v>21.680122068743977</v>
      </c>
      <c r="AU176" s="25">
        <v>4.3232896725440799</v>
      </c>
      <c r="AV176" s="25">
        <v>11.406608391608392</v>
      </c>
      <c r="AW176" s="25">
        <v>1.5819092872570195</v>
      </c>
      <c r="AX176" s="25">
        <v>9.3084588934041896</v>
      </c>
      <c r="AY176" s="25">
        <v>1.2803644444444446</v>
      </c>
      <c r="AZ176" s="25">
        <v>14.462735202492208</v>
      </c>
      <c r="BA176" s="14">
        <v>1.7439371182537298</v>
      </c>
      <c r="BB176" s="25">
        <v>1.3946254243681631</v>
      </c>
      <c r="BC176" s="25">
        <v>1.96051376146789</v>
      </c>
    </row>
    <row r="177" spans="1:55" s="6" customFormat="1" ht="12" customHeight="1" x14ac:dyDescent="0.2">
      <c r="A177" s="3"/>
      <c r="B177" s="6">
        <v>171</v>
      </c>
      <c r="C177" s="11">
        <v>42933</v>
      </c>
      <c r="D177" s="98" t="s">
        <v>311</v>
      </c>
      <c r="E177" s="6">
        <v>90.73</v>
      </c>
      <c r="F177" s="6">
        <v>2812.43</v>
      </c>
      <c r="G177" s="6">
        <v>-1236.6299999999999</v>
      </c>
      <c r="H177" s="6">
        <v>2812.43</v>
      </c>
      <c r="I177" s="6" t="s">
        <v>180</v>
      </c>
      <c r="J177" s="6" t="s">
        <v>53</v>
      </c>
      <c r="K177" s="6" t="s">
        <v>278</v>
      </c>
      <c r="N177" s="14">
        <v>0.44817047282084271</v>
      </c>
      <c r="O177" s="14">
        <v>18.853803680981592</v>
      </c>
      <c r="P177" s="14">
        <v>1.7804799999999998</v>
      </c>
      <c r="Q177" s="15">
        <v>0.22548324073602122</v>
      </c>
      <c r="R177" s="14">
        <v>3.3350769230769232E-2</v>
      </c>
      <c r="S177" s="14">
        <v>17.555652057723144</v>
      </c>
      <c r="T177" s="13">
        <v>1412.1869300911853</v>
      </c>
      <c r="U177" s="26">
        <v>370.76367006487487</v>
      </c>
      <c r="V177" s="13">
        <v>2765.8394428152496</v>
      </c>
      <c r="W177" s="13">
        <v>1805.0100603621731</v>
      </c>
      <c r="X177" s="14">
        <v>9.8797518910741307</v>
      </c>
      <c r="Y177" s="26">
        <v>85.359490928784183</v>
      </c>
      <c r="Z177" s="13">
        <v>387.17838596491231</v>
      </c>
      <c r="AA177" s="26">
        <v>16.187323741007194</v>
      </c>
      <c r="AB177" s="26">
        <v>51.699492537313432</v>
      </c>
      <c r="AC177" s="26">
        <v>6.2211288515406151</v>
      </c>
      <c r="AD177" s="15" t="s">
        <v>95</v>
      </c>
      <c r="AE177" s="26">
        <v>9.6983465527760817</v>
      </c>
      <c r="AF177" s="14">
        <v>13.388966613672496</v>
      </c>
      <c r="AG177" s="14">
        <v>10.52266429840142</v>
      </c>
      <c r="AH177" s="14">
        <v>0.16620402561756634</v>
      </c>
      <c r="AI177" s="14">
        <v>2.2606199770378878E-3</v>
      </c>
      <c r="AJ177" s="24" t="s">
        <v>96</v>
      </c>
      <c r="AK177" s="25">
        <v>2.4138916734033957</v>
      </c>
      <c r="AL177" s="25">
        <v>10.474740711146621</v>
      </c>
      <c r="AM177" s="25">
        <v>1.1453108917300536</v>
      </c>
      <c r="AN177" s="25">
        <v>5.2774244120940645</v>
      </c>
      <c r="AO177" s="25">
        <v>1.472828321571034</v>
      </c>
      <c r="AP177" s="25">
        <v>0.37977777777777777</v>
      </c>
      <c r="AQ177" s="29">
        <f t="shared" si="11"/>
        <v>0.22621961716291486</v>
      </c>
      <c r="AR177" s="25">
        <v>1.8847741935483873</v>
      </c>
      <c r="AS177" s="25">
        <v>0.39584272051009572</v>
      </c>
      <c r="AT177" s="25">
        <v>2.3090709926116286</v>
      </c>
      <c r="AU177" s="25">
        <v>0.50510999160369441</v>
      </c>
      <c r="AV177" s="25">
        <v>1.5277319347319349</v>
      </c>
      <c r="AW177" s="25">
        <v>0.23085745140388766</v>
      </c>
      <c r="AX177" s="25">
        <v>1.6200562675836199</v>
      </c>
      <c r="AY177" s="25">
        <v>0.26258666666666669</v>
      </c>
      <c r="AZ177" s="25">
        <v>0.56007165109034251</v>
      </c>
      <c r="BA177" s="14">
        <v>0.6110053068989687</v>
      </c>
      <c r="BB177" s="25">
        <v>0.77812108638249722</v>
      </c>
      <c r="BC177" s="25">
        <v>0.53122935779816516</v>
      </c>
    </row>
    <row r="178" spans="1:55" s="6" customFormat="1" ht="12" customHeight="1" x14ac:dyDescent="0.2">
      <c r="A178" s="3"/>
      <c r="B178" s="6">
        <v>172</v>
      </c>
      <c r="C178" s="11">
        <v>42933</v>
      </c>
      <c r="D178" s="98" t="s">
        <v>311</v>
      </c>
      <c r="E178" s="6">
        <v>90.73</v>
      </c>
      <c r="F178" s="6">
        <v>2812.43</v>
      </c>
      <c r="G178" s="6">
        <v>-1236.6299999999999</v>
      </c>
      <c r="H178" s="6">
        <v>2812.43</v>
      </c>
      <c r="I178" s="6" t="s">
        <v>180</v>
      </c>
      <c r="J178" s="6" t="s">
        <v>53</v>
      </c>
      <c r="K178" s="6" t="s">
        <v>278</v>
      </c>
      <c r="N178" s="14">
        <v>0.51174075265358632</v>
      </c>
      <c r="O178" s="14">
        <v>19.845602342442831</v>
      </c>
      <c r="P178" s="14">
        <v>1.7435368421052631</v>
      </c>
      <c r="Q178" s="15">
        <v>0.2548721060196748</v>
      </c>
      <c r="R178" s="14">
        <v>0.03</v>
      </c>
      <c r="S178" s="14">
        <v>15.995149652592197</v>
      </c>
      <c r="T178" s="13">
        <v>1427.0729483282676</v>
      </c>
      <c r="U178" s="26">
        <v>245.92734012974975</v>
      </c>
      <c r="V178" s="13">
        <v>2639.4985337243406</v>
      </c>
      <c r="W178" s="13">
        <v>1656.2173038229378</v>
      </c>
      <c r="X178" s="14">
        <v>9.3304054462934936</v>
      </c>
      <c r="Y178" s="26">
        <v>76.525318169509887</v>
      </c>
      <c r="Z178" s="13">
        <v>359.64519298245619</v>
      </c>
      <c r="AA178" s="26">
        <v>12.510087769784173</v>
      </c>
      <c r="AB178" s="26">
        <v>46.712776119402989</v>
      </c>
      <c r="AC178" s="26">
        <v>5.6790588235294113</v>
      </c>
      <c r="AD178" s="14">
        <v>0.18678141204627044</v>
      </c>
      <c r="AE178" s="26">
        <v>9.0902538133007926</v>
      </c>
      <c r="AF178" s="14">
        <v>15.524785373608903</v>
      </c>
      <c r="AG178" s="14">
        <v>12.512433392539965</v>
      </c>
      <c r="AH178" s="14">
        <v>0.15728636779505947</v>
      </c>
      <c r="AI178" s="14">
        <v>0.1311159586681975</v>
      </c>
      <c r="AJ178" s="24" t="s">
        <v>96</v>
      </c>
      <c r="AK178" s="25">
        <v>3.0136394502829429</v>
      </c>
      <c r="AL178" s="25">
        <v>12.584266879744305</v>
      </c>
      <c r="AM178" s="25">
        <v>1.4707596698494902</v>
      </c>
      <c r="AN178" s="25">
        <v>6.804512877939529</v>
      </c>
      <c r="AO178" s="25">
        <v>1.9549570420374347</v>
      </c>
      <c r="AP178" s="25">
        <v>0.41463660762211491</v>
      </c>
      <c r="AQ178" s="29">
        <f t="shared" si="11"/>
        <v>0.20122843627474468</v>
      </c>
      <c r="AR178" s="25">
        <v>2.1660967741935484</v>
      </c>
      <c r="AS178" s="25">
        <v>0.44581296493092465</v>
      </c>
      <c r="AT178" s="25">
        <v>2.6655510761323482</v>
      </c>
      <c r="AU178" s="25">
        <v>0.55675062972292189</v>
      </c>
      <c r="AV178" s="25">
        <v>1.7144166666666667</v>
      </c>
      <c r="AW178" s="25">
        <v>0.25715766738660906</v>
      </c>
      <c r="AX178" s="25">
        <v>1.9861706783369804</v>
      </c>
      <c r="AY178" s="25">
        <v>0.28396000000000005</v>
      </c>
      <c r="AZ178" s="25">
        <v>0.57196697819314624</v>
      </c>
      <c r="BA178" s="14">
        <v>0.79919995994793236</v>
      </c>
      <c r="BB178" s="25">
        <v>0.95063334590720483</v>
      </c>
      <c r="BC178" s="25">
        <v>0.65350458715596338</v>
      </c>
    </row>
    <row r="179" spans="1:55" s="6" customFormat="1" ht="12" customHeight="1" x14ac:dyDescent="0.2">
      <c r="A179" s="3"/>
      <c r="B179" s="6">
        <v>173</v>
      </c>
      <c r="C179" s="11">
        <v>42933</v>
      </c>
      <c r="D179" s="98" t="s">
        <v>311</v>
      </c>
      <c r="E179" s="6">
        <v>90.73</v>
      </c>
      <c r="F179" s="6">
        <v>2812.43</v>
      </c>
      <c r="G179" s="6">
        <v>-1236.6299999999999</v>
      </c>
      <c r="H179" s="6">
        <v>2812.43</v>
      </c>
      <c r="I179" s="6" t="s">
        <v>180</v>
      </c>
      <c r="J179" s="6" t="s">
        <v>53</v>
      </c>
      <c r="K179" s="6" t="s">
        <v>278</v>
      </c>
      <c r="N179" s="14">
        <v>4.1363062077838535</v>
      </c>
      <c r="O179" s="14">
        <v>18.699737869492473</v>
      </c>
      <c r="P179" s="14">
        <v>15.786442105263157</v>
      </c>
      <c r="Q179" s="15">
        <v>0.15546125307100261</v>
      </c>
      <c r="R179" s="14">
        <v>1.671876923076923</v>
      </c>
      <c r="S179" s="14">
        <v>15.378206841261358</v>
      </c>
      <c r="T179" s="13">
        <v>33900.425531914894</v>
      </c>
      <c r="U179" s="26">
        <v>1505.2252085264133</v>
      </c>
      <c r="V179" s="13">
        <v>1120.9623167155428</v>
      </c>
      <c r="W179" s="13">
        <v>1749.5975855130787</v>
      </c>
      <c r="X179" s="14">
        <v>15.54714069591528</v>
      </c>
      <c r="Y179" s="26">
        <v>116.58857297590035</v>
      </c>
      <c r="Z179" s="13">
        <v>753.3355789473685</v>
      </c>
      <c r="AA179" s="26">
        <v>32.428115107913669</v>
      </c>
      <c r="AB179" s="26">
        <v>67.703373134328359</v>
      </c>
      <c r="AC179" s="26">
        <v>24.000784313725486</v>
      </c>
      <c r="AD179" s="14">
        <v>23.705097726366173</v>
      </c>
      <c r="AE179" s="26">
        <v>108.98047589993898</v>
      </c>
      <c r="AF179" s="14">
        <v>150.77360890302066</v>
      </c>
      <c r="AG179" s="14">
        <v>397.85565423327409</v>
      </c>
      <c r="AH179" s="14">
        <v>53.97237877401647</v>
      </c>
      <c r="AI179" s="14">
        <v>8.5651549942594704E-2</v>
      </c>
      <c r="AJ179" s="26">
        <v>288.70602713789845</v>
      </c>
      <c r="AK179" s="25">
        <v>27.947873888439776</v>
      </c>
      <c r="AL179" s="25">
        <v>101.87467838593686</v>
      </c>
      <c r="AM179" s="25">
        <v>16.080433727140313</v>
      </c>
      <c r="AN179" s="25">
        <v>91.132698768197088</v>
      </c>
      <c r="AO179" s="25">
        <v>27.446962258361459</v>
      </c>
      <c r="AP179" s="25">
        <v>2.8611760601180896</v>
      </c>
      <c r="AQ179" s="29">
        <f t="shared" si="11"/>
        <v>9.5214569758412623E-2</v>
      </c>
      <c r="AR179" s="25">
        <v>32.652580645161294</v>
      </c>
      <c r="AS179" s="25">
        <v>5.6848501594048892</v>
      </c>
      <c r="AT179" s="25">
        <v>27.069487632508835</v>
      </c>
      <c r="AU179" s="25">
        <v>5.7942409739714522</v>
      </c>
      <c r="AV179" s="25">
        <v>15.457153263403265</v>
      </c>
      <c r="AW179" s="25">
        <v>2.0582354211663065</v>
      </c>
      <c r="AX179" s="25">
        <v>12.383819943732416</v>
      </c>
      <c r="AY179" s="25">
        <v>1.7169911111111114</v>
      </c>
      <c r="AZ179" s="25">
        <v>19.597551401869154</v>
      </c>
      <c r="BA179" s="14">
        <v>59.8960849103835</v>
      </c>
      <c r="BB179" s="25">
        <v>2.4750969445492266</v>
      </c>
      <c r="BC179" s="25">
        <v>2.1125871559633027</v>
      </c>
    </row>
    <row r="180" spans="1:55" s="6" customFormat="1" ht="12" customHeight="1" x14ac:dyDescent="0.2">
      <c r="A180" s="3"/>
      <c r="B180" s="6">
        <v>174</v>
      </c>
      <c r="C180" s="11">
        <v>42933</v>
      </c>
      <c r="D180" s="98" t="s">
        <v>311</v>
      </c>
      <c r="E180" s="6">
        <v>90.73</v>
      </c>
      <c r="F180" s="6">
        <v>2812.43</v>
      </c>
      <c r="G180" s="6">
        <v>-1236.6299999999999</v>
      </c>
      <c r="H180" s="6">
        <v>2812.43</v>
      </c>
      <c r="I180" s="6" t="s">
        <v>180</v>
      </c>
      <c r="J180" s="6" t="s">
        <v>53</v>
      </c>
      <c r="K180" s="6" t="s">
        <v>277</v>
      </c>
      <c r="N180" s="14">
        <v>12.639890640077196</v>
      </c>
      <c r="O180" s="14">
        <v>2.7982203011712214</v>
      </c>
      <c r="P180" s="14">
        <v>4.0304084210526314</v>
      </c>
      <c r="Q180" s="15">
        <v>8.7510396044650607E-2</v>
      </c>
      <c r="R180" s="14">
        <v>0.82524923076923073</v>
      </c>
      <c r="S180" s="14">
        <v>5.0362493319080706</v>
      </c>
      <c r="T180" s="13">
        <v>87.817583586626142</v>
      </c>
      <c r="U180" s="26">
        <v>8.6665551436515287</v>
      </c>
      <c r="V180" s="13">
        <v>14.914224340175956</v>
      </c>
      <c r="W180" s="13">
        <v>85.796981891348096</v>
      </c>
      <c r="X180" s="14">
        <v>0.40935854765506807</v>
      </c>
      <c r="Y180" s="24" t="s">
        <v>98</v>
      </c>
      <c r="Z180" s="13">
        <v>5.9636210526315789</v>
      </c>
      <c r="AA180" s="26">
        <v>56.635582733812946</v>
      </c>
      <c r="AB180" s="26">
        <v>10.400202985074626</v>
      </c>
      <c r="AC180" s="26">
        <v>6.0195126050420162</v>
      </c>
      <c r="AD180" s="14">
        <v>30.922700438771439</v>
      </c>
      <c r="AE180" s="26">
        <v>48.061305674191573</v>
      </c>
      <c r="AF180" s="14">
        <v>0.9328378378378378</v>
      </c>
      <c r="AG180" s="14">
        <v>90.488691533451743</v>
      </c>
      <c r="AH180" s="14">
        <v>0.36932845379688933</v>
      </c>
      <c r="AI180" s="14">
        <v>0.71209529276693462</v>
      </c>
      <c r="AJ180" s="26">
        <v>139.66812874723888</v>
      </c>
      <c r="AK180" s="25">
        <v>1.5934292643492323</v>
      </c>
      <c r="AL180" s="25">
        <v>2.7087259288853374</v>
      </c>
      <c r="AM180" s="25">
        <v>0.21024567082052112</v>
      </c>
      <c r="AN180" s="25">
        <v>94.989921612541991</v>
      </c>
      <c r="AO180" s="25">
        <v>6.6986805768640689E-2</v>
      </c>
      <c r="AP180" s="25">
        <v>0.15319538378958672</v>
      </c>
      <c r="AQ180" s="29">
        <f t="shared" si="11"/>
        <v>1.4786299168580526</v>
      </c>
      <c r="AR180" s="25">
        <v>0.14022580645161289</v>
      </c>
      <c r="AS180" s="25">
        <v>4.7030818278427214E-2</v>
      </c>
      <c r="AT180" s="25">
        <v>8.3561998072598773E-2</v>
      </c>
      <c r="AU180" s="25">
        <v>2.8240973971452563E-2</v>
      </c>
      <c r="AV180" s="25">
        <v>9.3342365967365976E-2</v>
      </c>
      <c r="AW180" s="27" t="s">
        <v>93</v>
      </c>
      <c r="AX180" s="25">
        <v>0.17665020318849642</v>
      </c>
      <c r="AY180" s="25">
        <v>2.544444444444445E-2</v>
      </c>
      <c r="AZ180" s="25">
        <v>2.5683993769470401</v>
      </c>
      <c r="BA180" s="14">
        <v>96.117282467207374</v>
      </c>
      <c r="BB180" s="25">
        <v>0.30144247453791023</v>
      </c>
      <c r="BC180" s="25">
        <v>0.16543119266055048</v>
      </c>
    </row>
    <row r="181" spans="1:55" s="6" customFormat="1" ht="12" customHeight="1" x14ac:dyDescent="0.2">
      <c r="A181" s="3"/>
      <c r="B181" s="6">
        <v>175</v>
      </c>
      <c r="C181" s="11">
        <v>42933</v>
      </c>
      <c r="D181" s="98" t="s">
        <v>311</v>
      </c>
      <c r="E181" s="6">
        <v>90.73</v>
      </c>
      <c r="F181" s="6">
        <v>2812.43</v>
      </c>
      <c r="G181" s="6">
        <v>-1236.6299999999999</v>
      </c>
      <c r="H181" s="6">
        <v>2812.43</v>
      </c>
      <c r="I181" s="6" t="s">
        <v>180</v>
      </c>
      <c r="J181" s="6" t="s">
        <v>53</v>
      </c>
      <c r="K181" s="6" t="s">
        <v>276</v>
      </c>
      <c r="N181" s="14">
        <v>4.5558700546799613E-2</v>
      </c>
      <c r="O181" s="14">
        <v>29.465086447295036</v>
      </c>
      <c r="P181" s="14">
        <v>1.4227621052631578</v>
      </c>
      <c r="Q181" s="15">
        <v>0.16353387777154801</v>
      </c>
      <c r="R181" s="14">
        <v>3.1116923076923077E-2</v>
      </c>
      <c r="S181" s="14">
        <v>1.965144307856761</v>
      </c>
      <c r="T181" s="13">
        <v>783.50075987841944</v>
      </c>
      <c r="U181" s="26">
        <v>254.81167747914733</v>
      </c>
      <c r="V181" s="13">
        <v>1918.1326979472142</v>
      </c>
      <c r="W181" s="13">
        <v>2472.0120724346079</v>
      </c>
      <c r="X181" s="14">
        <v>16.056187594553705</v>
      </c>
      <c r="Y181" s="26">
        <v>136.05751421608448</v>
      </c>
      <c r="Z181" s="13">
        <v>528.72870175438607</v>
      </c>
      <c r="AA181" s="26">
        <v>16.681899280575539</v>
      </c>
      <c r="AB181" s="26">
        <v>106.05470149253732</v>
      </c>
      <c r="AC181" s="26">
        <v>4.7639383753501399</v>
      </c>
      <c r="AD181" s="15" t="s">
        <v>95</v>
      </c>
      <c r="AE181" s="26">
        <v>0.34251006711409393</v>
      </c>
      <c r="AF181" s="14">
        <v>6.7274069952305249</v>
      </c>
      <c r="AG181" s="14">
        <v>6.727267021906453</v>
      </c>
      <c r="AH181" s="14">
        <v>0.10972552607502287</v>
      </c>
      <c r="AI181" s="15" t="s">
        <v>75</v>
      </c>
      <c r="AJ181" s="24" t="s">
        <v>89</v>
      </c>
      <c r="AK181" s="25">
        <v>0.11641067097817301</v>
      </c>
      <c r="AL181" s="25">
        <v>0.87146584099081081</v>
      </c>
      <c r="AM181" s="25">
        <v>0.1305635216054378</v>
      </c>
      <c r="AN181" s="25">
        <v>0.83557670772676373</v>
      </c>
      <c r="AO181" s="25">
        <v>0.39310678122123349</v>
      </c>
      <c r="AP181" s="25">
        <v>2.9354804079441764E-2</v>
      </c>
      <c r="AQ181" s="29">
        <f t="shared" si="11"/>
        <v>5.8092496779196867E-2</v>
      </c>
      <c r="AR181" s="25">
        <v>0.61751612903225805</v>
      </c>
      <c r="AS181" s="25">
        <v>0.12443570669500534</v>
      </c>
      <c r="AT181" s="25">
        <v>0.8708846771602955</v>
      </c>
      <c r="AU181" s="25">
        <v>0.20656255247691016</v>
      </c>
      <c r="AV181" s="25">
        <v>0.88632430069930068</v>
      </c>
      <c r="AW181" s="25">
        <v>0.13344924406047518</v>
      </c>
      <c r="AX181" s="25">
        <v>1.060816505157862</v>
      </c>
      <c r="AY181" s="25">
        <v>0.17811111111111111</v>
      </c>
      <c r="AZ181" s="25">
        <v>0.27260124610591896</v>
      </c>
      <c r="BA181" s="14">
        <v>0.33373185140682893</v>
      </c>
      <c r="BB181" s="25">
        <v>0.18522368917389664</v>
      </c>
      <c r="BC181" s="25">
        <v>6.0623853211009174E-2</v>
      </c>
    </row>
    <row r="182" spans="1:55" s="6" customFormat="1" ht="12" customHeight="1" x14ac:dyDescent="0.2">
      <c r="A182" s="3"/>
      <c r="B182" s="6">
        <v>176</v>
      </c>
      <c r="C182" s="11">
        <v>42933</v>
      </c>
      <c r="D182" s="98" t="s">
        <v>311</v>
      </c>
      <c r="E182" s="6">
        <v>90.73</v>
      </c>
      <c r="F182" s="6">
        <v>2812.43</v>
      </c>
      <c r="G182" s="6">
        <v>-1236.6299999999999</v>
      </c>
      <c r="H182" s="6">
        <v>2812.43</v>
      </c>
      <c r="I182" s="6" t="s">
        <v>180</v>
      </c>
      <c r="J182" s="6" t="s">
        <v>53</v>
      </c>
      <c r="K182" s="6" t="s">
        <v>276</v>
      </c>
      <c r="N182" s="14">
        <v>2.6487616596976522E-2</v>
      </c>
      <c r="O182" s="14">
        <v>30.639838259899609</v>
      </c>
      <c r="P182" s="14">
        <v>1.2830989473684209</v>
      </c>
      <c r="Q182" s="15">
        <v>0.14562509139099855</v>
      </c>
      <c r="R182" s="14">
        <v>3.2233846153846155E-2</v>
      </c>
      <c r="S182" s="14">
        <v>1.080557188669161</v>
      </c>
      <c r="T182" s="13">
        <v>952.0104863221884</v>
      </c>
      <c r="U182" s="26">
        <v>197.86079703429098</v>
      </c>
      <c r="V182" s="13">
        <v>1658.6583577712611</v>
      </c>
      <c r="W182" s="13">
        <v>2534.6076458752518</v>
      </c>
      <c r="X182" s="14">
        <v>15.748638426626322</v>
      </c>
      <c r="Y182" s="26">
        <v>126.94199837530462</v>
      </c>
      <c r="Z182" s="13">
        <v>490.22792982456144</v>
      </c>
      <c r="AA182" s="26">
        <v>15.171438848920863</v>
      </c>
      <c r="AB182" s="26">
        <v>106.84329850746269</v>
      </c>
      <c r="AC182" s="26">
        <v>4.1820280112044816</v>
      </c>
      <c r="AD182" s="15" t="s">
        <v>99</v>
      </c>
      <c r="AE182" s="24" t="s">
        <v>74</v>
      </c>
      <c r="AF182" s="14">
        <v>4.3493036565977743</v>
      </c>
      <c r="AG182" s="14">
        <v>4.7034624037892234</v>
      </c>
      <c r="AH182" s="14">
        <v>0.10889176578225</v>
      </c>
      <c r="AI182" s="15" t="s">
        <v>90</v>
      </c>
      <c r="AJ182" s="24" t="s">
        <v>100</v>
      </c>
      <c r="AK182" s="27" t="s">
        <v>71</v>
      </c>
      <c r="AL182" s="25">
        <v>0.24225249700359563</v>
      </c>
      <c r="AM182" s="25">
        <v>2.7840750930571291E-2</v>
      </c>
      <c r="AN182" s="25">
        <v>0.19797312430011196</v>
      </c>
      <c r="AO182" s="25">
        <v>3.6137618901503528E-2</v>
      </c>
      <c r="AP182" s="25">
        <v>2.1834675254965099E-2</v>
      </c>
      <c r="AQ182" s="29">
        <f t="shared" si="11"/>
        <v>0.20935572815576228</v>
      </c>
      <c r="AR182" s="25">
        <v>0.1724516129032258</v>
      </c>
      <c r="AS182" s="25">
        <v>6.5647183846971324E-2</v>
      </c>
      <c r="AT182" s="25">
        <v>0.37641230324445873</v>
      </c>
      <c r="AU182" s="25">
        <v>0.11538455079764902</v>
      </c>
      <c r="AV182" s="25">
        <v>0.49754050116550119</v>
      </c>
      <c r="AW182" s="25">
        <v>0.11299352051835854</v>
      </c>
      <c r="AX182" s="25">
        <v>0.70934667083463587</v>
      </c>
      <c r="AY182" s="25">
        <v>0.19948444444444446</v>
      </c>
      <c r="AZ182" s="25">
        <v>0.24088037383177566</v>
      </c>
      <c r="BA182" s="14">
        <v>0.26221788324822271</v>
      </c>
      <c r="BB182" s="25">
        <v>6.4465107506601282E-2</v>
      </c>
      <c r="BC182" s="25">
        <v>2.0550458715596333E-2</v>
      </c>
    </row>
    <row r="183" spans="1:55" ht="12" customHeight="1" x14ac:dyDescent="0.2">
      <c r="A183" s="3">
        <v>13</v>
      </c>
      <c r="B183" s="6">
        <v>177</v>
      </c>
      <c r="C183" s="11" t="s">
        <v>57</v>
      </c>
      <c r="D183" s="98" t="s">
        <v>312</v>
      </c>
      <c r="E183" s="6">
        <v>97.5</v>
      </c>
      <c r="F183" s="6">
        <v>2819.2</v>
      </c>
      <c r="G183" s="6">
        <v>-1243.3999999999999</v>
      </c>
      <c r="H183" s="6">
        <v>2819.2</v>
      </c>
      <c r="I183" s="6" t="s">
        <v>180</v>
      </c>
      <c r="J183" s="6" t="s">
        <v>53</v>
      </c>
      <c r="K183" s="6" t="s">
        <v>46</v>
      </c>
      <c r="N183" s="15">
        <v>0.03</v>
      </c>
      <c r="O183" s="14">
        <v>47.23</v>
      </c>
      <c r="P183" s="14">
        <v>7.0000000000000001E-3</v>
      </c>
      <c r="Q183" s="15">
        <v>0.90424000000000004</v>
      </c>
      <c r="R183" s="15">
        <v>6.0000000000000001E-3</v>
      </c>
      <c r="S183" s="15">
        <v>8.6999999999999994E-2</v>
      </c>
      <c r="T183" s="13">
        <v>75.58</v>
      </c>
      <c r="U183" s="26">
        <v>6.0250000000000004</v>
      </c>
      <c r="V183" s="13">
        <v>12.8</v>
      </c>
      <c r="W183" s="13">
        <v>2554</v>
      </c>
      <c r="X183" s="25">
        <v>25.06</v>
      </c>
      <c r="Y183" s="26">
        <v>303.3</v>
      </c>
      <c r="Z183" s="13">
        <v>1961</v>
      </c>
      <c r="AA183" s="26">
        <v>4.5439999999999996</v>
      </c>
      <c r="AB183" s="26">
        <v>144.5</v>
      </c>
      <c r="AC183" s="24">
        <v>0.9</v>
      </c>
      <c r="AD183" s="24">
        <v>2.1</v>
      </c>
      <c r="AE183" s="24">
        <v>0.2</v>
      </c>
      <c r="AF183" s="15">
        <v>0.08</v>
      </c>
      <c r="AG183" s="15">
        <v>0.22</v>
      </c>
      <c r="AH183" s="15">
        <v>0.14000000000000001</v>
      </c>
      <c r="AI183" s="15">
        <v>0.55000000000000004</v>
      </c>
      <c r="AJ183" s="26">
        <v>0.19900000000000001</v>
      </c>
      <c r="AK183" s="25">
        <v>2.7E-2</v>
      </c>
      <c r="AL183" s="25">
        <v>3.0000000000000001E-3</v>
      </c>
      <c r="AM183" s="25">
        <v>2E-3</v>
      </c>
      <c r="AN183" s="27">
        <v>0.33</v>
      </c>
      <c r="AO183" s="25">
        <v>1.4999999999999999E-2</v>
      </c>
      <c r="AP183" s="27">
        <v>0.06</v>
      </c>
      <c r="AQ183" s="15">
        <f t="shared" ref="AQ183:AQ193" si="12">AP183/((AO183+AR183)/2)</f>
        <v>0.45283018867924524</v>
      </c>
      <c r="AR183" s="27">
        <v>0.25</v>
      </c>
      <c r="AS183" s="27">
        <v>0.03</v>
      </c>
      <c r="AT183" s="27">
        <v>0.08</v>
      </c>
      <c r="AU183" s="27">
        <v>0.04</v>
      </c>
      <c r="AV183" s="27">
        <v>0.1</v>
      </c>
      <c r="AW183" s="27">
        <v>0.04</v>
      </c>
      <c r="AX183" s="25">
        <v>0.11</v>
      </c>
      <c r="AY183" s="25">
        <v>1.4E-2</v>
      </c>
      <c r="AZ183" s="25">
        <v>2.1000000000000001E-2</v>
      </c>
      <c r="BA183" s="15">
        <v>1.4</v>
      </c>
      <c r="BB183" s="27">
        <v>0.01</v>
      </c>
      <c r="BC183" s="27">
        <v>0.01</v>
      </c>
    </row>
    <row r="184" spans="1:55" ht="12" customHeight="1" x14ac:dyDescent="0.2">
      <c r="B184" s="6">
        <v>178</v>
      </c>
      <c r="C184" s="11" t="s">
        <v>57</v>
      </c>
      <c r="D184" s="98" t="s">
        <v>312</v>
      </c>
      <c r="E184" s="6">
        <v>97.5</v>
      </c>
      <c r="F184" s="6">
        <v>2819.2</v>
      </c>
      <c r="G184" s="6">
        <v>-1243.3999999999999</v>
      </c>
      <c r="H184" s="6">
        <v>2819.2</v>
      </c>
      <c r="I184" s="6" t="s">
        <v>180</v>
      </c>
      <c r="J184" s="6" t="s">
        <v>53</v>
      </c>
      <c r="K184" s="6" t="s">
        <v>46</v>
      </c>
      <c r="N184" s="15">
        <v>0.03</v>
      </c>
      <c r="O184" s="14">
        <v>51.031809573908468</v>
      </c>
      <c r="P184" s="14">
        <v>2.744178728760226E-2</v>
      </c>
      <c r="Q184" s="15">
        <v>0.96448221140712098</v>
      </c>
      <c r="R184" s="15">
        <v>8.9999999999999993E-3</v>
      </c>
      <c r="S184" s="15">
        <v>5.6000000000000001E-2</v>
      </c>
      <c r="T184" s="13">
        <v>68.80664511494254</v>
      </c>
      <c r="U184" s="26">
        <v>1.8848143726064428</v>
      </c>
      <c r="V184" s="16">
        <v>16</v>
      </c>
      <c r="W184" s="13">
        <v>2225.3643852978453</v>
      </c>
      <c r="X184" s="25">
        <v>22.999198250728863</v>
      </c>
      <c r="Y184" s="26">
        <v>294.04680218145756</v>
      </c>
      <c r="Z184" s="13">
        <v>1855.0678598061149</v>
      </c>
      <c r="AA184" s="26">
        <v>7.6420076641119623</v>
      </c>
      <c r="AB184" s="26">
        <v>120.15805799055966</v>
      </c>
      <c r="AC184" s="24">
        <v>1.7</v>
      </c>
      <c r="AD184" s="24">
        <v>1.7</v>
      </c>
      <c r="AE184" s="24">
        <v>0.5</v>
      </c>
      <c r="AF184" s="15">
        <v>0.21</v>
      </c>
      <c r="AG184" s="15">
        <v>0.21</v>
      </c>
      <c r="AH184" s="15">
        <v>0.17</v>
      </c>
      <c r="AI184" s="15">
        <v>0.35</v>
      </c>
      <c r="AJ184" s="26">
        <v>0.47987114845938378</v>
      </c>
      <c r="AK184" s="27">
        <v>0.08</v>
      </c>
      <c r="AL184" s="27">
        <v>0.06</v>
      </c>
      <c r="AM184" s="25">
        <v>1.98828125E-3</v>
      </c>
      <c r="AN184" s="27">
        <v>0.25</v>
      </c>
      <c r="AO184" s="25">
        <v>7.698744769874478E-3</v>
      </c>
      <c r="AP184" s="27">
        <v>0.06</v>
      </c>
      <c r="AQ184" s="15">
        <f t="shared" si="12"/>
        <v>0.36618998978549538</v>
      </c>
      <c r="AR184" s="27">
        <v>0.32</v>
      </c>
      <c r="AS184" s="27">
        <v>0.03</v>
      </c>
      <c r="AT184" s="25">
        <v>3.5851669487613484E-3</v>
      </c>
      <c r="AU184" s="25">
        <v>1.7865253595760787E-3</v>
      </c>
      <c r="AV184" s="27">
        <v>0.09</v>
      </c>
      <c r="AW184" s="25">
        <v>6.2388349514563108E-3</v>
      </c>
      <c r="AX184" s="25">
        <v>0.11558064516129034</v>
      </c>
      <c r="AY184" s="25">
        <v>1.5514792899408283E-2</v>
      </c>
      <c r="AZ184" s="27">
        <v>0.02</v>
      </c>
      <c r="BA184" s="15">
        <v>1.6</v>
      </c>
      <c r="BB184" s="27">
        <v>0.01</v>
      </c>
      <c r="BC184" s="25">
        <v>3.3707093821510304E-3</v>
      </c>
    </row>
    <row r="185" spans="1:55" ht="12" customHeight="1" x14ac:dyDescent="0.2">
      <c r="B185" s="6">
        <v>179</v>
      </c>
      <c r="C185" s="11" t="s">
        <v>57</v>
      </c>
      <c r="D185" s="98" t="s">
        <v>312</v>
      </c>
      <c r="E185" s="6">
        <v>97.5</v>
      </c>
      <c r="F185" s="6">
        <v>2819.2</v>
      </c>
      <c r="G185" s="6">
        <v>-1243.3999999999999</v>
      </c>
      <c r="H185" s="6">
        <v>2819.2</v>
      </c>
      <c r="I185" s="6" t="s">
        <v>180</v>
      </c>
      <c r="J185" s="6" t="s">
        <v>53</v>
      </c>
      <c r="K185" s="6" t="s">
        <v>46</v>
      </c>
      <c r="N185" s="15">
        <v>2.7E-2</v>
      </c>
      <c r="O185" s="14">
        <v>68.750457653866377</v>
      </c>
      <c r="P185" s="15">
        <v>3.0000000000000001E-3</v>
      </c>
      <c r="Q185" s="15">
        <v>0.81699560389748349</v>
      </c>
      <c r="R185" s="15">
        <v>6.0000000000000001E-3</v>
      </c>
      <c r="S185" s="15">
        <v>0.108</v>
      </c>
      <c r="T185" s="13">
        <v>67.221982758620683</v>
      </c>
      <c r="U185" s="26">
        <v>5.8818686641135383</v>
      </c>
      <c r="V185" s="16">
        <v>15</v>
      </c>
      <c r="W185" s="13">
        <v>3222.1958174904944</v>
      </c>
      <c r="X185" s="25">
        <v>31.580685131195331</v>
      </c>
      <c r="Y185" s="26">
        <v>378.57466534457109</v>
      </c>
      <c r="Z185" s="13">
        <v>2108.4712900820282</v>
      </c>
      <c r="AA185" s="26">
        <v>4.5718710429856708</v>
      </c>
      <c r="AB185" s="26">
        <v>168.04989885367496</v>
      </c>
      <c r="AC185" s="24">
        <v>0.8</v>
      </c>
      <c r="AD185" s="24">
        <v>1.9</v>
      </c>
      <c r="AE185" s="24">
        <v>0.3</v>
      </c>
      <c r="AF185" s="15">
        <v>0.16</v>
      </c>
      <c r="AG185" s="15">
        <v>0.34</v>
      </c>
      <c r="AH185" s="15">
        <v>0.18</v>
      </c>
      <c r="AI185" s="15">
        <v>0.38</v>
      </c>
      <c r="AJ185" s="24">
        <v>1.2</v>
      </c>
      <c r="AK185" s="27">
        <v>0.05</v>
      </c>
      <c r="AL185" s="27">
        <v>0.05</v>
      </c>
      <c r="AM185" s="27">
        <v>7.0000000000000007E-2</v>
      </c>
      <c r="AN185" s="27">
        <v>0.25</v>
      </c>
      <c r="AO185" s="27">
        <v>0.22</v>
      </c>
      <c r="AP185" s="27">
        <v>0.05</v>
      </c>
      <c r="AQ185" s="15">
        <f t="shared" si="12"/>
        <v>0.16393442622950821</v>
      </c>
      <c r="AR185" s="27">
        <v>0.39</v>
      </c>
      <c r="AS185" s="27">
        <v>0.06</v>
      </c>
      <c r="AT185" s="27">
        <v>0.13</v>
      </c>
      <c r="AU185" s="27">
        <v>0.04</v>
      </c>
      <c r="AV185" s="25">
        <v>3.9571388101983004E-2</v>
      </c>
      <c r="AW185" s="27">
        <v>0.05</v>
      </c>
      <c r="AX185" s="25">
        <v>0.1236210378681627</v>
      </c>
      <c r="AY185" s="25">
        <v>4.246153846153846E-2</v>
      </c>
      <c r="AZ185" s="27">
        <v>0.02</v>
      </c>
      <c r="BA185" s="15">
        <v>2</v>
      </c>
      <c r="BB185" s="27">
        <v>0.01</v>
      </c>
      <c r="BC185" s="27">
        <v>0.01</v>
      </c>
    </row>
    <row r="186" spans="1:55" ht="12" customHeight="1" x14ac:dyDescent="0.2">
      <c r="B186" s="6">
        <v>180</v>
      </c>
      <c r="C186" s="11" t="s">
        <v>57</v>
      </c>
      <c r="D186" s="98" t="s">
        <v>312</v>
      </c>
      <c r="E186" s="6">
        <v>97.5</v>
      </c>
      <c r="F186" s="6">
        <v>2819.2</v>
      </c>
      <c r="G186" s="6">
        <v>-1243.3999999999999</v>
      </c>
      <c r="H186" s="6">
        <v>2819.2</v>
      </c>
      <c r="I186" s="6" t="s">
        <v>180</v>
      </c>
      <c r="J186" s="6" t="s">
        <v>53</v>
      </c>
      <c r="K186" s="6" t="s">
        <v>46</v>
      </c>
      <c r="N186" s="15">
        <v>2.7E-2</v>
      </c>
      <c r="O186" s="14">
        <v>55.122346133613888</v>
      </c>
      <c r="P186" s="14">
        <v>1.422907488986784E-2</v>
      </c>
      <c r="Q186" s="15">
        <v>0.87088950087521355</v>
      </c>
      <c r="R186" s="15">
        <v>6.0000000000000001E-3</v>
      </c>
      <c r="S186" s="15">
        <v>2E-3</v>
      </c>
      <c r="T186" s="13">
        <v>58.985775862068969</v>
      </c>
      <c r="U186" s="26">
        <v>4.43982969137193</v>
      </c>
      <c r="V186" s="16">
        <v>15</v>
      </c>
      <c r="W186" s="13">
        <v>2107.9689480354882</v>
      </c>
      <c r="X186" s="25">
        <v>23.029701166180754</v>
      </c>
      <c r="Y186" s="26">
        <v>277.7344075359444</v>
      </c>
      <c r="Z186" s="13">
        <v>1897.6241610738255</v>
      </c>
      <c r="AA186" s="26">
        <v>6.7095134955014979</v>
      </c>
      <c r="AB186" s="26">
        <v>114.44531355360753</v>
      </c>
      <c r="AC186" s="24">
        <v>0.8</v>
      </c>
      <c r="AD186" s="24">
        <v>1.9</v>
      </c>
      <c r="AE186" s="24">
        <v>0.3</v>
      </c>
      <c r="AF186" s="15">
        <v>0.16</v>
      </c>
      <c r="AG186" s="15">
        <v>0.34</v>
      </c>
      <c r="AH186" s="15">
        <v>0.18</v>
      </c>
      <c r="AI186" s="15">
        <v>0.38</v>
      </c>
      <c r="AJ186" s="24">
        <v>1.2</v>
      </c>
      <c r="AK186" s="27">
        <v>0.05</v>
      </c>
      <c r="AL186" s="27">
        <v>0.05</v>
      </c>
      <c r="AM186" s="25">
        <v>3.9765625000000001E-3</v>
      </c>
      <c r="AN186" s="27">
        <v>0.25</v>
      </c>
      <c r="AO186" s="25">
        <v>7.698744769874478E-3</v>
      </c>
      <c r="AP186" s="25">
        <v>3.9391634980988589E-3</v>
      </c>
      <c r="AQ186" s="15">
        <f t="shared" si="12"/>
        <v>2.6464092088422413E-2</v>
      </c>
      <c r="AR186" s="27">
        <v>0.28999999999999998</v>
      </c>
      <c r="AS186" s="27">
        <v>0.06</v>
      </c>
      <c r="AT186" s="27">
        <v>0.13</v>
      </c>
      <c r="AU186" s="27">
        <v>0.04</v>
      </c>
      <c r="AV186" s="25">
        <v>3.0884985835694052E-2</v>
      </c>
      <c r="AW186" s="25">
        <v>5.3475728155339807E-3</v>
      </c>
      <c r="AX186" s="25">
        <v>0.13568162692847127</v>
      </c>
      <c r="AY186" s="25">
        <v>2.6946745562130177E-2</v>
      </c>
      <c r="AZ186" s="27">
        <v>0.02</v>
      </c>
      <c r="BA186" s="15">
        <v>2</v>
      </c>
      <c r="BB186" s="25">
        <v>1.9377101397982657E-3</v>
      </c>
      <c r="BC186" s="27">
        <v>0.01</v>
      </c>
    </row>
    <row r="187" spans="1:55" s="6" customFormat="1" ht="12" customHeight="1" x14ac:dyDescent="0.2">
      <c r="A187" s="3"/>
      <c r="B187" s="6">
        <v>181</v>
      </c>
      <c r="C187" s="11">
        <v>42933</v>
      </c>
      <c r="D187" s="98" t="s">
        <v>312</v>
      </c>
      <c r="E187" s="6">
        <v>97.5</v>
      </c>
      <c r="F187" s="6">
        <v>2819.2</v>
      </c>
      <c r="G187" s="6">
        <v>-1243.3999999999999</v>
      </c>
      <c r="H187" s="6">
        <v>2819.2</v>
      </c>
      <c r="I187" s="6" t="s">
        <v>180</v>
      </c>
      <c r="J187" s="6" t="s">
        <v>53</v>
      </c>
      <c r="K187" s="6" t="s">
        <v>277</v>
      </c>
      <c r="N187" s="14">
        <v>3.3112077838533289</v>
      </c>
      <c r="O187" s="14">
        <v>3.3371252091466816</v>
      </c>
      <c r="P187" s="14">
        <v>43.506764912280701</v>
      </c>
      <c r="Q187" s="15">
        <v>0.19856319333299352</v>
      </c>
      <c r="R187" s="14">
        <v>0.22308799999999998</v>
      </c>
      <c r="S187" s="14">
        <v>16.9847755211117</v>
      </c>
      <c r="T187" s="13">
        <v>248.72887537993918</v>
      </c>
      <c r="U187" s="26">
        <v>14.423850787766449</v>
      </c>
      <c r="V187" s="13">
        <v>7.4188856304985329</v>
      </c>
      <c r="W187" s="13">
        <v>664.81877934272302</v>
      </c>
      <c r="X187" s="14">
        <v>3.6387102874432671</v>
      </c>
      <c r="Y187" s="26">
        <v>9.783362307067426</v>
      </c>
      <c r="Z187" s="16" t="s">
        <v>113</v>
      </c>
      <c r="AA187" s="26">
        <v>19.138975539568346</v>
      </c>
      <c r="AB187" s="26">
        <v>32.403664179104481</v>
      </c>
      <c r="AC187" s="26">
        <v>29.687170868347337</v>
      </c>
      <c r="AD187" s="14">
        <v>1.6539154367770246</v>
      </c>
      <c r="AE187" s="26">
        <v>393.44057352043933</v>
      </c>
      <c r="AF187" s="14">
        <v>0.5786613672496026</v>
      </c>
      <c r="AG187" s="14">
        <v>0.64731793960923623</v>
      </c>
      <c r="AH187" s="14">
        <v>0.10464135407136323</v>
      </c>
      <c r="AI187" s="14">
        <v>0.32185993111366251</v>
      </c>
      <c r="AJ187" s="26">
        <v>68.959056484695495</v>
      </c>
      <c r="AK187" s="25">
        <v>3.923831447049313</v>
      </c>
      <c r="AL187" s="25">
        <v>7.8809396723931275</v>
      </c>
      <c r="AM187" s="25">
        <v>0.71779187570804337</v>
      </c>
      <c r="AN187" s="25">
        <v>3.173991041433371</v>
      </c>
      <c r="AO187" s="25">
        <v>0.35179441546486656</v>
      </c>
      <c r="AP187" s="25">
        <v>0.42257004830917877</v>
      </c>
      <c r="AQ187" s="15">
        <f t="shared" si="12"/>
        <v>1.6859397802803975</v>
      </c>
      <c r="AR187" s="25">
        <v>0.14949282296650718</v>
      </c>
      <c r="AS187" s="25">
        <v>3.3219978746014879E-2</v>
      </c>
      <c r="AT187" s="25">
        <v>9.2701252810793458E-2</v>
      </c>
      <c r="AU187" s="25">
        <v>2.1746431570109151E-2</v>
      </c>
      <c r="AV187" s="25">
        <v>6.5379953379953379E-2</v>
      </c>
      <c r="AW187" s="27" t="s">
        <v>79</v>
      </c>
      <c r="AX187" s="27" t="s">
        <v>75</v>
      </c>
      <c r="AY187" s="25">
        <v>9.4577777777777785E-3</v>
      </c>
      <c r="AZ187" s="25">
        <v>0.19964927102803701</v>
      </c>
      <c r="BA187" s="14">
        <v>1.5749298087513768</v>
      </c>
      <c r="BB187" s="27" t="s">
        <v>123</v>
      </c>
      <c r="BC187" s="27" t="s">
        <v>106</v>
      </c>
    </row>
    <row r="188" spans="1:55" s="6" customFormat="1" ht="12" customHeight="1" x14ac:dyDescent="0.2">
      <c r="A188" s="3"/>
      <c r="B188" s="6">
        <v>182</v>
      </c>
      <c r="C188" s="11">
        <v>42933</v>
      </c>
      <c r="D188" s="98" t="s">
        <v>312</v>
      </c>
      <c r="E188" s="6">
        <v>97.5</v>
      </c>
      <c r="F188" s="6">
        <v>2819.2</v>
      </c>
      <c r="G188" s="6">
        <v>-1243.3999999999999</v>
      </c>
      <c r="H188" s="6">
        <v>2819.2</v>
      </c>
      <c r="I188" s="6" t="s">
        <v>180</v>
      </c>
      <c r="J188" s="6" t="s">
        <v>53</v>
      </c>
      <c r="K188" s="6" t="s">
        <v>45</v>
      </c>
      <c r="N188" s="15" t="s">
        <v>69</v>
      </c>
      <c r="O188" s="14">
        <v>45.108678192972697</v>
      </c>
      <c r="P188" s="15" t="s">
        <v>70</v>
      </c>
      <c r="Q188" s="15">
        <v>0.10326604923798359</v>
      </c>
      <c r="R188" s="15" t="s">
        <v>70</v>
      </c>
      <c r="S188" s="15" t="s">
        <v>71</v>
      </c>
      <c r="T188" s="13">
        <v>59.390281155015202</v>
      </c>
      <c r="U188" s="24" t="s">
        <v>121</v>
      </c>
      <c r="V188" s="13">
        <v>31.707888563049853</v>
      </c>
      <c r="W188" s="13">
        <v>2830.6130114017442</v>
      </c>
      <c r="X188" s="14">
        <v>21.260211800302599</v>
      </c>
      <c r="Y188" s="26">
        <v>366.8632818846466</v>
      </c>
      <c r="Z188" s="13">
        <v>1917.275087719298</v>
      </c>
      <c r="AA188" s="26">
        <v>12.028315395683453</v>
      </c>
      <c r="AB188" s="26">
        <v>132.74701492537312</v>
      </c>
      <c r="AC188" s="24" t="s">
        <v>72</v>
      </c>
      <c r="AD188" s="15" t="s">
        <v>88</v>
      </c>
      <c r="AE188" s="24" t="s">
        <v>72</v>
      </c>
      <c r="AF188" s="14">
        <v>0.14474562798092214</v>
      </c>
      <c r="AG188" s="14">
        <v>0.77726287744227351</v>
      </c>
      <c r="AH188" s="14">
        <v>0.10012625800548948</v>
      </c>
      <c r="AI188" s="15" t="s">
        <v>84</v>
      </c>
      <c r="AJ188" s="24" t="s">
        <v>76</v>
      </c>
      <c r="AK188" s="27" t="s">
        <v>77</v>
      </c>
      <c r="AL188" s="27" t="s">
        <v>78</v>
      </c>
      <c r="AM188" s="27" t="s">
        <v>91</v>
      </c>
      <c r="AN188" s="27" t="s">
        <v>75</v>
      </c>
      <c r="AO188" s="27" t="s">
        <v>75</v>
      </c>
      <c r="AP188" s="27" t="s">
        <v>93</v>
      </c>
      <c r="AQ188" s="15" t="e">
        <f t="shared" si="12"/>
        <v>#VALUE!</v>
      </c>
      <c r="AR188" s="27" t="s">
        <v>81</v>
      </c>
      <c r="AS188" s="27" t="s">
        <v>79</v>
      </c>
      <c r="AT188" s="27" t="s">
        <v>77</v>
      </c>
      <c r="AU188" s="27" t="s">
        <v>82</v>
      </c>
      <c r="AV188" s="27" t="s">
        <v>114</v>
      </c>
      <c r="AW188" s="27" t="s">
        <v>93</v>
      </c>
      <c r="AX188" s="25">
        <v>0.14622538293216633</v>
      </c>
      <c r="AY188" s="25">
        <v>1.6959999999999999E-2</v>
      </c>
      <c r="AZ188" s="27" t="s">
        <v>84</v>
      </c>
      <c r="BA188" s="14">
        <v>0.12863322319014719</v>
      </c>
      <c r="BB188" s="27" t="s">
        <v>120</v>
      </c>
      <c r="BC188" s="27" t="s">
        <v>104</v>
      </c>
    </row>
    <row r="189" spans="1:55" s="6" customFormat="1" ht="12" customHeight="1" x14ac:dyDescent="0.2">
      <c r="A189" s="3"/>
      <c r="B189" s="6">
        <v>183</v>
      </c>
      <c r="C189" s="11">
        <v>42933</v>
      </c>
      <c r="D189" s="98" t="s">
        <v>312</v>
      </c>
      <c r="E189" s="6">
        <v>97.5</v>
      </c>
      <c r="F189" s="6">
        <v>2819.2</v>
      </c>
      <c r="G189" s="6">
        <v>-1243.3999999999999</v>
      </c>
      <c r="H189" s="6">
        <v>2819.2</v>
      </c>
      <c r="I189" s="6" t="s">
        <v>180</v>
      </c>
      <c r="J189" s="6" t="s">
        <v>53</v>
      </c>
      <c r="K189" s="6" t="s">
        <v>277</v>
      </c>
      <c r="N189" s="14">
        <v>4.3313637825667417</v>
      </c>
      <c r="O189" s="14">
        <v>6.8124930284439486E-2</v>
      </c>
      <c r="P189" s="14">
        <v>46.123719298245618</v>
      </c>
      <c r="Q189" s="15">
        <v>6.8684546307151234E-2</v>
      </c>
      <c r="R189" s="14">
        <v>0.22311630769230767</v>
      </c>
      <c r="S189" s="14">
        <v>18.184593800106896</v>
      </c>
      <c r="T189" s="13">
        <v>285.58024316109424</v>
      </c>
      <c r="U189" s="26">
        <v>31.289620018535679</v>
      </c>
      <c r="V189" s="16" t="s">
        <v>101</v>
      </c>
      <c r="W189" s="13">
        <v>18.504507042253525</v>
      </c>
      <c r="X189" s="14">
        <v>0.57156580937972767</v>
      </c>
      <c r="Y189" s="24" t="s">
        <v>135</v>
      </c>
      <c r="Z189" s="16" t="s">
        <v>121</v>
      </c>
      <c r="AA189" s="24" t="s">
        <v>132</v>
      </c>
      <c r="AB189" s="26">
        <v>3.6414626865671642</v>
      </c>
      <c r="AC189" s="26">
        <v>34.761050420168061</v>
      </c>
      <c r="AD189" s="14">
        <v>2.3226948544076587</v>
      </c>
      <c r="AE189" s="26">
        <v>399.01354484441731</v>
      </c>
      <c r="AF189" s="14">
        <v>0.4738076311605724</v>
      </c>
      <c r="AG189" s="14">
        <v>0.62341207815275312</v>
      </c>
      <c r="AH189" s="14">
        <v>0.12380420860018299</v>
      </c>
      <c r="AI189" s="14">
        <v>0.10883811710677382</v>
      </c>
      <c r="AJ189" s="26">
        <v>84.049321552540235</v>
      </c>
      <c r="AK189" s="25">
        <v>3.0885820533548904</v>
      </c>
      <c r="AL189" s="25">
        <v>5.6545089892129434</v>
      </c>
      <c r="AM189" s="25">
        <v>0.55020990451529361</v>
      </c>
      <c r="AN189" s="25">
        <v>1.6592889137737961</v>
      </c>
      <c r="AO189" s="25">
        <v>0.35264805154955509</v>
      </c>
      <c r="AP189" s="25">
        <v>0.53923671497584547</v>
      </c>
      <c r="AQ189" s="29">
        <f t="shared" si="12"/>
        <v>2.0914819411616086</v>
      </c>
      <c r="AR189" s="25">
        <v>0.16300231517209446</v>
      </c>
      <c r="AS189" s="25">
        <v>3.5034006376195539E-2</v>
      </c>
      <c r="AT189" s="25">
        <v>0.13849020237712817</v>
      </c>
      <c r="AU189" s="27" t="s">
        <v>109</v>
      </c>
      <c r="AV189" s="25">
        <v>3.8891608391608393E-2</v>
      </c>
      <c r="AW189" s="27" t="s">
        <v>128</v>
      </c>
      <c r="AX189" s="27" t="s">
        <v>84</v>
      </c>
      <c r="AY189" s="27" t="s">
        <v>82</v>
      </c>
      <c r="AZ189" s="25">
        <v>0.19258317757009347</v>
      </c>
      <c r="BA189" s="14">
        <v>1.6166496445378993</v>
      </c>
      <c r="BB189" s="27" t="s">
        <v>111</v>
      </c>
      <c r="BC189" s="27" t="s">
        <v>128</v>
      </c>
    </row>
    <row r="190" spans="1:55" s="6" customFormat="1" ht="12" customHeight="1" x14ac:dyDescent="0.2">
      <c r="A190" s="3"/>
      <c r="B190" s="6">
        <v>184</v>
      </c>
      <c r="C190" s="11">
        <v>42933</v>
      </c>
      <c r="D190" s="98" t="s">
        <v>312</v>
      </c>
      <c r="E190" s="6">
        <v>97.5</v>
      </c>
      <c r="F190" s="6">
        <v>2819.2</v>
      </c>
      <c r="G190" s="6">
        <v>-1243.3999999999999</v>
      </c>
      <c r="H190" s="6">
        <v>2819.2</v>
      </c>
      <c r="I190" s="6" t="s">
        <v>180</v>
      </c>
      <c r="J190" s="6" t="s">
        <v>53</v>
      </c>
      <c r="K190" s="6" t="s">
        <v>277</v>
      </c>
      <c r="N190" s="14">
        <v>3.5016178835638465</v>
      </c>
      <c r="O190" s="14">
        <v>0.3652905744562186</v>
      </c>
      <c r="P190" s="14">
        <v>46.507143859649126</v>
      </c>
      <c r="Q190" s="15">
        <v>5.2256257913247367E-2</v>
      </c>
      <c r="R190" s="14">
        <v>0.1883987692307692</v>
      </c>
      <c r="S190" s="14">
        <v>18.511691608765368</v>
      </c>
      <c r="T190" s="13">
        <v>247.67636778115502</v>
      </c>
      <c r="U190" s="26">
        <v>19.154448563484706</v>
      </c>
      <c r="V190" s="13">
        <v>6.3763174486803518</v>
      </c>
      <c r="W190" s="13">
        <v>129.23782696177062</v>
      </c>
      <c r="X190" s="14">
        <v>1.0393078668683813</v>
      </c>
      <c r="Y190" s="24" t="s">
        <v>76</v>
      </c>
      <c r="Z190" s="16" t="s">
        <v>132</v>
      </c>
      <c r="AA190" s="26">
        <v>4.8093933812949645</v>
      </c>
      <c r="AB190" s="26">
        <v>6.8986268656716412</v>
      </c>
      <c r="AC190" s="26">
        <v>31.814369747899157</v>
      </c>
      <c r="AD190" s="14">
        <v>1.760243119266055</v>
      </c>
      <c r="AE190" s="26">
        <v>411.40122025625385</v>
      </c>
      <c r="AF190" s="14">
        <v>0.45089825119236887</v>
      </c>
      <c r="AG190" s="14">
        <v>0.5921959739490823</v>
      </c>
      <c r="AH190" s="14">
        <v>0.11670082342177493</v>
      </c>
      <c r="AI190" s="14">
        <v>0.15799081515499425</v>
      </c>
      <c r="AJ190" s="26">
        <v>72.389176396339536</v>
      </c>
      <c r="AK190" s="25">
        <v>3.0389749393694423</v>
      </c>
      <c r="AL190" s="25">
        <v>4.9399984019176975</v>
      </c>
      <c r="AM190" s="25">
        <v>0.50953730377083661</v>
      </c>
      <c r="AN190" s="25">
        <v>1.6667487868607691</v>
      </c>
      <c r="AO190" s="25">
        <v>0.24044185332924212</v>
      </c>
      <c r="AP190" s="25">
        <v>0.54779602791197002</v>
      </c>
      <c r="AQ190" s="29">
        <f t="shared" si="12"/>
        <v>2.8990536679248624</v>
      </c>
      <c r="AR190" s="25">
        <v>0.13747183207285077</v>
      </c>
      <c r="AS190" s="27" t="s">
        <v>93</v>
      </c>
      <c r="AT190" s="25">
        <v>9.5721169290073876E-2</v>
      </c>
      <c r="AU190" s="25">
        <v>2.7724601175482786E-2</v>
      </c>
      <c r="AV190" s="25">
        <v>4.8151515151515147E-2</v>
      </c>
      <c r="AW190" s="27" t="s">
        <v>93</v>
      </c>
      <c r="AX190" s="27" t="s">
        <v>75</v>
      </c>
      <c r="AY190" s="27" t="s">
        <v>136</v>
      </c>
      <c r="AZ190" s="25">
        <v>0.19258317757009347</v>
      </c>
      <c r="BA190" s="14">
        <v>1.6801722238910586</v>
      </c>
      <c r="BB190" s="27" t="s">
        <v>123</v>
      </c>
      <c r="BC190" s="27" t="s">
        <v>106</v>
      </c>
    </row>
    <row r="191" spans="1:55" s="6" customFormat="1" ht="12" customHeight="1" x14ac:dyDescent="0.2">
      <c r="A191" s="3"/>
      <c r="B191" s="6">
        <v>185</v>
      </c>
      <c r="C191" s="11">
        <v>42933</v>
      </c>
      <c r="D191" s="98" t="s">
        <v>312</v>
      </c>
      <c r="E191" s="6">
        <v>97.5</v>
      </c>
      <c r="F191" s="6">
        <v>2819.2</v>
      </c>
      <c r="G191" s="6">
        <v>-1243.3999999999999</v>
      </c>
      <c r="H191" s="6">
        <v>2819.2</v>
      </c>
      <c r="I191" s="6" t="s">
        <v>180</v>
      </c>
      <c r="J191" s="6" t="s">
        <v>53</v>
      </c>
      <c r="K191" s="6" t="s">
        <v>277</v>
      </c>
      <c r="N191" s="14">
        <v>3.6290109359922802</v>
      </c>
      <c r="O191" s="14">
        <v>1.5469057445621861</v>
      </c>
      <c r="P191" s="14">
        <v>49.416659649122813</v>
      </c>
      <c r="Q191" s="15">
        <v>4.6853725674091448E-2</v>
      </c>
      <c r="R191" s="14">
        <v>0.21660676923076921</v>
      </c>
      <c r="S191" s="14">
        <v>18.02104489577766</v>
      </c>
      <c r="T191" s="13">
        <v>310.58548632218844</v>
      </c>
      <c r="U191" s="26">
        <v>7.4942326227988874</v>
      </c>
      <c r="V191" s="16" t="s">
        <v>101</v>
      </c>
      <c r="W191" s="13">
        <v>300.79342723004697</v>
      </c>
      <c r="X191" s="14">
        <v>2.2873335854765506</v>
      </c>
      <c r="Y191" s="26">
        <v>3.0127221770917951</v>
      </c>
      <c r="Z191" s="16" t="s">
        <v>131</v>
      </c>
      <c r="AA191" s="24" t="s">
        <v>107</v>
      </c>
      <c r="AB191" s="26">
        <v>17.316865671641789</v>
      </c>
      <c r="AC191" s="26">
        <v>34.528739495798312</v>
      </c>
      <c r="AD191" s="14">
        <v>2.4854778619864377</v>
      </c>
      <c r="AE191" s="26">
        <v>414.22647956070773</v>
      </c>
      <c r="AF191" s="14">
        <v>0.5487837837837839</v>
      </c>
      <c r="AG191" s="14">
        <v>0.57658792184724694</v>
      </c>
      <c r="AH191" s="15" t="s">
        <v>78</v>
      </c>
      <c r="AI191" s="14">
        <v>0.51610332950631455</v>
      </c>
      <c r="AJ191" s="26">
        <v>79.941527295676877</v>
      </c>
      <c r="AK191" s="25">
        <v>2.9634858528698467</v>
      </c>
      <c r="AL191" s="25">
        <v>5.8764139033160196</v>
      </c>
      <c r="AM191" s="25">
        <v>0.56037805470140789</v>
      </c>
      <c r="AN191" s="25">
        <v>1.7893038447181786</v>
      </c>
      <c r="AO191" s="25">
        <v>0.31057072721693774</v>
      </c>
      <c r="AP191" s="25">
        <v>0.43774771873322599</v>
      </c>
      <c r="AQ191" s="29">
        <f t="shared" si="12"/>
        <v>1.5941792713917462</v>
      </c>
      <c r="AR191" s="25">
        <v>0.23861182281216237</v>
      </c>
      <c r="AS191" s="25">
        <v>3.2438894792773648E-2</v>
      </c>
      <c r="AT191" s="25">
        <v>0.13543527144233858</v>
      </c>
      <c r="AU191" s="25">
        <v>1.9193954659949622E-2</v>
      </c>
      <c r="AV191" s="25">
        <v>4.5373543123543122E-2</v>
      </c>
      <c r="AW191" s="27" t="s">
        <v>91</v>
      </c>
      <c r="AX191" s="27" t="s">
        <v>75</v>
      </c>
      <c r="AY191" s="27" t="s">
        <v>82</v>
      </c>
      <c r="AZ191" s="25">
        <v>0.21925831775700899</v>
      </c>
      <c r="BA191" s="14">
        <v>1.56900771002303</v>
      </c>
      <c r="BB191" s="27" t="s">
        <v>130</v>
      </c>
      <c r="BC191" s="27" t="s">
        <v>106</v>
      </c>
    </row>
    <row r="192" spans="1:55" s="6" customFormat="1" ht="12" customHeight="1" x14ac:dyDescent="0.2">
      <c r="A192" s="3"/>
      <c r="B192" s="6">
        <v>186</v>
      </c>
      <c r="C192" s="11">
        <v>42933</v>
      </c>
      <c r="D192" s="98" t="s">
        <v>312</v>
      </c>
      <c r="E192" s="6">
        <v>97.5</v>
      </c>
      <c r="F192" s="6">
        <v>2819.2</v>
      </c>
      <c r="G192" s="6">
        <v>-1243.3999999999999</v>
      </c>
      <c r="H192" s="6">
        <v>2819.2</v>
      </c>
      <c r="I192" s="6" t="s">
        <v>180</v>
      </c>
      <c r="J192" s="6" t="s">
        <v>53</v>
      </c>
      <c r="K192" s="6" t="s">
        <v>278</v>
      </c>
      <c r="N192" s="14">
        <v>0.39458025088452875</v>
      </c>
      <c r="O192" s="14">
        <v>19.274656999442275</v>
      </c>
      <c r="P192" s="14">
        <v>5.15029403508772</v>
      </c>
      <c r="Q192" s="15">
        <v>0.10258808440797187</v>
      </c>
      <c r="R192" s="14">
        <v>3.6509538461538461E-2</v>
      </c>
      <c r="S192" s="14">
        <v>25.70784339925174</v>
      </c>
      <c r="T192" s="13">
        <v>4192.0554711246205</v>
      </c>
      <c r="U192" s="26">
        <v>624.22919369786837</v>
      </c>
      <c r="V192" s="13">
        <v>1687.6202346041055</v>
      </c>
      <c r="W192" s="13">
        <v>1725.3467471495642</v>
      </c>
      <c r="X192" s="14">
        <v>8.5167586989409987</v>
      </c>
      <c r="Y192" s="26">
        <v>55.340991064175455</v>
      </c>
      <c r="Z192" s="13">
        <v>242.08126315789471</v>
      </c>
      <c r="AA192" s="26">
        <v>21.84037985611511</v>
      </c>
      <c r="AB192" s="26">
        <v>49.314402985074629</v>
      </c>
      <c r="AC192" s="26">
        <v>8.3509663865546209</v>
      </c>
      <c r="AD192" s="14">
        <v>0.2660408855205425</v>
      </c>
      <c r="AE192" s="26">
        <v>14.343624161073825</v>
      </c>
      <c r="AF192" s="14">
        <v>45.256438791732911</v>
      </c>
      <c r="AG192" s="14">
        <v>98.919579632918882</v>
      </c>
      <c r="AH192" s="14">
        <v>0.28718206770356813</v>
      </c>
      <c r="AI192" s="14">
        <v>0.3668897818599311</v>
      </c>
      <c r="AJ192" s="26">
        <v>2.1758472704323131</v>
      </c>
      <c r="AK192" s="25">
        <v>2.3207502021018596</v>
      </c>
      <c r="AL192" s="25">
        <v>9.6894606472233296</v>
      </c>
      <c r="AM192" s="25">
        <v>2.0437981874089655</v>
      </c>
      <c r="AN192" s="25">
        <v>12.18090705487122</v>
      </c>
      <c r="AO192" s="25">
        <v>4.5072829088677508</v>
      </c>
      <c r="AP192" s="25">
        <v>0.72142780461621048</v>
      </c>
      <c r="AQ192" s="29">
        <f t="shared" si="12"/>
        <v>0.13705498907550367</v>
      </c>
      <c r="AR192" s="25">
        <v>6.0202843031331996</v>
      </c>
      <c r="AS192" s="25">
        <v>1.4337991498405953</v>
      </c>
      <c r="AT192" s="25">
        <v>7.8888499839383224</v>
      </c>
      <c r="AU192" s="25">
        <v>1.7946347607052897</v>
      </c>
      <c r="AV192" s="25">
        <v>4.4845728438228436</v>
      </c>
      <c r="AW192" s="25">
        <v>0.84312958963282936</v>
      </c>
      <c r="AX192" s="25">
        <v>4.7940262582056894</v>
      </c>
      <c r="AY192" s="25">
        <v>0.50880000000000003</v>
      </c>
      <c r="AZ192" s="25">
        <v>3.3048224299065421</v>
      </c>
      <c r="BA192" s="14">
        <v>0.48435966756783816</v>
      </c>
      <c r="BB192" s="25">
        <v>0.8418604300264052</v>
      </c>
      <c r="BC192" s="25">
        <v>0.15022385321100917</v>
      </c>
    </row>
    <row r="193" spans="1:55" s="6" customFormat="1" ht="12" customHeight="1" x14ac:dyDescent="0.2">
      <c r="A193" s="3"/>
      <c r="B193" s="6">
        <v>187</v>
      </c>
      <c r="C193" s="11">
        <v>42933</v>
      </c>
      <c r="D193" s="98" t="s">
        <v>312</v>
      </c>
      <c r="E193" s="6">
        <v>97.5</v>
      </c>
      <c r="F193" s="6">
        <v>2819.2</v>
      </c>
      <c r="G193" s="6">
        <v>-1243.3999999999999</v>
      </c>
      <c r="H193" s="6">
        <v>2819.2</v>
      </c>
      <c r="J193" s="6" t="s">
        <v>53</v>
      </c>
      <c r="K193" s="6" t="s">
        <v>278</v>
      </c>
      <c r="N193" s="14">
        <v>0.39908973946606624</v>
      </c>
      <c r="O193" s="14">
        <v>21.377133296151698</v>
      </c>
      <c r="P193" s="14">
        <v>6.8396175438596503</v>
      </c>
      <c r="Q193" s="15">
        <v>8.7452166471277848E-2</v>
      </c>
      <c r="R193" s="14">
        <v>3.7594461538461535E-2</v>
      </c>
      <c r="S193" s="14">
        <v>24.634553714591132</v>
      </c>
      <c r="T193" s="13">
        <v>4082.3039513677813</v>
      </c>
      <c r="U193" s="26">
        <v>548.747265987025</v>
      </c>
      <c r="V193" s="13">
        <v>1669.99780058651</v>
      </c>
      <c r="W193" s="13">
        <v>2276.8920187793428</v>
      </c>
      <c r="X193" s="14">
        <v>10.369531013615735</v>
      </c>
      <c r="Y193" s="26">
        <v>60.160406173842397</v>
      </c>
      <c r="Z193" s="13">
        <v>270.29214035087716</v>
      </c>
      <c r="AA193" s="26">
        <v>35.901332374100718</v>
      </c>
      <c r="AB193" s="26">
        <v>81.054179104477612</v>
      </c>
      <c r="AC193" s="26">
        <v>12.263571428571426</v>
      </c>
      <c r="AD193" s="14">
        <v>0.38387634623055444</v>
      </c>
      <c r="AE193" s="26">
        <v>14.332757779133617</v>
      </c>
      <c r="AF193" s="14">
        <v>38.977186009538954</v>
      </c>
      <c r="AG193" s="14">
        <v>77.915600947306089</v>
      </c>
      <c r="AH193" s="14">
        <v>0.35584812442817937</v>
      </c>
      <c r="AI193" s="14">
        <v>0.30895981630309988</v>
      </c>
      <c r="AJ193" s="26">
        <v>2.7042978857683813</v>
      </c>
      <c r="AK193" s="25">
        <v>2.1234001616814875</v>
      </c>
      <c r="AL193" s="25">
        <v>9.6964314822213336</v>
      </c>
      <c r="AM193" s="25">
        <v>1.9150016183848517</v>
      </c>
      <c r="AN193" s="25">
        <v>11.743971631205673</v>
      </c>
      <c r="AO193" s="25">
        <v>4.6455369745320656</v>
      </c>
      <c r="AP193" s="25">
        <v>0.74588298443370915</v>
      </c>
      <c r="AQ193" s="29">
        <f t="shared" si="12"/>
        <v>0.14492077529564915</v>
      </c>
      <c r="AR193" s="25">
        <v>5.6481284148788387</v>
      </c>
      <c r="AS193" s="25">
        <v>1.3131264612114772</v>
      </c>
      <c r="AT193" s="25">
        <v>7.1118792161901698</v>
      </c>
      <c r="AU193" s="25">
        <v>1.5579093198992444</v>
      </c>
      <c r="AV193" s="25">
        <v>3.5826579254079256</v>
      </c>
      <c r="AW193" s="25">
        <v>0.81267170626349894</v>
      </c>
      <c r="AX193" s="25">
        <v>4.3011925601750551</v>
      </c>
      <c r="AY193" s="25">
        <v>0.51728000000000007</v>
      </c>
      <c r="AZ193" s="25">
        <v>2.9018242990654204</v>
      </c>
      <c r="BA193" s="14">
        <v>0.48594773205166719</v>
      </c>
      <c r="BB193" s="25">
        <v>0.72310637495284813</v>
      </c>
      <c r="BC193" s="25">
        <v>0.12923669724770642</v>
      </c>
    </row>
    <row r="194" spans="1:55" ht="12" customHeight="1" x14ac:dyDescent="0.2">
      <c r="A194" s="3">
        <v>14</v>
      </c>
      <c r="B194" s="6">
        <v>188</v>
      </c>
      <c r="C194" s="11">
        <v>42892</v>
      </c>
      <c r="D194" s="98" t="s">
        <v>313</v>
      </c>
      <c r="E194" s="6">
        <v>119.89</v>
      </c>
      <c r="F194" s="6">
        <v>2841.5899999999997</v>
      </c>
      <c r="G194" s="6">
        <v>-1265.7899999999997</v>
      </c>
      <c r="H194" s="6">
        <v>2842.7899999999995</v>
      </c>
      <c r="I194" s="6" t="s">
        <v>180</v>
      </c>
      <c r="J194" s="6" t="s">
        <v>62</v>
      </c>
      <c r="K194" s="6" t="s">
        <v>43</v>
      </c>
      <c r="N194" s="14">
        <v>0.34197443890274315</v>
      </c>
      <c r="O194" s="14">
        <v>15.841227510156701</v>
      </c>
      <c r="P194" s="14">
        <v>2.470958904109589</v>
      </c>
      <c r="Q194" s="15">
        <v>0.25380751706992538</v>
      </c>
      <c r="R194" s="14">
        <v>7.7225572979493359E-3</v>
      </c>
      <c r="S194" s="14">
        <v>12.313214758194915</v>
      </c>
      <c r="T194" s="13">
        <v>2385.4238875878223</v>
      </c>
      <c r="U194" s="26">
        <v>483.6782367874452</v>
      </c>
      <c r="V194" s="13">
        <v>633.87422096317289</v>
      </c>
      <c r="W194" s="13">
        <v>1294.9221789883268</v>
      </c>
      <c r="X194" s="25">
        <v>6.4626936329588016</v>
      </c>
      <c r="Y194" s="26">
        <v>47.915740313061335</v>
      </c>
      <c r="Z194" s="13">
        <v>1094.2974033816427</v>
      </c>
      <c r="AA194" s="26">
        <v>44.242187788474226</v>
      </c>
      <c r="AB194" s="26">
        <v>39.419510489510493</v>
      </c>
      <c r="AC194" s="26">
        <v>5.2971314475873541</v>
      </c>
      <c r="AD194" s="26">
        <v>9.4392407592407593E-2</v>
      </c>
      <c r="AE194" s="26">
        <v>3.9086979166666667</v>
      </c>
      <c r="AF194" s="14">
        <v>9.917304008513657</v>
      </c>
      <c r="AG194" s="14">
        <v>24.283208036292933</v>
      </c>
      <c r="AH194" s="14">
        <v>0.12502944954128439</v>
      </c>
      <c r="AI194" s="14">
        <v>0.48625560538116597</v>
      </c>
      <c r="AJ194" s="24">
        <v>0.6</v>
      </c>
      <c r="AK194" s="25">
        <v>0.91271014492753644</v>
      </c>
      <c r="AL194" s="25">
        <v>4.9994948335246834</v>
      </c>
      <c r="AM194" s="25">
        <v>0.77610490272373522</v>
      </c>
      <c r="AN194" s="25">
        <v>4.1904126984126977</v>
      </c>
      <c r="AO194" s="25">
        <v>0.96987857501254393</v>
      </c>
      <c r="AP194" s="25">
        <v>0.15106196120689655</v>
      </c>
      <c r="AQ194" s="29">
        <f t="shared" ref="AQ194:AQ213" si="13">AP194/((AO194+AR194)/2)</f>
        <v>0.1202418761112323</v>
      </c>
      <c r="AR194" s="25">
        <v>1.5427562256479761</v>
      </c>
      <c r="AS194" s="25">
        <v>0.26815437788018431</v>
      </c>
      <c r="AT194" s="25">
        <v>2.0556704503163377</v>
      </c>
      <c r="AU194" s="25">
        <v>0.32996774193548384</v>
      </c>
      <c r="AV194" s="25">
        <v>1.0577625429553263</v>
      </c>
      <c r="AW194" s="25">
        <v>0.16772946859903384</v>
      </c>
      <c r="AX194" s="25">
        <v>0.88528294314381251</v>
      </c>
      <c r="AY194" s="25">
        <v>0.12446118721461188</v>
      </c>
      <c r="AZ194" s="25">
        <v>0.41508485856905164</v>
      </c>
      <c r="BA194" s="14">
        <v>0.54665063927439617</v>
      </c>
      <c r="BB194" s="25">
        <v>0.22052785974657174</v>
      </c>
      <c r="BC194" s="25">
        <v>3.2772305909617612E-2</v>
      </c>
    </row>
    <row r="195" spans="1:55" ht="12" customHeight="1" x14ac:dyDescent="0.2">
      <c r="B195" s="6">
        <v>189</v>
      </c>
      <c r="C195" s="11">
        <v>42892</v>
      </c>
      <c r="D195" s="98" t="s">
        <v>313</v>
      </c>
      <c r="E195" s="6">
        <v>119.89</v>
      </c>
      <c r="F195" s="6">
        <v>2841.5899999999997</v>
      </c>
      <c r="G195" s="6">
        <v>-1265.7899999999997</v>
      </c>
      <c r="H195" s="6">
        <v>2842.7899999999995</v>
      </c>
      <c r="I195" s="6" t="s">
        <v>180</v>
      </c>
      <c r="J195" s="6" t="s">
        <v>62</v>
      </c>
      <c r="K195" s="6" t="s">
        <v>43</v>
      </c>
      <c r="N195" s="14">
        <v>0.31542362842892768</v>
      </c>
      <c r="O195" s="14">
        <v>13.789979686593151</v>
      </c>
      <c r="P195" s="14">
        <v>2.1661126331811262</v>
      </c>
      <c r="Q195" s="15">
        <v>0.14361668825939283</v>
      </c>
      <c r="R195" s="15">
        <v>6.0000000000000001E-3</v>
      </c>
      <c r="S195" s="14">
        <v>11.571700720270471</v>
      </c>
      <c r="T195" s="13">
        <v>2365.2084309133493</v>
      </c>
      <c r="U195" s="26">
        <v>524.03623355642742</v>
      </c>
      <c r="V195" s="13">
        <v>649.96628895184142</v>
      </c>
      <c r="W195" s="13">
        <v>1386.378728923476</v>
      </c>
      <c r="X195" s="25">
        <v>6.9073498127340818</v>
      </c>
      <c r="Y195" s="26">
        <v>53.263654092891969</v>
      </c>
      <c r="Z195" s="13">
        <v>1176.68115942029</v>
      </c>
      <c r="AA195" s="26">
        <v>27.332613741263355</v>
      </c>
      <c r="AB195" s="26">
        <v>50.441468531468537</v>
      </c>
      <c r="AC195" s="26">
        <v>6.3902296173044926</v>
      </c>
      <c r="AD195" s="26">
        <v>0.14491228771228773</v>
      </c>
      <c r="AE195" s="26">
        <v>5.7611944444444445</v>
      </c>
      <c r="AF195" s="14">
        <v>14.738215679318905</v>
      </c>
      <c r="AG195" s="14">
        <v>35.478593648736222</v>
      </c>
      <c r="AH195" s="14">
        <v>0.11744220183486238</v>
      </c>
      <c r="AI195" s="14">
        <v>0.43257847533632288</v>
      </c>
      <c r="AJ195" s="26">
        <v>0.56692147410978067</v>
      </c>
      <c r="AK195" s="25">
        <v>1.2684927536231885</v>
      </c>
      <c r="AL195" s="25">
        <v>7.8768082663605048</v>
      </c>
      <c r="AM195" s="25">
        <v>1.2537585992217897</v>
      </c>
      <c r="AN195" s="25">
        <v>6.5378835978835976</v>
      </c>
      <c r="AO195" s="25">
        <v>1.7113361766181636</v>
      </c>
      <c r="AP195" s="25">
        <v>0.26947683189655169</v>
      </c>
      <c r="AQ195" s="29">
        <f t="shared" si="13"/>
        <v>0.13904568492329422</v>
      </c>
      <c r="AR195" s="25">
        <v>2.164754362188718</v>
      </c>
      <c r="AS195" s="25">
        <v>0.41357142857142853</v>
      </c>
      <c r="AT195" s="25">
        <v>2.9613349460364717</v>
      </c>
      <c r="AU195" s="25">
        <v>0.49922580645161285</v>
      </c>
      <c r="AV195" s="25">
        <v>1.3847972508591064</v>
      </c>
      <c r="AW195" s="25">
        <v>0.21797101449275363</v>
      </c>
      <c r="AX195" s="25">
        <v>1.4486448160535115</v>
      </c>
      <c r="AY195" s="25">
        <v>0.17321917808219181</v>
      </c>
      <c r="AZ195" s="25">
        <v>0.64332113144758751</v>
      </c>
      <c r="BA195" s="14">
        <v>0.59836083488143366</v>
      </c>
      <c r="BB195" s="25">
        <v>0.18198993230341953</v>
      </c>
      <c r="BC195" s="25">
        <v>4.188122827346466E-2</v>
      </c>
    </row>
    <row r="196" spans="1:55" ht="12" customHeight="1" x14ac:dyDescent="0.2">
      <c r="B196" s="6">
        <v>190</v>
      </c>
      <c r="C196" s="11">
        <v>42892</v>
      </c>
      <c r="D196" s="98" t="s">
        <v>313</v>
      </c>
      <c r="E196" s="6">
        <v>119.89</v>
      </c>
      <c r="F196" s="6">
        <v>2841.5899999999997</v>
      </c>
      <c r="G196" s="6">
        <v>-1265.7899999999997</v>
      </c>
      <c r="H196" s="6">
        <v>2842.7899999999995</v>
      </c>
      <c r="I196" s="6" t="s">
        <v>180</v>
      </c>
      <c r="J196" s="6" t="s">
        <v>62</v>
      </c>
      <c r="K196" s="6" t="s">
        <v>42</v>
      </c>
      <c r="N196" s="14">
        <v>3.4303647132169575</v>
      </c>
      <c r="O196" s="15">
        <v>8.9999999999999993E-3</v>
      </c>
      <c r="P196" s="14">
        <v>26.688249619482495</v>
      </c>
      <c r="Q196" s="15">
        <v>5.2289018873209837E-2</v>
      </c>
      <c r="R196" s="14">
        <v>0.23425090470446319</v>
      </c>
      <c r="S196" s="14">
        <v>6.7348522710568872</v>
      </c>
      <c r="T196" s="13">
        <v>16.131147540983999</v>
      </c>
      <c r="U196" s="24">
        <v>37</v>
      </c>
      <c r="V196" s="16">
        <v>17</v>
      </c>
      <c r="W196" s="13">
        <v>40.174837872891999</v>
      </c>
      <c r="X196" s="25">
        <v>0.194648689138577</v>
      </c>
      <c r="Y196" s="24">
        <v>0.7</v>
      </c>
      <c r="Z196" s="16">
        <v>29</v>
      </c>
      <c r="AA196" s="26">
        <v>563.83370697613088</v>
      </c>
      <c r="AB196" s="26">
        <v>2.7588601398601402</v>
      </c>
      <c r="AC196" s="26">
        <v>30.960798668885193</v>
      </c>
      <c r="AD196" s="26">
        <v>0.86681478521478528</v>
      </c>
      <c r="AE196" s="26">
        <v>192.75486111111113</v>
      </c>
      <c r="AF196" s="15">
        <v>0.05</v>
      </c>
      <c r="AG196" s="15">
        <v>0.21</v>
      </c>
      <c r="AH196" s="14">
        <v>0.05</v>
      </c>
      <c r="AI196" s="14">
        <v>0.28496636771300454</v>
      </c>
      <c r="AJ196" s="26">
        <v>71.799496190328099</v>
      </c>
      <c r="AK196" s="25">
        <v>1.6299565217391307</v>
      </c>
      <c r="AL196" s="25">
        <v>2.9185419058553386</v>
      </c>
      <c r="AM196" s="25">
        <v>0.17327299610894942</v>
      </c>
      <c r="AN196" s="25">
        <v>0.12531216931216932</v>
      </c>
      <c r="AO196" s="27">
        <v>0.05</v>
      </c>
      <c r="AP196" s="25">
        <v>0.10070797413793102</v>
      </c>
      <c r="AQ196" s="15">
        <f t="shared" si="13"/>
        <v>2.0141594827586204</v>
      </c>
      <c r="AR196" s="27">
        <v>0.05</v>
      </c>
      <c r="AS196" s="27">
        <v>4.0000000000000001E-3</v>
      </c>
      <c r="AT196" s="27">
        <v>8.0000000000000002E-3</v>
      </c>
      <c r="AU196" s="27">
        <v>3.0000000000000001E-3</v>
      </c>
      <c r="AV196" s="27">
        <v>6.0000000000000001E-3</v>
      </c>
      <c r="AW196" s="27">
        <v>2E-3</v>
      </c>
      <c r="AX196" s="27">
        <v>1.2E-2</v>
      </c>
      <c r="AY196" s="27">
        <v>3.0000000000000001E-3</v>
      </c>
      <c r="AZ196" s="27">
        <v>1.2E-2</v>
      </c>
      <c r="BA196" s="14">
        <v>2.8883837831930936</v>
      </c>
      <c r="BB196" s="27">
        <v>1.7000000000000001E-2</v>
      </c>
      <c r="BC196" s="25">
        <v>1.3253186558516802E-2</v>
      </c>
    </row>
    <row r="197" spans="1:55" ht="12" customHeight="1" x14ac:dyDescent="0.2">
      <c r="B197" s="6">
        <v>191</v>
      </c>
      <c r="C197" s="11">
        <v>42892</v>
      </c>
      <c r="D197" s="98" t="s">
        <v>313</v>
      </c>
      <c r="E197" s="6">
        <v>119.89</v>
      </c>
      <c r="F197" s="6">
        <v>2841.5899999999997</v>
      </c>
      <c r="G197" s="6">
        <v>-1265.7899999999997</v>
      </c>
      <c r="H197" s="6">
        <v>2842.7899999999995</v>
      </c>
      <c r="I197" s="6" t="s">
        <v>180</v>
      </c>
      <c r="J197" s="6" t="s">
        <v>62</v>
      </c>
      <c r="K197" s="6" t="s">
        <v>43</v>
      </c>
      <c r="N197" s="14">
        <v>0.32498192019950123</v>
      </c>
      <c r="O197" s="14">
        <v>15.524216482878698</v>
      </c>
      <c r="P197" s="14">
        <v>2.9045601217656012</v>
      </c>
      <c r="Q197" s="15">
        <v>0.13324347841310968</v>
      </c>
      <c r="R197" s="15">
        <v>7.0000000000000001E-3</v>
      </c>
      <c r="S197" s="14">
        <v>12.979897104218727</v>
      </c>
      <c r="T197" s="13">
        <v>2331.5160031225605</v>
      </c>
      <c r="U197" s="26">
        <v>519.19739210708519</v>
      </c>
      <c r="V197" s="13">
        <v>713.56827195467429</v>
      </c>
      <c r="W197" s="13">
        <v>1331.6757457846952</v>
      </c>
      <c r="X197" s="25">
        <v>6.8287760299625466</v>
      </c>
      <c r="Y197" s="26">
        <v>54.017847061842446</v>
      </c>
      <c r="Z197" s="13">
        <v>1207.2234299516908</v>
      </c>
      <c r="AA197" s="26">
        <v>57.5251747329553</v>
      </c>
      <c r="AB197" s="26">
        <v>52.95258741258742</v>
      </c>
      <c r="AC197" s="26">
        <v>7.2877337770382695</v>
      </c>
      <c r="AD197" s="26">
        <v>0.25924675324675328</v>
      </c>
      <c r="AE197" s="26">
        <v>7.0332743055555556</v>
      </c>
      <c r="AF197" s="14">
        <v>16.194327775807025</v>
      </c>
      <c r="AG197" s="14">
        <v>26.755243033052494</v>
      </c>
      <c r="AH197" s="14">
        <v>0.14526211009174311</v>
      </c>
      <c r="AI197" s="14">
        <v>1.0364461883408072</v>
      </c>
      <c r="AJ197" s="26">
        <v>0.67460488259990659</v>
      </c>
      <c r="AK197" s="25">
        <v>1.5482898550724637</v>
      </c>
      <c r="AL197" s="25">
        <v>7.3777267508610782</v>
      </c>
      <c r="AM197" s="25">
        <v>1.1562513618677042</v>
      </c>
      <c r="AN197" s="25">
        <v>6.0261375661375665</v>
      </c>
      <c r="AO197" s="25">
        <v>1.7087345709984945</v>
      </c>
      <c r="AP197" s="25">
        <v>0.26892349137931032</v>
      </c>
      <c r="AQ197" s="29">
        <f t="shared" si="13"/>
        <v>0.13583790021550518</v>
      </c>
      <c r="AR197" s="25">
        <v>2.2507419955954604</v>
      </c>
      <c r="AS197" s="25">
        <v>0.41557258064516123</v>
      </c>
      <c r="AT197" s="25">
        <v>2.8054019352437667</v>
      </c>
      <c r="AU197" s="25">
        <v>0.50777419354838704</v>
      </c>
      <c r="AV197" s="25">
        <v>1.5912804123711337</v>
      </c>
      <c r="AW197" s="25">
        <v>0.25739130434782614</v>
      </c>
      <c r="AX197" s="25">
        <v>1.3053655518394647</v>
      </c>
      <c r="AY197" s="25">
        <v>0.18348401826484018</v>
      </c>
      <c r="AZ197" s="25">
        <v>0.48040765391014978</v>
      </c>
      <c r="BA197" s="14">
        <v>0.69439405529450327</v>
      </c>
      <c r="BB197" s="25">
        <v>0.25057437944801247</v>
      </c>
      <c r="BC197" s="25">
        <v>4.318250289687138E-2</v>
      </c>
    </row>
    <row r="198" spans="1:55" ht="12" customHeight="1" x14ac:dyDescent="0.2">
      <c r="B198" s="6">
        <v>192</v>
      </c>
      <c r="C198" s="11">
        <v>42892</v>
      </c>
      <c r="D198" s="98" t="s">
        <v>313</v>
      </c>
      <c r="E198" s="6">
        <v>119.89</v>
      </c>
      <c r="F198" s="6">
        <v>2841.5899999999997</v>
      </c>
      <c r="G198" s="6">
        <v>-1265.7899999999997</v>
      </c>
      <c r="H198" s="6">
        <v>2842.7899999999995</v>
      </c>
      <c r="I198" s="6" t="s">
        <v>180</v>
      </c>
      <c r="J198" s="6" t="s">
        <v>62</v>
      </c>
      <c r="K198" s="6" t="s">
        <v>42</v>
      </c>
      <c r="N198" s="14">
        <v>3.947574501246883</v>
      </c>
      <c r="O198" s="15">
        <v>8.0000000000000002E-3</v>
      </c>
      <c r="P198" s="14">
        <v>34.593424657534243</v>
      </c>
      <c r="Q198" s="15">
        <v>0.14051180713610401</v>
      </c>
      <c r="R198" s="14">
        <v>0.20078648974668273</v>
      </c>
      <c r="S198" s="14">
        <v>9.653288255181538</v>
      </c>
      <c r="T198" s="13">
        <v>7.1983871975019511</v>
      </c>
      <c r="U198" s="24">
        <v>24</v>
      </c>
      <c r="V198" s="16">
        <v>12</v>
      </c>
      <c r="W198" s="13">
        <v>30.069546044098601</v>
      </c>
      <c r="X198" s="25">
        <v>0.18571985018726592</v>
      </c>
      <c r="Y198" s="24">
        <v>0.9</v>
      </c>
      <c r="Z198" s="16">
        <v>52</v>
      </c>
      <c r="AA198" s="26">
        <v>36.902018989845708</v>
      </c>
      <c r="AB198" s="26">
        <v>3.9200419580419585</v>
      </c>
      <c r="AC198" s="26">
        <v>32.780565723793679</v>
      </c>
      <c r="AD198" s="26">
        <v>1.6538613386613388</v>
      </c>
      <c r="AE198" s="26">
        <v>235.31874999999999</v>
      </c>
      <c r="AF198" s="15">
        <v>0.06</v>
      </c>
      <c r="AG198" s="14">
        <v>0.68602138690861902</v>
      </c>
      <c r="AH198" s="14">
        <v>6.2645412844036699E-2</v>
      </c>
      <c r="AI198" s="14">
        <v>1.2243161434977579</v>
      </c>
      <c r="AJ198" s="26">
        <v>53.263697714196852</v>
      </c>
      <c r="AK198" s="25">
        <v>2.4728985507246377</v>
      </c>
      <c r="AL198" s="25">
        <v>4.2689552238805968</v>
      </c>
      <c r="AM198" s="25">
        <v>0.26880373540856028</v>
      </c>
      <c r="AN198" s="25">
        <v>0.66198941798941791</v>
      </c>
      <c r="AO198" s="27">
        <v>0.05</v>
      </c>
      <c r="AP198" s="25">
        <v>0.19532920258620687</v>
      </c>
      <c r="AQ198" s="15">
        <f t="shared" si="13"/>
        <v>3.906584051724137</v>
      </c>
      <c r="AR198" s="27">
        <v>0.05</v>
      </c>
      <c r="AS198" s="27">
        <v>4.0000000000000001E-3</v>
      </c>
      <c r="AT198" s="27">
        <v>7.0000000000000001E-3</v>
      </c>
      <c r="AU198" s="27">
        <v>2E-3</v>
      </c>
      <c r="AV198" s="27">
        <v>7.0000000000000001E-3</v>
      </c>
      <c r="AW198" s="27">
        <v>2E-3</v>
      </c>
      <c r="AX198" s="27">
        <v>8.9999999999999993E-3</v>
      </c>
      <c r="AY198" s="27">
        <v>2E-3</v>
      </c>
      <c r="AZ198" s="27">
        <v>8.9999999999999993E-3</v>
      </c>
      <c r="BA198" s="14">
        <v>4.303026991585619</v>
      </c>
      <c r="BB198" s="25">
        <v>1.2814962680090265E-2</v>
      </c>
      <c r="BC198" s="25">
        <v>1.6506373117033603E-2</v>
      </c>
    </row>
    <row r="199" spans="1:55" ht="12" customHeight="1" x14ac:dyDescent="0.2">
      <c r="B199" s="6">
        <v>193</v>
      </c>
      <c r="C199" s="11">
        <v>42892</v>
      </c>
      <c r="D199" s="98" t="s">
        <v>313</v>
      </c>
      <c r="E199" s="6">
        <v>119.89</v>
      </c>
      <c r="F199" s="6">
        <v>2841.5899999999997</v>
      </c>
      <c r="G199" s="6">
        <v>-1265.7899999999997</v>
      </c>
      <c r="H199" s="6">
        <v>2842.7899999999995</v>
      </c>
      <c r="I199" s="6" t="s">
        <v>180</v>
      </c>
      <c r="J199" s="6" t="s">
        <v>62</v>
      </c>
      <c r="K199" s="6" t="s">
        <v>42</v>
      </c>
      <c r="N199" s="14">
        <v>3.3432780548628429</v>
      </c>
      <c r="O199" s="14">
        <v>0.30395763203714449</v>
      </c>
      <c r="P199" s="14">
        <v>31.355616438356162</v>
      </c>
      <c r="Q199" s="15">
        <v>0.16705435834588001</v>
      </c>
      <c r="R199" s="14">
        <v>0.23939927623642943</v>
      </c>
      <c r="S199" s="14">
        <v>9.4287931794796425</v>
      </c>
      <c r="T199" s="13">
        <v>204.34457455113193</v>
      </c>
      <c r="U199" s="24">
        <v>17</v>
      </c>
      <c r="V199" s="16">
        <v>8</v>
      </c>
      <c r="W199" s="13">
        <v>44.21539559014267</v>
      </c>
      <c r="X199" s="25">
        <v>0.59823220973782776</v>
      </c>
      <c r="Y199" s="26">
        <v>1.2360928919681806</v>
      </c>
      <c r="Z199" s="16">
        <v>43</v>
      </c>
      <c r="AA199" s="26">
        <v>33.177562969800874</v>
      </c>
      <c r="AB199" s="26">
        <v>6.6199160839160847</v>
      </c>
      <c r="AC199" s="26">
        <v>31.022695507487523</v>
      </c>
      <c r="AD199" s="26">
        <v>1.3640367632367634</v>
      </c>
      <c r="AE199" s="26">
        <v>216.73159722222223</v>
      </c>
      <c r="AF199" s="14">
        <v>0.25055622561191909</v>
      </c>
      <c r="AG199" s="14">
        <v>0.24748606610499027</v>
      </c>
      <c r="AH199" s="14">
        <v>7.4447798165137621E-2</v>
      </c>
      <c r="AI199" s="14">
        <v>7.0257847533632289E-2</v>
      </c>
      <c r="AJ199" s="26">
        <v>65.132626341160005</v>
      </c>
      <c r="AK199" s="25">
        <v>2.0823188405797102</v>
      </c>
      <c r="AL199" s="25">
        <v>4.0671526980482202</v>
      </c>
      <c r="AM199" s="25">
        <v>0.33864</v>
      </c>
      <c r="AN199" s="25">
        <v>1.051047619047619</v>
      </c>
      <c r="AO199" s="25">
        <v>0.11082839939789262</v>
      </c>
      <c r="AP199" s="25">
        <v>0.1870290948275862</v>
      </c>
      <c r="AQ199" s="29">
        <f t="shared" si="13"/>
        <v>2.0580634530493631</v>
      </c>
      <c r="AR199" s="25">
        <v>7.0924106386583113E-2</v>
      </c>
      <c r="AS199" s="25">
        <v>1.0672811059907833E-2</v>
      </c>
      <c r="AT199" s="25">
        <v>2.9237439523632305E-2</v>
      </c>
      <c r="AU199" s="25">
        <v>1.2537634408602149E-2</v>
      </c>
      <c r="AV199" s="27">
        <v>7.0000000000000001E-3</v>
      </c>
      <c r="AW199" s="27">
        <v>2E-3</v>
      </c>
      <c r="AX199" s="27">
        <v>1.0999999999999999E-2</v>
      </c>
      <c r="AY199" s="27">
        <v>2E-3</v>
      </c>
      <c r="AZ199" s="25">
        <v>0.02</v>
      </c>
      <c r="BA199" s="14">
        <v>3.5569227406840778</v>
      </c>
      <c r="BB199" s="25">
        <v>2.7640000000000001E-2</v>
      </c>
      <c r="BC199" s="25">
        <v>1.7157010428736963E-2</v>
      </c>
    </row>
    <row r="200" spans="1:55" ht="12" customHeight="1" x14ac:dyDescent="0.2">
      <c r="B200" s="6">
        <v>194</v>
      </c>
      <c r="C200" s="11">
        <v>42892</v>
      </c>
      <c r="D200" s="98" t="s">
        <v>313</v>
      </c>
      <c r="E200" s="6">
        <v>119.89</v>
      </c>
      <c r="F200" s="6">
        <v>2841.5899999999997</v>
      </c>
      <c r="G200" s="6">
        <v>-1265.7899999999997</v>
      </c>
      <c r="H200" s="6">
        <v>2842.7899999999995</v>
      </c>
      <c r="I200" s="6" t="s">
        <v>180</v>
      </c>
      <c r="J200" s="6" t="s">
        <v>62</v>
      </c>
      <c r="K200" s="6" t="s">
        <v>42</v>
      </c>
      <c r="N200" s="14">
        <v>3.6587016832917705</v>
      </c>
      <c r="O200" s="14">
        <v>0.36642745211839817</v>
      </c>
      <c r="P200" s="14">
        <v>33.873911719939116</v>
      </c>
      <c r="Q200" s="15">
        <v>4.9157756924262046E-2</v>
      </c>
      <c r="R200" s="14">
        <v>0.23296381182147163</v>
      </c>
      <c r="S200" s="14">
        <v>10.326773482287226</v>
      </c>
      <c r="T200" s="13">
        <v>110.2584699453552</v>
      </c>
      <c r="U200" s="24">
        <v>24</v>
      </c>
      <c r="V200" s="16">
        <v>14</v>
      </c>
      <c r="W200" s="13">
        <v>40.266523994811934</v>
      </c>
      <c r="X200" s="25">
        <v>0.62591161048689137</v>
      </c>
      <c r="Y200" s="26">
        <v>1.6611834744675391</v>
      </c>
      <c r="Z200" s="13">
        <v>35.955486111111114</v>
      </c>
      <c r="AA200" s="26">
        <v>40.088195964657793</v>
      </c>
      <c r="AB200" s="26">
        <v>7.9277202797202797</v>
      </c>
      <c r="AC200" s="26">
        <v>31.827354409317802</v>
      </c>
      <c r="AD200" s="26">
        <v>1.0662353646353648</v>
      </c>
      <c r="AE200" s="26">
        <v>232.83125000000001</v>
      </c>
      <c r="AF200" s="14">
        <v>0.28138382405108192</v>
      </c>
      <c r="AG200" s="14">
        <v>0.30446856772521064</v>
      </c>
      <c r="AH200" s="15">
        <v>0.04</v>
      </c>
      <c r="AI200" s="14">
        <v>0.66070627802690596</v>
      </c>
      <c r="AJ200" s="26">
        <v>56.961355932203382</v>
      </c>
      <c r="AK200" s="25">
        <v>1.4957391304347827</v>
      </c>
      <c r="AL200" s="25">
        <v>3.1442135476463835</v>
      </c>
      <c r="AM200" s="25">
        <v>0.29318054474708166</v>
      </c>
      <c r="AN200" s="25">
        <v>0.97756613756613753</v>
      </c>
      <c r="AO200" s="25">
        <v>0.15869794279979929</v>
      </c>
      <c r="AP200" s="25">
        <v>0.20362931034482756</v>
      </c>
      <c r="AQ200" s="29">
        <f t="shared" si="13"/>
        <v>1.3438361941979324</v>
      </c>
      <c r="AR200" s="25">
        <v>0.14435880060985942</v>
      </c>
      <c r="AS200" s="25">
        <v>8.0046082949308747E-3</v>
      </c>
      <c r="AT200" s="25">
        <v>4.3856159285448455E-2</v>
      </c>
      <c r="AU200" s="25">
        <v>1.139784946236559E-2</v>
      </c>
      <c r="AV200" s="27">
        <v>7.0000000000000001E-3</v>
      </c>
      <c r="AW200" s="25">
        <v>6.1835748792270539E-3</v>
      </c>
      <c r="AX200" s="27">
        <v>8.0000000000000002E-3</v>
      </c>
      <c r="AY200" s="27">
        <v>2E-3</v>
      </c>
      <c r="AZ200" s="25">
        <v>0.02</v>
      </c>
      <c r="BA200" s="14">
        <v>3.1099989072232539</v>
      </c>
      <c r="BB200" s="25">
        <v>2.3265926054504428E-2</v>
      </c>
      <c r="BC200" s="25">
        <v>1.376E-2</v>
      </c>
    </row>
    <row r="201" spans="1:55" ht="12" customHeight="1" x14ac:dyDescent="0.2">
      <c r="B201" s="6">
        <v>195</v>
      </c>
      <c r="C201" s="11">
        <v>42892</v>
      </c>
      <c r="D201" s="98" t="s">
        <v>313</v>
      </c>
      <c r="E201" s="6">
        <v>119.89</v>
      </c>
      <c r="F201" s="6">
        <v>2841.5899999999997</v>
      </c>
      <c r="G201" s="6">
        <v>-1265.7899999999997</v>
      </c>
      <c r="H201" s="6">
        <v>2842.7899999999995</v>
      </c>
      <c r="I201" s="6" t="s">
        <v>180</v>
      </c>
      <c r="J201" s="6" t="s">
        <v>62</v>
      </c>
      <c r="K201" s="6" t="s">
        <v>43</v>
      </c>
      <c r="N201" s="14">
        <v>0.32923004987531174</v>
      </c>
      <c r="O201" s="14">
        <v>16.624431224608241</v>
      </c>
      <c r="P201" s="14">
        <v>3.7859634703196345</v>
      </c>
      <c r="Q201" s="15">
        <v>0.1211188847648727</v>
      </c>
      <c r="R201" s="15">
        <v>8.9999999999999993E-3</v>
      </c>
      <c r="S201" s="14">
        <v>14.149992650301339</v>
      </c>
      <c r="T201" s="13">
        <v>2819.2138953942235</v>
      </c>
      <c r="U201" s="26">
        <v>469.4705746595892</v>
      </c>
      <c r="V201" s="13">
        <v>824.52691218130315</v>
      </c>
      <c r="W201" s="13">
        <v>1391.5071335927366</v>
      </c>
      <c r="X201" s="25">
        <v>7.3582561797752808</v>
      </c>
      <c r="Y201" s="26">
        <v>60.296258660508087</v>
      </c>
      <c r="Z201" s="13">
        <v>1273.130434782609</v>
      </c>
      <c r="AA201" s="26">
        <v>80.252512198338394</v>
      </c>
      <c r="AB201" s="26">
        <v>59.676993006993008</v>
      </c>
      <c r="AC201" s="26">
        <v>6.7851314475873545</v>
      </c>
      <c r="AD201" s="26">
        <v>0.14757122877122877</v>
      </c>
      <c r="AE201" s="26">
        <v>7.2979166666666657</v>
      </c>
      <c r="AF201" s="14">
        <v>29.227186945725435</v>
      </c>
      <c r="AG201" s="14">
        <v>70.162501620220354</v>
      </c>
      <c r="AH201" s="14">
        <v>0.16886688073394496</v>
      </c>
      <c r="AI201" s="14">
        <v>1.3719282511210764</v>
      </c>
      <c r="AJ201" s="26">
        <v>0.87088042295132895</v>
      </c>
      <c r="AK201" s="25">
        <v>1.8401594202898552</v>
      </c>
      <c r="AL201" s="25">
        <v>8.2673938002296197</v>
      </c>
      <c r="AM201" s="25">
        <v>1.4784205447470817</v>
      </c>
      <c r="AN201" s="25">
        <v>9.0867724867724853</v>
      </c>
      <c r="AO201" s="25">
        <v>2.3627782237832413</v>
      </c>
      <c r="AP201" s="25">
        <v>0.29714385775862068</v>
      </c>
      <c r="AQ201" s="29">
        <f t="shared" si="13"/>
        <v>9.6376417623226879E-2</v>
      </c>
      <c r="AR201" s="25">
        <v>3.8035405725902089</v>
      </c>
      <c r="AS201" s="25">
        <v>0.74442857142857144</v>
      </c>
      <c r="AT201" s="25">
        <v>4.9355582433941194</v>
      </c>
      <c r="AU201" s="25">
        <v>0.85825806451612896</v>
      </c>
      <c r="AV201" s="25">
        <v>2.8233790378006871</v>
      </c>
      <c r="AW201" s="25">
        <v>0.4660869565217392</v>
      </c>
      <c r="AX201" s="25">
        <v>2.3107591973244146</v>
      </c>
      <c r="AY201" s="25">
        <v>0.36632648401826484</v>
      </c>
      <c r="AZ201" s="25">
        <v>1.1383577371048255</v>
      </c>
      <c r="BA201" s="14">
        <v>0.69439405529450327</v>
      </c>
      <c r="BB201" s="25">
        <v>0.44391720187467454</v>
      </c>
      <c r="BC201" s="25">
        <v>4.383314020857474E-2</v>
      </c>
    </row>
    <row r="202" spans="1:55" ht="12" customHeight="1" x14ac:dyDescent="0.2">
      <c r="B202" s="6">
        <v>196</v>
      </c>
      <c r="C202" s="11">
        <v>42892</v>
      </c>
      <c r="D202" s="98" t="s">
        <v>313</v>
      </c>
      <c r="E202" s="6">
        <v>119.89</v>
      </c>
      <c r="F202" s="6">
        <v>2841.5899999999997</v>
      </c>
      <c r="G202" s="6">
        <v>-1265.7899999999997</v>
      </c>
      <c r="H202" s="6">
        <v>2842.7899999999995</v>
      </c>
      <c r="I202" s="6" t="s">
        <v>180</v>
      </c>
      <c r="J202" s="6" t="s">
        <v>62</v>
      </c>
      <c r="K202" s="6" t="s">
        <v>42</v>
      </c>
      <c r="N202" s="14">
        <v>3.5280716957605986</v>
      </c>
      <c r="O202" s="15">
        <v>6.0000000000000001E-3</v>
      </c>
      <c r="P202" s="14">
        <v>31.658569254185689</v>
      </c>
      <c r="Q202" s="15">
        <v>5.9661234987219439E-2</v>
      </c>
      <c r="R202" s="14">
        <v>0.2110832328106152</v>
      </c>
      <c r="S202" s="14">
        <v>9.5240335146259003</v>
      </c>
      <c r="T202" s="13">
        <v>115.14387197501951</v>
      </c>
      <c r="U202" s="24">
        <v>32</v>
      </c>
      <c r="V202" s="16">
        <v>17</v>
      </c>
      <c r="W202" s="13">
        <v>28.2900661478599</v>
      </c>
      <c r="X202" s="25">
        <v>0.30983071161048686</v>
      </c>
      <c r="Y202" s="24">
        <v>0.8</v>
      </c>
      <c r="Z202" s="16">
        <v>32</v>
      </c>
      <c r="AA202" s="26">
        <v>9.4824106554134246</v>
      </c>
      <c r="AB202" s="26">
        <v>2.2600069930069933</v>
      </c>
      <c r="AC202" s="26">
        <v>31.938768718801995</v>
      </c>
      <c r="AD202" s="26">
        <v>0.93860619380619381</v>
      </c>
      <c r="AE202" s="26">
        <v>217.69895833333331</v>
      </c>
      <c r="AF202" s="15">
        <v>0.05</v>
      </c>
      <c r="AG202" s="15">
        <v>0.22</v>
      </c>
      <c r="AH202" s="14">
        <v>0.05</v>
      </c>
      <c r="AI202" s="14">
        <v>0.40573991031390133</v>
      </c>
      <c r="AJ202" s="26">
        <v>54.696837194837499</v>
      </c>
      <c r="AK202" s="25">
        <v>1.9537826086956525</v>
      </c>
      <c r="AL202" s="25">
        <v>3.8328013777267507</v>
      </c>
      <c r="AM202" s="25">
        <v>0.26880373540856028</v>
      </c>
      <c r="AN202" s="25">
        <v>0.87849735449735444</v>
      </c>
      <c r="AO202" s="25">
        <v>3.590215755143001E-2</v>
      </c>
      <c r="AP202" s="25">
        <v>0.20694935344827584</v>
      </c>
      <c r="AQ202" s="15">
        <f t="shared" si="13"/>
        <v>5.453055884690774</v>
      </c>
      <c r="AR202" s="27">
        <v>0.04</v>
      </c>
      <c r="AS202" s="27">
        <v>5.0000000000000001E-3</v>
      </c>
      <c r="AT202" s="27">
        <v>7.0000000000000001E-3</v>
      </c>
      <c r="AU202" s="27">
        <v>3.0000000000000001E-3</v>
      </c>
      <c r="AV202" s="27">
        <v>7.0000000000000001E-3</v>
      </c>
      <c r="AW202" s="27">
        <v>3.0000000000000001E-3</v>
      </c>
      <c r="AX202" s="27">
        <v>8.0000000000000002E-3</v>
      </c>
      <c r="AY202" s="27">
        <v>2E-3</v>
      </c>
      <c r="AZ202" s="27">
        <v>1.0999999999999999E-2</v>
      </c>
      <c r="BA202" s="14">
        <v>2.9991913452081738</v>
      </c>
      <c r="BB202" s="27">
        <v>1.4999999999999999E-2</v>
      </c>
      <c r="BC202" s="25">
        <v>1.5855735805330243E-2</v>
      </c>
    </row>
    <row r="203" spans="1:55" ht="12" customHeight="1" x14ac:dyDescent="0.2">
      <c r="B203" s="6">
        <v>197</v>
      </c>
      <c r="C203" s="11">
        <v>42892</v>
      </c>
      <c r="D203" s="98" t="s">
        <v>313</v>
      </c>
      <c r="E203" s="6">
        <v>119.89</v>
      </c>
      <c r="F203" s="6">
        <v>2841.5899999999997</v>
      </c>
      <c r="G203" s="6">
        <v>-1265.7899999999997</v>
      </c>
      <c r="H203" s="6">
        <v>2842.7899999999995</v>
      </c>
      <c r="I203" s="6" t="s">
        <v>180</v>
      </c>
      <c r="J203" s="6" t="s">
        <v>62</v>
      </c>
      <c r="K203" s="6" t="s">
        <v>43</v>
      </c>
      <c r="N203" s="14">
        <v>0.2994931421446384</v>
      </c>
      <c r="O203" s="14">
        <v>16.437954149738825</v>
      </c>
      <c r="P203" s="14">
        <v>3.0522496194824962</v>
      </c>
      <c r="Q203" s="15">
        <v>0.12638268566826569</v>
      </c>
      <c r="R203" s="15">
        <v>6.0000000000000001E-3</v>
      </c>
      <c r="S203" s="14">
        <v>14.63299720711451</v>
      </c>
      <c r="T203" s="13">
        <v>3028.9492583918814</v>
      </c>
      <c r="U203" s="26">
        <v>524.9628202169398</v>
      </c>
      <c r="V203" s="13">
        <v>668.51048158640231</v>
      </c>
      <c r="W203" s="13">
        <v>1412.8754863813228</v>
      </c>
      <c r="X203" s="25">
        <v>7.1921797752808985</v>
      </c>
      <c r="Y203" s="26">
        <v>55.908226841159866</v>
      </c>
      <c r="Z203" s="13">
        <v>1195.1672705314011</v>
      </c>
      <c r="AA203" s="26">
        <v>53.463614664380856</v>
      </c>
      <c r="AB203" s="26">
        <v>50.407762237762242</v>
      </c>
      <c r="AC203" s="26">
        <v>6.6118202995008319</v>
      </c>
      <c r="AD203" s="26">
        <v>0.11167552447552449</v>
      </c>
      <c r="AE203" s="26">
        <v>6.2289826388888887</v>
      </c>
      <c r="AF203" s="14">
        <v>30.158573962398009</v>
      </c>
      <c r="AG203" s="14">
        <v>48.266137394685671</v>
      </c>
      <c r="AH203" s="14">
        <v>0.24642541284403668</v>
      </c>
      <c r="AI203" s="14">
        <v>1.1572197309417043</v>
      </c>
      <c r="AJ203" s="26">
        <v>0.49724397449852276</v>
      </c>
      <c r="AK203" s="25">
        <v>2.0823188405797102</v>
      </c>
      <c r="AL203" s="25">
        <v>8.6579793340987372</v>
      </c>
      <c r="AM203" s="25">
        <v>1.4184667704280154</v>
      </c>
      <c r="AN203" s="25">
        <v>8.6340740740740731</v>
      </c>
      <c r="AO203" s="25">
        <v>2.545410938283994</v>
      </c>
      <c r="AP203" s="25">
        <v>0.35856465517241376</v>
      </c>
      <c r="AQ203" s="29">
        <f t="shared" si="13"/>
        <v>0.11191243283252877</v>
      </c>
      <c r="AR203" s="25">
        <v>3.8625393867524993</v>
      </c>
      <c r="AS203" s="25">
        <v>0.76243894009216584</v>
      </c>
      <c r="AT203" s="25">
        <v>5.3595011164867881</v>
      </c>
      <c r="AU203" s="25">
        <v>0.89245161290322572</v>
      </c>
      <c r="AV203" s="25">
        <v>2.7844316151202744</v>
      </c>
      <c r="AW203" s="25">
        <v>0.47768115942028994</v>
      </c>
      <c r="AX203" s="25">
        <v>2.4095304347826083</v>
      </c>
      <c r="AY203" s="25">
        <v>0.38364840182648402</v>
      </c>
      <c r="AZ203" s="25">
        <v>0.7322545757071548</v>
      </c>
      <c r="BA203" s="14">
        <v>0.83844388591410768</v>
      </c>
      <c r="BB203" s="25">
        <v>0.41452386738413466</v>
      </c>
      <c r="BC203" s="25">
        <v>6.7906720741599064E-2</v>
      </c>
    </row>
    <row r="204" spans="1:55" ht="12" customHeight="1" x14ac:dyDescent="0.2">
      <c r="B204" s="6">
        <v>198</v>
      </c>
      <c r="C204" s="11">
        <v>42892</v>
      </c>
      <c r="D204" s="98" t="s">
        <v>313</v>
      </c>
      <c r="E204" s="6">
        <v>119.89</v>
      </c>
      <c r="F204" s="6">
        <v>2841.5899999999997</v>
      </c>
      <c r="G204" s="6">
        <v>-1265.7899999999997</v>
      </c>
      <c r="H204" s="6">
        <v>2842.7899999999995</v>
      </c>
      <c r="I204" s="6" t="s">
        <v>180</v>
      </c>
      <c r="J204" s="6" t="s">
        <v>62</v>
      </c>
      <c r="K204" s="6" t="s">
        <v>43</v>
      </c>
      <c r="N204" s="14">
        <v>0.31011346633416459</v>
      </c>
      <c r="O204" s="14">
        <v>17.109271619268718</v>
      </c>
      <c r="P204" s="14">
        <v>3.9052511415525113</v>
      </c>
      <c r="Q204" s="15">
        <v>0.12228969046535242</v>
      </c>
      <c r="R204" s="15">
        <v>7.0000000000000001E-3</v>
      </c>
      <c r="S204" s="14">
        <v>14.197612817874468</v>
      </c>
      <c r="T204" s="13">
        <v>2971.6721311475412</v>
      </c>
      <c r="U204" s="26">
        <v>519.30034618047546</v>
      </c>
      <c r="V204" s="13">
        <v>726.28866855524075</v>
      </c>
      <c r="W204" s="13">
        <v>1416.2944228274966</v>
      </c>
      <c r="X204" s="25">
        <v>7.1716434456928839</v>
      </c>
      <c r="Y204" s="26">
        <v>56.486114960225819</v>
      </c>
      <c r="Z204" s="13">
        <v>1222.8964371980678</v>
      </c>
      <c r="AA204" s="26">
        <v>56.492113939074251</v>
      </c>
      <c r="AB204" s="26">
        <v>55.716503496503506</v>
      </c>
      <c r="AC204" s="26">
        <v>7.0413843594009986</v>
      </c>
      <c r="AD204" s="26">
        <v>0.20340899100899101</v>
      </c>
      <c r="AE204" s="26">
        <v>7.7125000000000004</v>
      </c>
      <c r="AF204" s="14">
        <v>27.521830436324937</v>
      </c>
      <c r="AG204" s="14">
        <v>46.699118600129616</v>
      </c>
      <c r="AH204" s="14">
        <v>0.23715211009174308</v>
      </c>
      <c r="AI204" s="14">
        <v>1.9623766816143497</v>
      </c>
      <c r="AJ204" s="26">
        <v>0.87255232467734412</v>
      </c>
      <c r="AK204" s="25">
        <v>1.9054927536231885</v>
      </c>
      <c r="AL204" s="25">
        <v>8.3397244546498257</v>
      </c>
      <c r="AM204" s="25">
        <v>1.448114241245136</v>
      </c>
      <c r="AN204" s="25">
        <v>8.0304761904761897</v>
      </c>
      <c r="AO204" s="25">
        <v>2.2914942298043148</v>
      </c>
      <c r="AP204" s="25">
        <v>0.29825053879310343</v>
      </c>
      <c r="AQ204" s="29">
        <f t="shared" si="13"/>
        <v>0.1014175640261146</v>
      </c>
      <c r="AR204" s="25">
        <v>3.5901406064712864</v>
      </c>
      <c r="AS204" s="25">
        <v>0.64437096774193536</v>
      </c>
      <c r="AT204" s="25">
        <v>5.0552925195385185</v>
      </c>
      <c r="AU204" s="25">
        <v>0.89587096774193542</v>
      </c>
      <c r="AV204" s="25">
        <v>2.6385333333333327</v>
      </c>
      <c r="AW204" s="25">
        <v>0.45526570048309184</v>
      </c>
      <c r="AX204" s="25">
        <v>2.3583157190635449</v>
      </c>
      <c r="AY204" s="25">
        <v>0.34451369863013703</v>
      </c>
      <c r="AZ204" s="25">
        <v>0.89044592346089868</v>
      </c>
      <c r="BA204" s="14">
        <v>0.70916839689651401</v>
      </c>
      <c r="BB204" s="25">
        <v>0.44457038708557545</v>
      </c>
      <c r="BC204" s="25">
        <v>5.2942062572421789E-2</v>
      </c>
    </row>
    <row r="205" spans="1:55" ht="12" customHeight="1" x14ac:dyDescent="0.2">
      <c r="B205" s="6">
        <v>199</v>
      </c>
      <c r="C205" s="11">
        <v>42892</v>
      </c>
      <c r="D205" s="98" t="s">
        <v>313</v>
      </c>
      <c r="E205" s="6">
        <v>119.89</v>
      </c>
      <c r="F205" s="6">
        <v>2841.5899999999997</v>
      </c>
      <c r="G205" s="6">
        <v>-1265.7899999999997</v>
      </c>
      <c r="H205" s="6">
        <v>2842.7899999999995</v>
      </c>
      <c r="I205" s="6" t="s">
        <v>180</v>
      </c>
      <c r="J205" s="6" t="s">
        <v>62</v>
      </c>
      <c r="K205" s="6" t="s">
        <v>42</v>
      </c>
      <c r="N205" s="14">
        <v>2.9389837905236909</v>
      </c>
      <c r="O205" s="14">
        <v>9.6526407428903106E-3</v>
      </c>
      <c r="P205" s="14">
        <v>32.645958904109584</v>
      </c>
      <c r="Q205" s="15">
        <v>0.29906232186000908</v>
      </c>
      <c r="R205" s="14">
        <v>0.13773462002412545</v>
      </c>
      <c r="S205" s="14">
        <v>11.572297515801852</v>
      </c>
      <c r="T205" s="13">
        <v>179.33114754098361</v>
      </c>
      <c r="U205" s="24">
        <v>35</v>
      </c>
      <c r="V205" s="16">
        <v>8</v>
      </c>
      <c r="W205" s="13">
        <v>13.564954604409857</v>
      </c>
      <c r="X205" s="25">
        <v>0.35913558052434458</v>
      </c>
      <c r="Y205" s="24">
        <v>0.9</v>
      </c>
      <c r="Z205" s="16">
        <v>27</v>
      </c>
      <c r="AA205" s="26">
        <v>4.3733455096927338</v>
      </c>
      <c r="AB205" s="26">
        <v>2.8245328671328669</v>
      </c>
      <c r="AC205" s="26">
        <v>20.640536605657239</v>
      </c>
      <c r="AD205" s="26">
        <v>0.56176143856143856</v>
      </c>
      <c r="AE205" s="26">
        <v>258.62556818181815</v>
      </c>
      <c r="AF205" s="14">
        <v>0.25143135863781479</v>
      </c>
      <c r="AG205" s="14">
        <v>0.23939209332469216</v>
      </c>
      <c r="AH205" s="14">
        <v>7.1131834862385321E-2</v>
      </c>
      <c r="AI205" s="14">
        <v>6.7228699551569515E-2</v>
      </c>
      <c r="AJ205" s="26">
        <v>55.514563831441457</v>
      </c>
      <c r="AK205" s="25">
        <v>2.3484243156199676</v>
      </c>
      <c r="AL205" s="25">
        <v>4.5402640642939147</v>
      </c>
      <c r="AM205" s="25">
        <v>0.38240108949416346</v>
      </c>
      <c r="AN205" s="25">
        <v>1.4480786092214666</v>
      </c>
      <c r="AO205" s="25">
        <v>0.19528265596253555</v>
      </c>
      <c r="AP205" s="25">
        <v>0.27962392241379308</v>
      </c>
      <c r="AQ205" s="29">
        <f t="shared" si="13"/>
        <v>1.9076120631367888</v>
      </c>
      <c r="AR205" s="25">
        <v>9.7883787904455358E-2</v>
      </c>
      <c r="AS205" s="25">
        <v>9.8905529953917052E-3</v>
      </c>
      <c r="AT205" s="25">
        <v>7.4348343877930781E-2</v>
      </c>
      <c r="AU205" s="25">
        <v>1.4838709677419352E-2</v>
      </c>
      <c r="AV205" s="25">
        <v>2.3573195876288658E-2</v>
      </c>
      <c r="AW205" s="27">
        <v>2E-3</v>
      </c>
      <c r="AX205" s="25">
        <v>9.4264214046822729E-3</v>
      </c>
      <c r="AY205" s="27">
        <v>2E-3</v>
      </c>
      <c r="AZ205" s="25">
        <v>4.5481530782029947E-2</v>
      </c>
      <c r="BA205" s="14">
        <v>0.76630969292973439</v>
      </c>
      <c r="BB205" s="25">
        <v>2.4206561360874849E-2</v>
      </c>
      <c r="BC205" s="25">
        <v>1.4684241019698726E-2</v>
      </c>
    </row>
    <row r="206" spans="1:55" ht="12" customHeight="1" x14ac:dyDescent="0.2">
      <c r="B206" s="6">
        <v>200</v>
      </c>
      <c r="C206" s="11">
        <v>42892</v>
      </c>
      <c r="D206" s="98" t="s">
        <v>313</v>
      </c>
      <c r="E206" s="6">
        <v>119.89</v>
      </c>
      <c r="F206" s="6">
        <v>2841.5899999999997</v>
      </c>
      <c r="G206" s="6">
        <v>-1265.7899999999997</v>
      </c>
      <c r="H206" s="6">
        <v>2842.7899999999995</v>
      </c>
      <c r="I206" s="6" t="s">
        <v>180</v>
      </c>
      <c r="J206" s="6" t="s">
        <v>62</v>
      </c>
      <c r="K206" s="6" t="s">
        <v>42</v>
      </c>
      <c r="N206" s="14">
        <v>4.1685486284289279</v>
      </c>
      <c r="O206" s="14">
        <v>0.8771982008125363</v>
      </c>
      <c r="P206" s="14">
        <v>32.47198630136986</v>
      </c>
      <c r="Q206" s="15">
        <v>6.6957037361252136E-2</v>
      </c>
      <c r="R206" s="14">
        <v>0.17682147165259349</v>
      </c>
      <c r="S206" s="14">
        <v>11.155209466411877</v>
      </c>
      <c r="T206" s="13">
        <v>210.50866510538643</v>
      </c>
      <c r="U206" s="24">
        <v>44</v>
      </c>
      <c r="V206" s="13">
        <v>11.304322946175638</v>
      </c>
      <c r="W206" s="13">
        <v>81.308715953307399</v>
      </c>
      <c r="X206" s="25">
        <v>0.89386816479400744</v>
      </c>
      <c r="Y206" s="26">
        <v>3.4900205286117525</v>
      </c>
      <c r="Z206" s="16">
        <v>29</v>
      </c>
      <c r="AA206" s="26">
        <v>15.875231438744558</v>
      </c>
      <c r="AB206" s="26">
        <v>4.0005013986013989</v>
      </c>
      <c r="AC206" s="26">
        <v>26.232325291181365</v>
      </c>
      <c r="AD206" s="26">
        <v>1.1149594405594407</v>
      </c>
      <c r="AE206" s="26">
        <v>247.50075757575758</v>
      </c>
      <c r="AF206" s="14">
        <v>0.32130968428520751</v>
      </c>
      <c r="AG206" s="14">
        <v>0.1936454957874271</v>
      </c>
      <c r="AH206" s="14">
        <v>0.11417816513761468</v>
      </c>
      <c r="AI206" s="14">
        <v>8.1854260089686104E-2</v>
      </c>
      <c r="AJ206" s="26">
        <v>59.11143523557768</v>
      </c>
      <c r="AK206" s="25">
        <v>2.4868180354267313</v>
      </c>
      <c r="AL206" s="25">
        <v>5.0256567164179105</v>
      </c>
      <c r="AM206" s="25">
        <v>0.40025105058365756</v>
      </c>
      <c r="AN206" s="25">
        <v>1.2710325018896449</v>
      </c>
      <c r="AO206" s="25">
        <v>0.33047834085967553</v>
      </c>
      <c r="AP206" s="25">
        <v>0.29631788793103447</v>
      </c>
      <c r="AQ206" s="29">
        <f t="shared" si="13"/>
        <v>1.2157285500992903</v>
      </c>
      <c r="AR206" s="25">
        <v>0.15699542605454853</v>
      </c>
      <c r="AS206" s="25">
        <v>1.5126728110599078E-2</v>
      </c>
      <c r="AT206" s="25">
        <v>5.3556010420543372E-2</v>
      </c>
      <c r="AU206" s="27">
        <v>3.0000000000000001E-3</v>
      </c>
      <c r="AV206" s="27">
        <v>7.0000000000000001E-3</v>
      </c>
      <c r="AW206" s="27">
        <v>2E-3</v>
      </c>
      <c r="AX206" s="27">
        <v>8.9999999999999993E-3</v>
      </c>
      <c r="AY206" s="27">
        <v>2E-3</v>
      </c>
      <c r="AZ206" s="25">
        <v>0.02</v>
      </c>
      <c r="BA206" s="14">
        <v>1.0105999344333954</v>
      </c>
      <c r="BB206" s="25">
        <v>0.02</v>
      </c>
      <c r="BC206" s="25">
        <v>2.1376013904982619E-2</v>
      </c>
    </row>
    <row r="207" spans="1:55" ht="12" customHeight="1" x14ac:dyDescent="0.2">
      <c r="B207" s="6">
        <v>201</v>
      </c>
      <c r="C207" s="11">
        <v>42892</v>
      </c>
      <c r="D207" s="98" t="s">
        <v>313</v>
      </c>
      <c r="E207" s="6">
        <v>119.89</v>
      </c>
      <c r="F207" s="6">
        <v>2841.5899999999997</v>
      </c>
      <c r="G207" s="6">
        <v>-1265.7899999999997</v>
      </c>
      <c r="H207" s="6">
        <v>2842.7899999999995</v>
      </c>
      <c r="I207" s="6" t="s">
        <v>180</v>
      </c>
      <c r="J207" s="6" t="s">
        <v>62</v>
      </c>
      <c r="K207" s="6" t="s">
        <v>43</v>
      </c>
      <c r="N207" s="14">
        <v>0.31597755610972572</v>
      </c>
      <c r="O207" s="14">
        <v>15.871300058038305</v>
      </c>
      <c r="P207" s="14">
        <v>2.8131369863013695</v>
      </c>
      <c r="Q207" s="15">
        <v>0.65131862004972163</v>
      </c>
      <c r="R207" s="15">
        <v>5.0000000000000001E-3</v>
      </c>
      <c r="S207" s="14">
        <v>16.60768778480082</v>
      </c>
      <c r="T207" s="13">
        <v>2853.5081967213114</v>
      </c>
      <c r="U207" s="26">
        <v>417.06704361873989</v>
      </c>
      <c r="V207" s="13">
        <v>1090.5229461756373</v>
      </c>
      <c r="W207" s="13">
        <v>1427.6057068741893</v>
      </c>
      <c r="X207" s="25">
        <v>6.7979865168539328</v>
      </c>
      <c r="Y207" s="26">
        <v>50.802802155504232</v>
      </c>
      <c r="Z207" s="13">
        <v>221.13478260869567</v>
      </c>
      <c r="AA207" s="26">
        <v>11.806884346564685</v>
      </c>
      <c r="AB207" s="26">
        <v>30.243923076923078</v>
      </c>
      <c r="AC207" s="26">
        <v>5.0659151414309482</v>
      </c>
      <c r="AD207" s="26">
        <v>5.3093306693306697E-2</v>
      </c>
      <c r="AE207" s="26">
        <v>7.9047537878787875</v>
      </c>
      <c r="AF207" s="14">
        <v>31.203611209648809</v>
      </c>
      <c r="AG207" s="14">
        <v>51.910505508749189</v>
      </c>
      <c r="AH207" s="14">
        <v>0.15878981651376151</v>
      </c>
      <c r="AI207" s="14">
        <v>8.5843049327354259E-2</v>
      </c>
      <c r="AJ207" s="26">
        <v>0.93885865339760999</v>
      </c>
      <c r="AK207" s="25">
        <v>1.9101775362318842</v>
      </c>
      <c r="AL207" s="25">
        <v>9.7000114810562561</v>
      </c>
      <c r="AM207" s="25">
        <v>1.6195407003891049</v>
      </c>
      <c r="AN207" s="25">
        <v>9.4468631897203341</v>
      </c>
      <c r="AO207" s="25">
        <v>3.2936803813346716</v>
      </c>
      <c r="AP207" s="25">
        <v>0.41387122844827584</v>
      </c>
      <c r="AQ207" s="29">
        <f t="shared" si="13"/>
        <v>0.10746741531039417</v>
      </c>
      <c r="AR207" s="25">
        <v>4.408584109774691</v>
      </c>
      <c r="AS207" s="25">
        <v>0.65975806451612895</v>
      </c>
      <c r="AT207" s="25">
        <v>5.205014142165985</v>
      </c>
      <c r="AU207" s="25">
        <v>1.0108870967741934</v>
      </c>
      <c r="AV207" s="25">
        <v>2.9651257731958762</v>
      </c>
      <c r="AW207" s="25">
        <v>0.39654347826086961</v>
      </c>
      <c r="AX207" s="25">
        <v>2.5476474916387959</v>
      </c>
      <c r="AY207" s="25">
        <v>0.3321917808219178</v>
      </c>
      <c r="AZ207" s="25">
        <v>0.85098103161397665</v>
      </c>
      <c r="BA207" s="14">
        <v>0.13561359414271662</v>
      </c>
      <c r="BB207" s="25">
        <v>0.30063773650407921</v>
      </c>
      <c r="BC207" s="25">
        <v>3.6767091541135576E-2</v>
      </c>
    </row>
    <row r="208" spans="1:55" ht="12" customHeight="1" x14ac:dyDescent="0.2">
      <c r="B208" s="6">
        <v>202</v>
      </c>
      <c r="C208" s="11">
        <v>42892</v>
      </c>
      <c r="D208" s="98" t="s">
        <v>313</v>
      </c>
      <c r="E208" s="6">
        <v>119.89</v>
      </c>
      <c r="F208" s="6">
        <v>2841.5899999999997</v>
      </c>
      <c r="G208" s="6">
        <v>-1265.7899999999997</v>
      </c>
      <c r="H208" s="6">
        <v>2842.7899999999995</v>
      </c>
      <c r="I208" s="6" t="s">
        <v>180</v>
      </c>
      <c r="J208" s="6" t="s">
        <v>62</v>
      </c>
      <c r="K208" s="6" t="s">
        <v>42</v>
      </c>
      <c r="N208" s="14">
        <v>3.6533678304239401</v>
      </c>
      <c r="O208" s="14">
        <v>0.10073998839233894</v>
      </c>
      <c r="P208" s="14">
        <v>28.340136986301367</v>
      </c>
      <c r="Q208" s="15">
        <v>0.57393322140130965</v>
      </c>
      <c r="R208" s="15">
        <v>8.0000000000000002E-3</v>
      </c>
      <c r="S208" s="14">
        <v>13.976241364104071</v>
      </c>
      <c r="T208" s="13">
        <v>122.77658079625293</v>
      </c>
      <c r="U208" s="24">
        <v>16</v>
      </c>
      <c r="V208" s="16">
        <v>8</v>
      </c>
      <c r="W208" s="13">
        <v>161.93333333333334</v>
      </c>
      <c r="X208" s="25">
        <v>0.56914606741573037</v>
      </c>
      <c r="Y208" s="24">
        <v>1.1000000000000001</v>
      </c>
      <c r="Z208" s="16">
        <v>35</v>
      </c>
      <c r="AA208" s="26">
        <v>5.8613294210734539</v>
      </c>
      <c r="AB208" s="26">
        <v>3.5996783216783217</v>
      </c>
      <c r="AC208" s="26">
        <v>22.463564891846922</v>
      </c>
      <c r="AD208" s="24">
        <v>0.09</v>
      </c>
      <c r="AE208" s="26">
        <v>969.80303030303025</v>
      </c>
      <c r="AF208" s="14">
        <v>0.19526747073430292</v>
      </c>
      <c r="AG208" s="15">
        <v>0.16</v>
      </c>
      <c r="AH208" s="14">
        <v>5.4695963302752296E-2</v>
      </c>
      <c r="AI208" s="14">
        <v>4.9943946188340804E-2</v>
      </c>
      <c r="AJ208" s="26">
        <v>15.552778728036076</v>
      </c>
      <c r="AK208" s="25">
        <v>5.4748043478260877</v>
      </c>
      <c r="AL208" s="25">
        <v>10.484167623421353</v>
      </c>
      <c r="AM208" s="25">
        <v>0.79157712062256813</v>
      </c>
      <c r="AN208" s="25">
        <v>2.588308390022676</v>
      </c>
      <c r="AO208" s="25">
        <v>0.29586302057200203</v>
      </c>
      <c r="AP208" s="25">
        <v>0.52585991379310337</v>
      </c>
      <c r="AQ208" s="29">
        <f t="shared" si="13"/>
        <v>2.2682810863311511</v>
      </c>
      <c r="AR208" s="25">
        <v>0.16780077926478063</v>
      </c>
      <c r="AS208" s="25">
        <v>2.0362903225806455E-2</v>
      </c>
      <c r="AT208" s="25">
        <v>3.8434313360625236E-2</v>
      </c>
      <c r="AU208" s="25">
        <v>3.7096774193548379E-3</v>
      </c>
      <c r="AV208" s="25">
        <v>2.1024742268041238E-2</v>
      </c>
      <c r="AW208" s="27">
        <v>2E-3</v>
      </c>
      <c r="AX208" s="27">
        <v>8.9999999999999993E-3</v>
      </c>
      <c r="AY208" s="27">
        <v>2E-3</v>
      </c>
      <c r="AZ208" s="25">
        <v>0.02</v>
      </c>
      <c r="BA208" s="14">
        <v>1.0551852256583978</v>
      </c>
      <c r="BB208" s="25">
        <v>2.1201874674535673E-2</v>
      </c>
      <c r="BC208" s="25">
        <v>1.4015063731170337E-2</v>
      </c>
    </row>
    <row r="209" spans="1:55" ht="12" customHeight="1" x14ac:dyDescent="0.2">
      <c r="B209" s="6">
        <v>203</v>
      </c>
      <c r="C209" s="11">
        <v>42892</v>
      </c>
      <c r="D209" s="98" t="s">
        <v>313</v>
      </c>
      <c r="E209" s="6">
        <v>119.89</v>
      </c>
      <c r="F209" s="6">
        <v>2841.5899999999997</v>
      </c>
      <c r="G209" s="6">
        <v>-1265.7899999999997</v>
      </c>
      <c r="H209" s="6">
        <v>2842.7899999999995</v>
      </c>
      <c r="I209" s="6" t="s">
        <v>180</v>
      </c>
      <c r="J209" s="6" t="s">
        <v>62</v>
      </c>
      <c r="K209" s="6" t="s">
        <v>43</v>
      </c>
      <c r="N209" s="14">
        <v>0.24336159600997506</v>
      </c>
      <c r="O209" s="14">
        <v>16.375</v>
      </c>
      <c r="P209" s="14">
        <v>2.5078150684931506</v>
      </c>
      <c r="Q209" s="15">
        <v>0.6714795528554921</v>
      </c>
      <c r="R209" s="15">
        <v>8.9999999999999993E-3</v>
      </c>
      <c r="S209" s="14">
        <v>16.660771718359545</v>
      </c>
      <c r="T209" s="13">
        <v>2940.5152224824355</v>
      </c>
      <c r="U209" s="26">
        <v>499.99861527809827</v>
      </c>
      <c r="V209" s="13">
        <v>440.29988668555245</v>
      </c>
      <c r="W209" s="13">
        <v>1527.520103761349</v>
      </c>
      <c r="X209" s="25">
        <v>6.9215220973782774</v>
      </c>
      <c r="Y209" s="26">
        <v>50.300908391070053</v>
      </c>
      <c r="Z209" s="13">
        <v>202.96141304347827</v>
      </c>
      <c r="AA209" s="26">
        <v>8.5527171304233143</v>
      </c>
      <c r="AB209" s="26">
        <v>29.945790209790211</v>
      </c>
      <c r="AC209" s="26">
        <v>4.1298602329450915</v>
      </c>
      <c r="AD209" s="26">
        <v>8.7347052947052944E-2</v>
      </c>
      <c r="AE209" s="24">
        <v>0.8</v>
      </c>
      <c r="AF209" s="14">
        <v>35.742437034409356</v>
      </c>
      <c r="AG209" s="14">
        <v>67.875405055087484</v>
      </c>
      <c r="AH209" s="14">
        <v>0.19557486238532112</v>
      </c>
      <c r="AI209" s="14">
        <v>5.5262331838565021E-2</v>
      </c>
      <c r="AJ209" s="26">
        <v>0.53836541750894107</v>
      </c>
      <c r="AK209" s="25">
        <v>2.0307777777777778</v>
      </c>
      <c r="AL209" s="25">
        <v>10.852721010332949</v>
      </c>
      <c r="AM209" s="25">
        <v>1.8680670817120624</v>
      </c>
      <c r="AN209" s="25">
        <v>10.365124716553288</v>
      </c>
      <c r="AO209" s="25">
        <v>3.9507183475497576</v>
      </c>
      <c r="AP209" s="25">
        <v>0.39787284482758617</v>
      </c>
      <c r="AQ209" s="29">
        <f t="shared" si="13"/>
        <v>9.087425464110685E-2</v>
      </c>
      <c r="AR209" s="25">
        <v>4.805839742503812</v>
      </c>
      <c r="AS209" s="25">
        <v>0.76506336405529951</v>
      </c>
      <c r="AT209" s="25">
        <v>5.9661395608485304</v>
      </c>
      <c r="AU209" s="25">
        <v>1.122795698924731</v>
      </c>
      <c r="AV209" s="25">
        <v>3.5601896907216495</v>
      </c>
      <c r="AW209" s="25">
        <v>0.43121739130434789</v>
      </c>
      <c r="AX209" s="25">
        <v>3.0221107023411369</v>
      </c>
      <c r="AY209" s="25">
        <v>0.40353881278538811</v>
      </c>
      <c r="AZ209" s="25">
        <v>1.3514099833610649</v>
      </c>
      <c r="BA209" s="14">
        <v>0.157906239755218</v>
      </c>
      <c r="BB209" s="25">
        <v>0.28861898975872247</v>
      </c>
      <c r="BC209" s="25">
        <v>4.0782155272305907E-2</v>
      </c>
    </row>
    <row r="210" spans="1:55" ht="12" customHeight="1" x14ac:dyDescent="0.2">
      <c r="B210" s="6">
        <v>204</v>
      </c>
      <c r="C210" s="11">
        <v>42892</v>
      </c>
      <c r="D210" s="98" t="s">
        <v>313</v>
      </c>
      <c r="E210" s="6">
        <v>119.89</v>
      </c>
      <c r="F210" s="6">
        <v>2841.5899999999997</v>
      </c>
      <c r="G210" s="6">
        <v>-1265.7899999999997</v>
      </c>
      <c r="H210" s="6">
        <v>2842.7899999999995</v>
      </c>
      <c r="I210" s="6" t="s">
        <v>180</v>
      </c>
      <c r="J210" s="6" t="s">
        <v>62</v>
      </c>
      <c r="K210" s="6" t="s">
        <v>42</v>
      </c>
      <c r="N210" s="14">
        <v>3.5699576059850373</v>
      </c>
      <c r="O210" s="14">
        <v>0.32502901915264076</v>
      </c>
      <c r="P210" s="14">
        <v>27.922602739726027</v>
      </c>
      <c r="Q210" s="15">
        <v>0.41218755593683248</v>
      </c>
      <c r="R210" s="14">
        <v>0.17589083232810615</v>
      </c>
      <c r="S210" s="14">
        <v>10.048030280758489</v>
      </c>
      <c r="T210" s="13">
        <v>117.37892271662763</v>
      </c>
      <c r="U210" s="24">
        <v>28</v>
      </c>
      <c r="V210" s="16">
        <v>9</v>
      </c>
      <c r="W210" s="13">
        <v>38.075486381322953</v>
      </c>
      <c r="X210" s="25">
        <v>0.54796853932584266</v>
      </c>
      <c r="Y210" s="26">
        <v>1.5484352065691558</v>
      </c>
      <c r="Z210" s="16">
        <v>27</v>
      </c>
      <c r="AA210" s="26">
        <v>6.4674978240801781</v>
      </c>
      <c r="AB210" s="26">
        <v>4.0822118881118881</v>
      </c>
      <c r="AC210" s="26">
        <v>20.868415141430948</v>
      </c>
      <c r="AD210" s="26">
        <v>0.32883596403596405</v>
      </c>
      <c r="AE210" s="26">
        <v>219.0625</v>
      </c>
      <c r="AF210" s="14">
        <v>4.7020929407591339E-2</v>
      </c>
      <c r="AG210" s="15">
        <v>0.22</v>
      </c>
      <c r="AH210" s="14">
        <v>4.6086697247706421E-2</v>
      </c>
      <c r="AI210" s="14">
        <v>7.1217488789237671E-2</v>
      </c>
      <c r="AJ210" s="26">
        <v>53.619020370082417</v>
      </c>
      <c r="AK210" s="25">
        <v>1.7711247987117553</v>
      </c>
      <c r="AL210" s="25">
        <v>3.795315729047072</v>
      </c>
      <c r="AM210" s="25">
        <v>0.29795704280155644</v>
      </c>
      <c r="AN210" s="25">
        <v>0.55624187452758878</v>
      </c>
      <c r="AO210" s="25">
        <v>0.10058036460946647</v>
      </c>
      <c r="AP210" s="25">
        <v>0.21284806034482756</v>
      </c>
      <c r="AQ210" s="15">
        <f t="shared" si="13"/>
        <v>2.8270360600713613</v>
      </c>
      <c r="AR210" s="27">
        <v>0.05</v>
      </c>
      <c r="AS210" s="27">
        <v>5.0000000000000001E-3</v>
      </c>
      <c r="AT210" s="27">
        <v>7.0000000000000001E-3</v>
      </c>
      <c r="AU210" s="25">
        <v>4.9462365591397845E-3</v>
      </c>
      <c r="AV210" s="25">
        <v>1.14680412371134E-2</v>
      </c>
      <c r="AW210" s="27">
        <v>3.0000000000000001E-3</v>
      </c>
      <c r="AX210" s="27">
        <v>1.0999999999999999E-2</v>
      </c>
      <c r="AY210" s="27">
        <v>2E-3</v>
      </c>
      <c r="AZ210" s="27">
        <v>8.9999999999999993E-3</v>
      </c>
      <c r="BA210" s="14">
        <v>0.74215932684952468</v>
      </c>
      <c r="BB210" s="25">
        <v>2.657E-2</v>
      </c>
      <c r="BC210" s="27">
        <v>8.9999999999999993E-3</v>
      </c>
    </row>
    <row r="211" spans="1:55" ht="12" customHeight="1" x14ac:dyDescent="0.2">
      <c r="B211" s="6">
        <v>205</v>
      </c>
      <c r="C211" s="11">
        <v>42892</v>
      </c>
      <c r="D211" s="98" t="s">
        <v>313</v>
      </c>
      <c r="E211" s="6">
        <v>119.89</v>
      </c>
      <c r="F211" s="6">
        <v>2841.5899999999997</v>
      </c>
      <c r="G211" s="6">
        <v>-1265.7899999999997</v>
      </c>
      <c r="H211" s="6">
        <v>2842.7899999999995</v>
      </c>
      <c r="I211" s="6" t="s">
        <v>180</v>
      </c>
      <c r="J211" s="6" t="s">
        <v>62</v>
      </c>
      <c r="K211" s="6" t="s">
        <v>42</v>
      </c>
      <c r="N211" s="14">
        <v>3.5513129675810475</v>
      </c>
      <c r="O211" s="14">
        <v>6.4625652930934419E-2</v>
      </c>
      <c r="P211" s="14">
        <v>30.923630136986297</v>
      </c>
      <c r="Q211" s="15">
        <v>0.37032137644875518</v>
      </c>
      <c r="R211" s="14">
        <v>0.16937635705669479</v>
      </c>
      <c r="S211" s="14">
        <v>11.344794943407321</v>
      </c>
      <c r="T211" s="13">
        <v>189.07915690866508</v>
      </c>
      <c r="U211" s="24">
        <v>29</v>
      </c>
      <c r="V211" s="16">
        <v>11</v>
      </c>
      <c r="W211" s="13">
        <v>27.723994811932556</v>
      </c>
      <c r="X211" s="25">
        <v>0.54267415730337076</v>
      </c>
      <c r="Y211" s="24">
        <v>0.9</v>
      </c>
      <c r="Z211" s="16">
        <v>29</v>
      </c>
      <c r="AA211" s="26">
        <v>2.7768893577739679</v>
      </c>
      <c r="AB211" s="26">
        <v>3.7509531468531465</v>
      </c>
      <c r="AC211" s="26">
        <v>23.313727121464229</v>
      </c>
      <c r="AD211" s="26">
        <v>0.80068131868131875</v>
      </c>
      <c r="AE211" s="26">
        <v>259.50965909090905</v>
      </c>
      <c r="AF211" s="14">
        <v>0.30106456190138348</v>
      </c>
      <c r="AG211" s="14">
        <v>0.29640959170447179</v>
      </c>
      <c r="AH211" s="14">
        <v>5.7043944954128442E-2</v>
      </c>
      <c r="AI211" s="14">
        <v>0.11908295964125561</v>
      </c>
      <c r="AJ211" s="26">
        <v>60.789457316125024</v>
      </c>
      <c r="AK211" s="25">
        <v>2.0979975845410626</v>
      </c>
      <c r="AL211" s="25">
        <v>4.5873134328358205</v>
      </c>
      <c r="AM211" s="25">
        <v>0.43389136186770427</v>
      </c>
      <c r="AN211" s="25">
        <v>1.2280922146636433</v>
      </c>
      <c r="AO211" s="25">
        <v>0.20442632547248704</v>
      </c>
      <c r="AP211" s="25">
        <v>0.27127693965517241</v>
      </c>
      <c r="AQ211" s="29">
        <f t="shared" si="13"/>
        <v>1.5702008012092188</v>
      </c>
      <c r="AR211" s="25">
        <v>0.14110520074538371</v>
      </c>
      <c r="AS211" s="25">
        <v>1.3963133640552995E-2</v>
      </c>
      <c r="AT211" s="25">
        <v>6.1746929661332356E-2</v>
      </c>
      <c r="AU211" s="25">
        <v>1.3602150537634406E-2</v>
      </c>
      <c r="AV211" s="25">
        <v>8.2824742268041221E-3</v>
      </c>
      <c r="AW211" s="25">
        <v>2.5217391304347826E-3</v>
      </c>
      <c r="AX211" s="27">
        <v>8.0000000000000002E-3</v>
      </c>
      <c r="AY211" s="27">
        <v>2E-3</v>
      </c>
      <c r="AZ211" s="25">
        <v>0.02</v>
      </c>
      <c r="BA211" s="14">
        <v>0.83411649000109278</v>
      </c>
      <c r="BB211" s="25">
        <v>3.2000000000000001E-2</v>
      </c>
      <c r="BC211" s="25">
        <v>1.6022595596755503E-2</v>
      </c>
    </row>
    <row r="212" spans="1:55" ht="12" customHeight="1" x14ac:dyDescent="0.2">
      <c r="B212" s="6">
        <v>206</v>
      </c>
      <c r="C212" s="11">
        <v>42892</v>
      </c>
      <c r="D212" s="98" t="s">
        <v>313</v>
      </c>
      <c r="E212" s="6">
        <v>119.89</v>
      </c>
      <c r="F212" s="6">
        <v>2841.5899999999997</v>
      </c>
      <c r="G212" s="6">
        <v>-1265.7899999999997</v>
      </c>
      <c r="H212" s="6">
        <v>2842.7899999999995</v>
      </c>
      <c r="I212" s="6" t="s">
        <v>180</v>
      </c>
      <c r="J212" s="6" t="s">
        <v>62</v>
      </c>
      <c r="K212" s="6" t="s">
        <v>42</v>
      </c>
      <c r="N212" s="14">
        <v>2.9703852867830425</v>
      </c>
      <c r="O212" s="14">
        <v>4.4667730702263493E-2</v>
      </c>
      <c r="P212" s="14">
        <v>28.548904109589039</v>
      </c>
      <c r="Q212" s="15">
        <v>0.31553217479603629</v>
      </c>
      <c r="R212" s="14">
        <v>0.18891978287092884</v>
      </c>
      <c r="S212" s="14">
        <v>10.078363957077759</v>
      </c>
      <c r="T212" s="13">
        <v>184.64824355971896</v>
      </c>
      <c r="U212" s="24">
        <v>61</v>
      </c>
      <c r="V212" s="16">
        <v>9</v>
      </c>
      <c r="W212" s="13">
        <v>16.427367055771725</v>
      </c>
      <c r="X212" s="25">
        <v>0.47472958801498133</v>
      </c>
      <c r="Y212" s="24">
        <v>0.8</v>
      </c>
      <c r="Z212" s="16">
        <v>38</v>
      </c>
      <c r="AA212" s="26">
        <v>0.25650494527231965</v>
      </c>
      <c r="AB212" s="26">
        <v>2.9890580419580419</v>
      </c>
      <c r="AC212" s="26">
        <v>21.411817803660565</v>
      </c>
      <c r="AD212" s="26">
        <v>0.72104135864135865</v>
      </c>
      <c r="AE212" s="26">
        <v>227.0929924242424</v>
      </c>
      <c r="AF212" s="14">
        <v>0.21355338772614402</v>
      </c>
      <c r="AG212" s="14">
        <v>0.28580168502916398</v>
      </c>
      <c r="AH212" s="14">
        <v>5.782660550458716E-2</v>
      </c>
      <c r="AI212" s="14">
        <v>3.5318385650224215E-2</v>
      </c>
      <c r="AJ212" s="26">
        <v>58.645317990981184</v>
      </c>
      <c r="AK212" s="25">
        <v>1.7790330112721418</v>
      </c>
      <c r="AL212" s="25">
        <v>4.1442652123995405</v>
      </c>
      <c r="AM212" s="25">
        <v>0.33708964980544748</v>
      </c>
      <c r="AN212" s="25">
        <v>0.86805442176870762</v>
      </c>
      <c r="AO212" s="25">
        <v>0.19789513296537883</v>
      </c>
      <c r="AP212" s="25">
        <v>0.2455404094827586</v>
      </c>
      <c r="AQ212" s="29">
        <f t="shared" si="13"/>
        <v>1.4734788650896931</v>
      </c>
      <c r="AR212" s="25">
        <v>0.13538471963408436</v>
      </c>
      <c r="AS212" s="25">
        <v>7.5633640552995388E-3</v>
      </c>
      <c r="AT212" s="25">
        <v>2.4572757722366955E-2</v>
      </c>
      <c r="AU212" s="25">
        <v>6.1827956989247302E-3</v>
      </c>
      <c r="AV212" s="25">
        <v>8.2824742268041221E-3</v>
      </c>
      <c r="AW212" s="25">
        <v>3.7826086956521741E-3</v>
      </c>
      <c r="AX212" s="25">
        <v>5.6558528428093634E-3</v>
      </c>
      <c r="AY212" s="27">
        <v>2E-3</v>
      </c>
      <c r="AZ212" s="25">
        <v>1.4500000000000001E-2</v>
      </c>
      <c r="BA212" s="14">
        <v>0.80810840345317447</v>
      </c>
      <c r="BB212" s="25">
        <v>0.02</v>
      </c>
      <c r="BC212" s="25">
        <v>1.67E-2</v>
      </c>
    </row>
    <row r="213" spans="1:55" ht="12" customHeight="1" x14ac:dyDescent="0.2">
      <c r="B213" s="6">
        <v>207</v>
      </c>
      <c r="C213" s="11">
        <v>42892</v>
      </c>
      <c r="D213" s="98" t="s">
        <v>313</v>
      </c>
      <c r="E213" s="6">
        <v>119.89</v>
      </c>
      <c r="F213" s="6">
        <v>2841.5899999999997</v>
      </c>
      <c r="G213" s="6">
        <v>-1265.7899999999997</v>
      </c>
      <c r="H213" s="6">
        <v>2842.7899999999995</v>
      </c>
      <c r="I213" s="6" t="s">
        <v>180</v>
      </c>
      <c r="J213" s="6" t="s">
        <v>62</v>
      </c>
      <c r="K213" s="6" t="s">
        <v>42</v>
      </c>
      <c r="N213" s="14">
        <v>3.3265960099750624</v>
      </c>
      <c r="O213" s="14">
        <v>0.79071387115496217</v>
      </c>
      <c r="P213" s="14">
        <v>27.879109589041089</v>
      </c>
      <c r="Q213" s="15">
        <v>0.36932011800133058</v>
      </c>
      <c r="R213" s="14">
        <v>0.26802412545235221</v>
      </c>
      <c r="S213" s="14">
        <v>8.9256842569454644</v>
      </c>
      <c r="T213" s="13">
        <v>126.48243559718969</v>
      </c>
      <c r="U213" s="24">
        <v>52</v>
      </c>
      <c r="V213" s="16">
        <v>8</v>
      </c>
      <c r="W213" s="13">
        <v>160.94319066147861</v>
      </c>
      <c r="X213" s="25">
        <v>0.8312179775280899</v>
      </c>
      <c r="Y213" s="26">
        <v>1.8272650756992559</v>
      </c>
      <c r="Z213" s="16">
        <v>46</v>
      </c>
      <c r="AA213" s="26">
        <v>5.0701201371488853</v>
      </c>
      <c r="AB213" s="26">
        <v>7.6465559440559439</v>
      </c>
      <c r="AC213" s="26">
        <v>20.500303660565724</v>
      </c>
      <c r="AD213" s="26">
        <v>9.822261738261739</v>
      </c>
      <c r="AE213" s="26">
        <v>220.75700757575757</v>
      </c>
      <c r="AF213" s="14">
        <v>0.21485952465413266</v>
      </c>
      <c r="AG213" s="14">
        <v>0.34281918340894363</v>
      </c>
      <c r="AH213" s="14">
        <v>5.782660550458716E-2</v>
      </c>
      <c r="AI213" s="14">
        <v>1.4061322869955155</v>
      </c>
      <c r="AJ213" s="26">
        <v>73.941732234489209</v>
      </c>
      <c r="AK213" s="25">
        <v>1.3981207729468601</v>
      </c>
      <c r="AL213" s="25">
        <v>3.4267623421354765</v>
      </c>
      <c r="AM213" s="25">
        <v>0.24921291828793773</v>
      </c>
      <c r="AN213" s="25">
        <v>0.92354648526077099</v>
      </c>
      <c r="AO213" s="25">
        <v>8.6864860344539233E-2</v>
      </c>
      <c r="AP213" s="25">
        <v>0.2079789870689655</v>
      </c>
      <c r="AQ213" s="29">
        <f t="shared" si="13"/>
        <v>2.510604933821631</v>
      </c>
      <c r="AR213" s="25">
        <v>7.8815517533457571E-2</v>
      </c>
      <c r="AS213" s="25">
        <v>1.163594470046083E-2</v>
      </c>
      <c r="AT213" s="25">
        <v>7.8128768142910324E-2</v>
      </c>
      <c r="AU213" s="25">
        <v>1.1129032258064513E-2</v>
      </c>
      <c r="AV213" s="25">
        <v>7.6453608247422679E-3</v>
      </c>
      <c r="AW213" s="27">
        <v>3.0000000000000001E-3</v>
      </c>
      <c r="AX213" s="25">
        <v>1.2568561872909698E-2</v>
      </c>
      <c r="AY213" s="27">
        <v>2E-3</v>
      </c>
      <c r="AZ213" s="25">
        <v>1.7899999999999999E-2</v>
      </c>
      <c r="BA213" s="14">
        <v>0.6734236695443121</v>
      </c>
      <c r="BB213" s="25">
        <v>2.9760000000000002E-2</v>
      </c>
      <c r="BC213" s="25">
        <v>2.5399999999999999E-2</v>
      </c>
    </row>
    <row r="214" spans="1:55" ht="12" customHeight="1" x14ac:dyDescent="0.2">
      <c r="A214" s="3">
        <v>15</v>
      </c>
      <c r="B214" s="6">
        <v>208</v>
      </c>
      <c r="C214" s="11" t="s">
        <v>57</v>
      </c>
      <c r="D214" s="98" t="s">
        <v>314</v>
      </c>
      <c r="E214" s="6">
        <v>128.63999999999999</v>
      </c>
      <c r="F214" s="6">
        <v>2850.3399999999997</v>
      </c>
      <c r="G214" s="6">
        <v>-1274.5399999999997</v>
      </c>
      <c r="H214" s="6">
        <v>2851.5399999999995</v>
      </c>
      <c r="I214" s="6" t="s">
        <v>180</v>
      </c>
      <c r="J214" s="6" t="s">
        <v>53</v>
      </c>
      <c r="K214" s="6" t="s">
        <v>46</v>
      </c>
      <c r="N214" s="15">
        <v>2.7E-2</v>
      </c>
      <c r="O214" s="14">
        <v>60.632477643345602</v>
      </c>
      <c r="P214" s="14">
        <v>3.8621774701069853E-2</v>
      </c>
      <c r="Q214" s="15">
        <v>0.72389771108840151</v>
      </c>
      <c r="R214" s="15">
        <v>6.0000000000000001E-3</v>
      </c>
      <c r="S214" s="15">
        <v>3.0000000000000001E-3</v>
      </c>
      <c r="T214" s="13">
        <v>46.954454022988514</v>
      </c>
      <c r="U214" s="26">
        <v>2.1363913043478262</v>
      </c>
      <c r="V214" s="16">
        <v>17</v>
      </c>
      <c r="W214" s="13">
        <v>2666.1121673003804</v>
      </c>
      <c r="X214" s="25">
        <v>45.469679300291538</v>
      </c>
      <c r="Y214" s="26">
        <v>380.05761031234505</v>
      </c>
      <c r="Z214" s="13">
        <v>2192.6167039522743</v>
      </c>
      <c r="AA214" s="26">
        <v>28.29961679440186</v>
      </c>
      <c r="AB214" s="26">
        <v>170.52542144302086</v>
      </c>
      <c r="AC214" s="24">
        <v>1.1000000000000001</v>
      </c>
      <c r="AD214" s="24">
        <v>1.7</v>
      </c>
      <c r="AE214" s="24">
        <v>0.3</v>
      </c>
      <c r="AF214" s="15">
        <v>0.18</v>
      </c>
      <c r="AG214" s="15">
        <v>0.45</v>
      </c>
      <c r="AH214" s="14">
        <v>2.776210705182668E-2</v>
      </c>
      <c r="AI214" s="15">
        <v>0.28999999999999998</v>
      </c>
      <c r="AJ214" s="24">
        <v>1.2</v>
      </c>
      <c r="AK214" s="27">
        <v>7.0000000000000007E-2</v>
      </c>
      <c r="AL214" s="27">
        <v>0.06</v>
      </c>
      <c r="AM214" s="27">
        <v>0.04</v>
      </c>
      <c r="AN214" s="25">
        <v>1.238025350233489E-2</v>
      </c>
      <c r="AO214" s="27">
        <v>0.26</v>
      </c>
      <c r="AP214" s="27">
        <v>0.06</v>
      </c>
      <c r="AQ214" s="15">
        <f t="shared" ref="AQ214:AQ220" si="14">AP214/((AO214+AR214)/2)</f>
        <v>0.15789473684210525</v>
      </c>
      <c r="AR214" s="27">
        <v>0.5</v>
      </c>
      <c r="AS214" s="27">
        <v>0.05</v>
      </c>
      <c r="AT214" s="25">
        <v>1.882212648099708E-2</v>
      </c>
      <c r="AU214" s="27">
        <v>0.03</v>
      </c>
      <c r="AV214" s="25">
        <v>4.5362322946175641E-2</v>
      </c>
      <c r="AW214" s="27">
        <v>0.03</v>
      </c>
      <c r="AX214" s="25">
        <v>0.11859579242636746</v>
      </c>
      <c r="AY214" s="25">
        <v>2.9396449704142007E-2</v>
      </c>
      <c r="AZ214" s="25">
        <v>2.711501800466003E-2</v>
      </c>
      <c r="BA214" s="15">
        <v>1.6</v>
      </c>
      <c r="BB214" s="27">
        <v>0.01</v>
      </c>
      <c r="BC214" s="25">
        <v>1.6853546910755152E-3</v>
      </c>
    </row>
    <row r="215" spans="1:55" ht="12" customHeight="1" x14ac:dyDescent="0.2">
      <c r="B215" s="6">
        <v>209</v>
      </c>
      <c r="C215" s="11" t="s">
        <v>57</v>
      </c>
      <c r="D215" s="98" t="s">
        <v>314</v>
      </c>
      <c r="E215" s="6">
        <v>128.63999999999999</v>
      </c>
      <c r="F215" s="6">
        <v>2850.3399999999997</v>
      </c>
      <c r="G215" s="6">
        <v>-1274.5399999999997</v>
      </c>
      <c r="H215" s="6">
        <v>2851.5399999999995</v>
      </c>
      <c r="I215" s="6" t="s">
        <v>180</v>
      </c>
      <c r="J215" s="6" t="s">
        <v>53</v>
      </c>
      <c r="K215" s="6" t="s">
        <v>46</v>
      </c>
      <c r="N215" s="15">
        <v>2.7E-2</v>
      </c>
      <c r="O215" s="14">
        <v>58.876386112572334</v>
      </c>
      <c r="P215" s="14">
        <v>3.4556324732536184E-2</v>
      </c>
      <c r="Q215" s="15">
        <v>0.86597224975463649</v>
      </c>
      <c r="R215" s="15">
        <v>6.0000000000000001E-3</v>
      </c>
      <c r="S215" s="15">
        <v>3.0000000000000001E-3</v>
      </c>
      <c r="T215" s="13">
        <v>50.032938218390811</v>
      </c>
      <c r="U215" s="26">
        <v>5.0224818652849734</v>
      </c>
      <c r="V215" s="16">
        <v>17</v>
      </c>
      <c r="W215" s="13">
        <v>3108.9195183776933</v>
      </c>
      <c r="X215" s="25">
        <v>31.885714285714283</v>
      </c>
      <c r="Y215" s="26">
        <v>356.7541893901834</v>
      </c>
      <c r="Z215" s="13">
        <v>1986.6055182699479</v>
      </c>
      <c r="AA215" s="26">
        <v>19.470409863378872</v>
      </c>
      <c r="AB215" s="26">
        <v>176.238165879973</v>
      </c>
      <c r="AC215" s="24">
        <v>1.1000000000000001</v>
      </c>
      <c r="AD215" s="24">
        <v>1.7</v>
      </c>
      <c r="AE215" s="24">
        <v>0.3</v>
      </c>
      <c r="AF215" s="15">
        <v>0.18</v>
      </c>
      <c r="AG215" s="15">
        <v>0.45</v>
      </c>
      <c r="AH215" s="14">
        <v>6.3456244689889557E-2</v>
      </c>
      <c r="AI215" s="15">
        <v>0.3</v>
      </c>
      <c r="AJ215" s="24">
        <v>1.2</v>
      </c>
      <c r="AK215" s="27">
        <v>7.0000000000000007E-2</v>
      </c>
      <c r="AL215" s="27">
        <v>7.0000000000000007E-2</v>
      </c>
      <c r="AM215" s="27">
        <v>0.04</v>
      </c>
      <c r="AN215" s="27">
        <v>0.18</v>
      </c>
      <c r="AO215" s="27">
        <v>0.26</v>
      </c>
      <c r="AP215" s="27">
        <v>0.06</v>
      </c>
      <c r="AQ215" s="15">
        <f t="shared" si="14"/>
        <v>0.21052631578947364</v>
      </c>
      <c r="AR215" s="27">
        <v>0.31</v>
      </c>
      <c r="AS215" s="27">
        <v>0.05</v>
      </c>
      <c r="AT215" s="27">
        <v>0.08</v>
      </c>
      <c r="AU215" s="27">
        <v>0.03</v>
      </c>
      <c r="AV215" s="25">
        <v>7.8177620396600575E-2</v>
      </c>
      <c r="AW215" s="27">
        <v>0.03</v>
      </c>
      <c r="AX215" s="25">
        <v>0.10754025245441796</v>
      </c>
      <c r="AY215" s="25">
        <v>1.3881656804733728E-2</v>
      </c>
      <c r="AZ215" s="25">
        <v>6.1460707477229405E-2</v>
      </c>
      <c r="BA215" s="15">
        <v>1.6</v>
      </c>
      <c r="BB215" s="27">
        <v>0.01</v>
      </c>
      <c r="BC215" s="25">
        <v>4.2133867276887881E-3</v>
      </c>
    </row>
    <row r="216" spans="1:55" ht="12" customHeight="1" x14ac:dyDescent="0.2">
      <c r="B216" s="6">
        <v>210</v>
      </c>
      <c r="C216" s="11" t="s">
        <v>57</v>
      </c>
      <c r="D216" s="98" t="s">
        <v>314</v>
      </c>
      <c r="E216" s="6">
        <v>128.63999999999999</v>
      </c>
      <c r="F216" s="6">
        <v>2850.3399999999997</v>
      </c>
      <c r="G216" s="6">
        <v>-1274.5399999999997</v>
      </c>
      <c r="H216" s="6">
        <v>2851.5399999999995</v>
      </c>
      <c r="I216" s="6" t="s">
        <v>180</v>
      </c>
      <c r="J216" s="6" t="s">
        <v>53</v>
      </c>
      <c r="K216" s="6" t="s">
        <v>42</v>
      </c>
      <c r="N216" s="14">
        <v>3.3190605427974944</v>
      </c>
      <c r="O216" s="14">
        <v>6.2230836401893743</v>
      </c>
      <c r="P216" s="14">
        <v>31.984927627438637</v>
      </c>
      <c r="Q216" s="15">
        <v>0.69087893679236678</v>
      </c>
      <c r="R216" s="14">
        <v>0.13415261958997723</v>
      </c>
      <c r="S216" s="14">
        <v>13.304738029581349</v>
      </c>
      <c r="T216" s="13">
        <v>211.35560344827587</v>
      </c>
      <c r="U216" s="24">
        <v>2</v>
      </c>
      <c r="V216" s="16">
        <v>18</v>
      </c>
      <c r="W216" s="13">
        <v>279.48352344740175</v>
      </c>
      <c r="X216" s="25">
        <v>2.5307252186588918</v>
      </c>
      <c r="Y216" s="26">
        <v>9.7281189885969237</v>
      </c>
      <c r="Z216" s="16">
        <v>58</v>
      </c>
      <c r="AA216" s="26">
        <v>7.8103865378207251</v>
      </c>
      <c r="AB216" s="26">
        <v>18.909184086311527</v>
      </c>
      <c r="AC216" s="26">
        <v>26.107014218009482</v>
      </c>
      <c r="AD216" s="24">
        <v>1.9</v>
      </c>
      <c r="AE216" s="26">
        <v>282.7777457480542</v>
      </c>
      <c r="AF216" s="15">
        <v>0.16</v>
      </c>
      <c r="AG216" s="15">
        <v>0.28000000000000003</v>
      </c>
      <c r="AH216" s="14">
        <v>3.2719626168224304E-2</v>
      </c>
      <c r="AI216" s="15">
        <v>0.19</v>
      </c>
      <c r="AJ216" s="26">
        <v>68.166311858076568</v>
      </c>
      <c r="AK216" s="25">
        <v>2.3502643288084464</v>
      </c>
      <c r="AL216" s="25">
        <v>5.1685884030418245</v>
      </c>
      <c r="AM216" s="25">
        <v>0.40461523437499997</v>
      </c>
      <c r="AN216" s="25">
        <v>1.2318352234823216</v>
      </c>
      <c r="AO216" s="25">
        <v>0.13376569037656905</v>
      </c>
      <c r="AP216" s="25">
        <v>0.32498098859315588</v>
      </c>
      <c r="AQ216" s="15">
        <f t="shared" si="14"/>
        <v>1.1328003540255851</v>
      </c>
      <c r="AR216" s="27">
        <v>0.44</v>
      </c>
      <c r="AS216" s="27">
        <v>0.03</v>
      </c>
      <c r="AT216" s="27">
        <v>0.13</v>
      </c>
      <c r="AU216" s="27">
        <v>0.03</v>
      </c>
      <c r="AV216" s="27">
        <v>0.1</v>
      </c>
      <c r="AW216" s="27">
        <v>0.03</v>
      </c>
      <c r="AX216" s="25">
        <v>4.422215988779804E-2</v>
      </c>
      <c r="AY216" s="27">
        <v>0.04</v>
      </c>
      <c r="AZ216" s="27">
        <v>0.02</v>
      </c>
      <c r="BA216" s="15">
        <v>1.2</v>
      </c>
      <c r="BB216" s="25">
        <v>4.8442753494956645E-3</v>
      </c>
      <c r="BC216" s="25">
        <v>4.2133867276887881E-3</v>
      </c>
    </row>
    <row r="217" spans="1:55" ht="12" customHeight="1" x14ac:dyDescent="0.2">
      <c r="B217" s="6">
        <v>211</v>
      </c>
      <c r="C217" s="11" t="s">
        <v>57</v>
      </c>
      <c r="D217" s="98" t="s">
        <v>314</v>
      </c>
      <c r="E217" s="6">
        <v>128.63999999999999</v>
      </c>
      <c r="F217" s="6">
        <v>2850.3399999999997</v>
      </c>
      <c r="G217" s="6">
        <v>-1274.5399999999997</v>
      </c>
      <c r="H217" s="6">
        <v>2851.5399999999995</v>
      </c>
      <c r="I217" s="6" t="s">
        <v>180</v>
      </c>
      <c r="J217" s="6" t="s">
        <v>53</v>
      </c>
      <c r="K217" s="6" t="s">
        <v>42</v>
      </c>
      <c r="N217" s="14">
        <v>3.9316388308977031</v>
      </c>
      <c r="O217" s="14">
        <v>0.75291109942135714</v>
      </c>
      <c r="P217" s="14">
        <v>44.67929515418502</v>
      </c>
      <c r="Q217" s="15">
        <v>0.68816774801938618</v>
      </c>
      <c r="R217" s="14">
        <v>0.14416400911161728</v>
      </c>
      <c r="S217" s="14">
        <v>20.723922035597894</v>
      </c>
      <c r="T217" s="13">
        <v>284.0280172413793</v>
      </c>
      <c r="U217" s="24">
        <v>2</v>
      </c>
      <c r="V217" s="16">
        <v>18</v>
      </c>
      <c r="W217" s="13">
        <v>284.73542458808618</v>
      </c>
      <c r="X217" s="25">
        <v>1.855594023323615</v>
      </c>
      <c r="Y217" s="24">
        <v>1.9</v>
      </c>
      <c r="Z217" s="16">
        <v>58</v>
      </c>
      <c r="AA217" s="24">
        <v>3.7</v>
      </c>
      <c r="AB217" s="26">
        <v>12.653728927848952</v>
      </c>
      <c r="AC217" s="26">
        <v>37.486018957345969</v>
      </c>
      <c r="AD217" s="24">
        <v>1.9</v>
      </c>
      <c r="AE217" s="26">
        <v>414.27685211876627</v>
      </c>
      <c r="AF217" s="15">
        <v>0.16</v>
      </c>
      <c r="AG217" s="15">
        <v>0.28000000000000003</v>
      </c>
      <c r="AH217" s="14">
        <v>5.3999999999999999E-2</v>
      </c>
      <c r="AI217" s="15">
        <v>0.19</v>
      </c>
      <c r="AJ217" s="26">
        <v>90.488523187052593</v>
      </c>
      <c r="AK217" s="25">
        <v>3.1008929110105585</v>
      </c>
      <c r="AL217" s="25">
        <v>6.2756338403041818</v>
      </c>
      <c r="AM217" s="25">
        <v>0.52192382812500004</v>
      </c>
      <c r="AN217" s="25">
        <v>1.169933955970647</v>
      </c>
      <c r="AO217" s="25">
        <v>0.21267782426778245</v>
      </c>
      <c r="AP217" s="25">
        <v>0.50125855513307982</v>
      </c>
      <c r="AQ217" s="15">
        <f t="shared" si="14"/>
        <v>1.5360060859902054</v>
      </c>
      <c r="AR217" s="27">
        <v>0.44</v>
      </c>
      <c r="AS217" s="27">
        <v>0.03</v>
      </c>
      <c r="AT217" s="27">
        <v>0.13</v>
      </c>
      <c r="AU217" s="27">
        <v>0.03</v>
      </c>
      <c r="AV217" s="27">
        <v>0.1</v>
      </c>
      <c r="AW217" s="27">
        <v>0.03</v>
      </c>
      <c r="AX217" s="25">
        <v>8.3419074333800858E-2</v>
      </c>
      <c r="AY217" s="27">
        <v>0.04</v>
      </c>
      <c r="AZ217" s="27">
        <v>0.02</v>
      </c>
      <c r="BA217" s="15">
        <v>1.2</v>
      </c>
      <c r="BB217" s="25">
        <v>1.1626260838789594E-2</v>
      </c>
      <c r="BC217" s="25">
        <v>1.5168192219679634E-2</v>
      </c>
    </row>
    <row r="218" spans="1:55" ht="12" customHeight="1" x14ac:dyDescent="0.2">
      <c r="B218" s="6">
        <v>212</v>
      </c>
      <c r="C218" s="11" t="s">
        <v>57</v>
      </c>
      <c r="D218" s="98" t="s">
        <v>314</v>
      </c>
      <c r="E218" s="6">
        <v>128.63999999999999</v>
      </c>
      <c r="F218" s="6">
        <v>2850.3399999999997</v>
      </c>
      <c r="G218" s="6">
        <v>-1274.5399999999997</v>
      </c>
      <c r="H218" s="6">
        <v>2851.5399999999995</v>
      </c>
      <c r="I218" s="6" t="s">
        <v>180</v>
      </c>
      <c r="J218" s="6" t="s">
        <v>53</v>
      </c>
      <c r="K218" s="6" t="s">
        <v>42</v>
      </c>
      <c r="N218" s="14">
        <v>4.5725678496868474</v>
      </c>
      <c r="O218" s="14">
        <v>0.92852025249868486</v>
      </c>
      <c r="P218" s="14">
        <v>30.501038388923849</v>
      </c>
      <c r="Q218" s="15">
        <v>0.64972659617739004</v>
      </c>
      <c r="R218" s="14">
        <v>0.12814578587699316</v>
      </c>
      <c r="S218" s="14">
        <v>13.434200300827277</v>
      </c>
      <c r="T218" s="13">
        <v>193.28843390804599</v>
      </c>
      <c r="U218" s="24">
        <v>1.5</v>
      </c>
      <c r="V218" s="16">
        <v>15</v>
      </c>
      <c r="W218" s="13">
        <v>536.51774397972122</v>
      </c>
      <c r="X218" s="25">
        <v>2.4341326530612242</v>
      </c>
      <c r="Y218" s="24">
        <v>1.9</v>
      </c>
      <c r="Z218" s="16">
        <v>48</v>
      </c>
      <c r="AA218" s="26">
        <v>9.8292235921359534</v>
      </c>
      <c r="AB218" s="26">
        <v>27.992447741065401</v>
      </c>
      <c r="AC218" s="26">
        <v>20.655367298578202</v>
      </c>
      <c r="AD218" s="26">
        <v>2.2515142296368986</v>
      </c>
      <c r="AE218" s="26">
        <v>269.65765350245033</v>
      </c>
      <c r="AF218" s="15">
        <v>0.09</v>
      </c>
      <c r="AG218" s="14">
        <v>3.2498457350272227</v>
      </c>
      <c r="AH218" s="15">
        <v>0.11</v>
      </c>
      <c r="AI218" s="15">
        <v>0.37</v>
      </c>
      <c r="AJ218" s="26">
        <v>63.01897603485839</v>
      </c>
      <c r="AK218" s="25">
        <v>1.9852797888386122</v>
      </c>
      <c r="AL218" s="25">
        <v>3.9729385931558929</v>
      </c>
      <c r="AM218" s="25">
        <v>0.34496679687499998</v>
      </c>
      <c r="AN218" s="25">
        <v>1.341194129419613</v>
      </c>
      <c r="AO218" s="27">
        <v>0.27</v>
      </c>
      <c r="AP218" s="25">
        <v>0.32005703422053233</v>
      </c>
      <c r="AQ218" s="15">
        <f t="shared" si="14"/>
        <v>1.1638437608019356</v>
      </c>
      <c r="AR218" s="27">
        <v>0.28000000000000003</v>
      </c>
      <c r="AS218" s="25">
        <v>2.0433436532507742E-2</v>
      </c>
      <c r="AT218" s="25">
        <v>6.9014463763655956E-2</v>
      </c>
      <c r="AU218" s="25">
        <v>1.0719152157456472E-2</v>
      </c>
      <c r="AV218" s="27">
        <v>0.14000000000000001</v>
      </c>
      <c r="AW218" s="25">
        <v>7.130097087378641E-3</v>
      </c>
      <c r="AX218" s="25">
        <v>3.5176718092566624E-2</v>
      </c>
      <c r="AY218" s="27">
        <v>0.03</v>
      </c>
      <c r="AZ218" s="25">
        <v>5.8749205676763401E-2</v>
      </c>
      <c r="BA218" s="14">
        <v>2.5442474226804124</v>
      </c>
      <c r="BB218" s="25">
        <v>1.1626260838789594E-2</v>
      </c>
      <c r="BC218" s="25">
        <v>1.432551487414188E-2</v>
      </c>
    </row>
    <row r="219" spans="1:55" ht="12" customHeight="1" x14ac:dyDescent="0.2">
      <c r="B219" s="6">
        <v>213</v>
      </c>
      <c r="C219" s="11" t="s">
        <v>57</v>
      </c>
      <c r="D219" s="98" t="s">
        <v>314</v>
      </c>
      <c r="E219" s="6">
        <v>128.63999999999999</v>
      </c>
      <c r="F219" s="6">
        <v>2850.3399999999997</v>
      </c>
      <c r="G219" s="6">
        <v>-1274.5399999999997</v>
      </c>
      <c r="H219" s="6">
        <v>2851.5399999999995</v>
      </c>
      <c r="I219" s="6" t="s">
        <v>180</v>
      </c>
      <c r="J219" s="6" t="s">
        <v>53</v>
      </c>
      <c r="K219" s="6" t="s">
        <v>42</v>
      </c>
      <c r="N219" s="14">
        <v>3.4881524008350726</v>
      </c>
      <c r="O219" s="14">
        <v>0.22082588111520252</v>
      </c>
      <c r="P219" s="14">
        <v>40.939081183134043</v>
      </c>
      <c r="Q219" s="15">
        <v>0.61378015035463862</v>
      </c>
      <c r="R219" s="14">
        <v>0.11412984054669703</v>
      </c>
      <c r="S219" s="14">
        <v>19.837603409375784</v>
      </c>
      <c r="T219" s="13">
        <v>156.85129310344828</v>
      </c>
      <c r="U219" s="24">
        <v>1.5</v>
      </c>
      <c r="V219" s="16">
        <v>14</v>
      </c>
      <c r="W219" s="13">
        <v>125.22179974651458</v>
      </c>
      <c r="X219" s="25">
        <v>0.93033892128279883</v>
      </c>
      <c r="Y219" s="24">
        <v>1.9</v>
      </c>
      <c r="Z219" s="16">
        <v>64</v>
      </c>
      <c r="AA219" s="26">
        <v>4.2419510163278904</v>
      </c>
      <c r="AB219" s="26">
        <v>10.397194875252863</v>
      </c>
      <c r="AC219" s="26">
        <v>30.369383886255928</v>
      </c>
      <c r="AD219" s="24">
        <v>1.8</v>
      </c>
      <c r="AE219" s="26">
        <v>382.96754107812058</v>
      </c>
      <c r="AF219" s="15">
        <v>0.21</v>
      </c>
      <c r="AG219" s="15">
        <v>0.32</v>
      </c>
      <c r="AH219" s="15">
        <v>0.17</v>
      </c>
      <c r="AI219" s="15">
        <v>0.28999999999999998</v>
      </c>
      <c r="AJ219" s="26">
        <v>77.527900715841895</v>
      </c>
      <c r="AK219" s="25">
        <v>2.8352707390648568</v>
      </c>
      <c r="AL219" s="25">
        <v>5.6981777566539913</v>
      </c>
      <c r="AM219" s="25">
        <v>0.44537500000000002</v>
      </c>
      <c r="AN219" s="25">
        <v>1.6692708472314877</v>
      </c>
      <c r="AO219" s="25">
        <v>0.12221757322175733</v>
      </c>
      <c r="AP219" s="25">
        <v>0.42641444866920153</v>
      </c>
      <c r="AQ219" s="15">
        <f t="shared" si="14"/>
        <v>2.23126553326632</v>
      </c>
      <c r="AR219" s="27">
        <v>0.26</v>
      </c>
      <c r="AS219" s="27">
        <v>0.05</v>
      </c>
      <c r="AT219" s="25">
        <v>8.1562548084320674E-2</v>
      </c>
      <c r="AU219" s="27">
        <v>0.03</v>
      </c>
      <c r="AV219" s="27">
        <v>0.09</v>
      </c>
      <c r="AW219" s="27">
        <v>0.03</v>
      </c>
      <c r="AX219" s="25">
        <v>2.81413744740533E-2</v>
      </c>
      <c r="AY219" s="27">
        <v>0.04</v>
      </c>
      <c r="AZ219" s="27">
        <v>0.02</v>
      </c>
      <c r="BA219" s="15">
        <v>1.4</v>
      </c>
      <c r="BB219" s="25">
        <v>8.7196956290921945E-3</v>
      </c>
      <c r="BC219" s="27">
        <v>0.01</v>
      </c>
    </row>
    <row r="220" spans="1:55" ht="12" customHeight="1" x14ac:dyDescent="0.2">
      <c r="B220" s="6">
        <v>214</v>
      </c>
      <c r="C220" s="11" t="s">
        <v>57</v>
      </c>
      <c r="D220" s="98" t="s">
        <v>314</v>
      </c>
      <c r="E220" s="6">
        <v>128.63999999999999</v>
      </c>
      <c r="F220" s="6">
        <v>2850.3399999999997</v>
      </c>
      <c r="G220" s="6">
        <v>-1274.5399999999997</v>
      </c>
      <c r="H220" s="6">
        <v>2851.5399999999995</v>
      </c>
      <c r="I220" s="6" t="s">
        <v>180</v>
      </c>
      <c r="J220" s="6" t="s">
        <v>53</v>
      </c>
      <c r="K220" s="6" t="s">
        <v>42</v>
      </c>
      <c r="N220" s="14">
        <v>4.4186638830897698</v>
      </c>
      <c r="O220" s="14">
        <v>0.20400105207785377</v>
      </c>
      <c r="P220" s="14">
        <v>67.516960352422899</v>
      </c>
      <c r="Q220" s="15">
        <v>0.51986787004340651</v>
      </c>
      <c r="R220" s="14">
        <v>0.12213895216400911</v>
      </c>
      <c r="S220" s="14">
        <v>33.401265981448987</v>
      </c>
      <c r="T220" s="13">
        <v>241.03017241379314</v>
      </c>
      <c r="U220" s="24">
        <v>1.5</v>
      </c>
      <c r="V220" s="16">
        <v>14</v>
      </c>
      <c r="W220" s="13">
        <v>106.27376425855513</v>
      </c>
      <c r="X220" s="25">
        <v>1.0401494169096208</v>
      </c>
      <c r="Y220" s="24">
        <v>1.9</v>
      </c>
      <c r="Z220" s="16">
        <v>64</v>
      </c>
      <c r="AA220" s="24">
        <v>4.0999999999999996</v>
      </c>
      <c r="AB220" s="26">
        <v>12.291921780175318</v>
      </c>
      <c r="AC220" s="26">
        <v>51.148436018957348</v>
      </c>
      <c r="AD220" s="24">
        <v>1.8</v>
      </c>
      <c r="AE220" s="26">
        <v>627.97532430095134</v>
      </c>
      <c r="AF220" s="15">
        <v>0.2</v>
      </c>
      <c r="AG220" s="15">
        <v>0.32</v>
      </c>
      <c r="AH220" s="15">
        <v>0.17</v>
      </c>
      <c r="AI220" s="15">
        <v>0.28999999999999998</v>
      </c>
      <c r="AJ220" s="26">
        <v>119.1474945533769</v>
      </c>
      <c r="AK220" s="25">
        <v>4.6887232277526394</v>
      </c>
      <c r="AL220" s="25">
        <v>9.6252865019011402</v>
      </c>
      <c r="AM220" s="25">
        <v>0.64221484375000004</v>
      </c>
      <c r="AN220" s="25">
        <v>2.4110543695797202</v>
      </c>
      <c r="AO220" s="25">
        <v>9.719665271966528E-2</v>
      </c>
      <c r="AP220" s="25">
        <v>0.742532319391635</v>
      </c>
      <c r="AQ220" s="15">
        <f t="shared" si="14"/>
        <v>4.1575547460372677</v>
      </c>
      <c r="AR220" s="27">
        <v>0.26</v>
      </c>
      <c r="AS220" s="27">
        <v>0.05</v>
      </c>
      <c r="AT220" s="25">
        <v>0.1469918448992153</v>
      </c>
      <c r="AU220" s="27">
        <v>0.03</v>
      </c>
      <c r="AV220" s="27">
        <v>0.09</v>
      </c>
      <c r="AW220" s="27">
        <v>0.03</v>
      </c>
      <c r="AX220" s="27">
        <v>7.0000000000000007E-2</v>
      </c>
      <c r="AY220" s="27">
        <v>0.04</v>
      </c>
      <c r="AZ220" s="27">
        <v>0.02</v>
      </c>
      <c r="BA220" s="15">
        <v>1.4</v>
      </c>
      <c r="BB220" s="25">
        <v>2.712794195717572E-2</v>
      </c>
      <c r="BC220" s="27">
        <v>0.01</v>
      </c>
    </row>
    <row r="221" spans="1:55" s="6" customFormat="1" ht="12" customHeight="1" x14ac:dyDescent="0.2">
      <c r="A221" s="3">
        <v>16</v>
      </c>
      <c r="B221" s="6">
        <v>215</v>
      </c>
      <c r="C221" s="11">
        <v>42933</v>
      </c>
      <c r="D221" s="98" t="s">
        <v>315</v>
      </c>
      <c r="E221" s="6">
        <v>136.05000000000001</v>
      </c>
      <c r="F221" s="6">
        <v>2857.75</v>
      </c>
      <c r="G221" s="6">
        <v>-1281.95</v>
      </c>
      <c r="H221" s="6">
        <v>2858.95</v>
      </c>
      <c r="I221" s="6" t="s">
        <v>180</v>
      </c>
      <c r="J221" s="6" t="s">
        <v>53</v>
      </c>
      <c r="K221" s="6" t="s">
        <v>45</v>
      </c>
      <c r="N221" s="15" t="s">
        <v>69</v>
      </c>
      <c r="O221" s="14">
        <v>40.79</v>
      </c>
      <c r="P221" s="15" t="s">
        <v>70</v>
      </c>
      <c r="Q221" s="15">
        <v>0.69711000000000001</v>
      </c>
      <c r="R221" s="15" t="s">
        <v>70</v>
      </c>
      <c r="S221" s="15" t="s">
        <v>77</v>
      </c>
      <c r="T221" s="13">
        <v>66.59</v>
      </c>
      <c r="U221" s="26">
        <v>10.331</v>
      </c>
      <c r="V221" s="13">
        <v>13.358000000000001</v>
      </c>
      <c r="W221" s="13">
        <v>2402</v>
      </c>
      <c r="X221" s="14">
        <v>20.58</v>
      </c>
      <c r="Y221" s="26">
        <v>274.89999999999998</v>
      </c>
      <c r="Z221" s="13">
        <v>1656</v>
      </c>
      <c r="AA221" s="24" t="s">
        <v>125</v>
      </c>
      <c r="AB221" s="26">
        <v>121.5</v>
      </c>
      <c r="AC221" s="24" t="s">
        <v>72</v>
      </c>
      <c r="AD221" s="15" t="s">
        <v>73</v>
      </c>
      <c r="AE221" s="24" t="s">
        <v>87</v>
      </c>
      <c r="AF221" s="14">
        <v>0.23699999999999999</v>
      </c>
      <c r="AG221" s="14">
        <v>1.034</v>
      </c>
      <c r="AH221" s="14">
        <v>0.10200000000000001</v>
      </c>
      <c r="AI221" s="15" t="s">
        <v>75</v>
      </c>
      <c r="AJ221" s="26">
        <v>0.14899999999999999</v>
      </c>
      <c r="AK221" s="27" t="s">
        <v>71</v>
      </c>
      <c r="AL221" s="27" t="s">
        <v>81</v>
      </c>
      <c r="AM221" s="27" t="s">
        <v>91</v>
      </c>
      <c r="AN221" s="27" t="s">
        <v>75</v>
      </c>
      <c r="AO221" s="27" t="s">
        <v>84</v>
      </c>
      <c r="AP221" s="27" t="s">
        <v>79</v>
      </c>
      <c r="AQ221" s="15" t="e">
        <f t="shared" ref="AQ221:AQ226" si="15">AP221/((AO221+AR221)/2)</f>
        <v>#VALUE!</v>
      </c>
      <c r="AR221" s="25">
        <v>6.7000000000000004E-2</v>
      </c>
      <c r="AS221" s="27" t="s">
        <v>106</v>
      </c>
      <c r="AT221" s="27" t="s">
        <v>81</v>
      </c>
      <c r="AU221" s="27" t="s">
        <v>82</v>
      </c>
      <c r="AV221" s="25">
        <v>4.8000000000000001E-2</v>
      </c>
      <c r="AW221" s="25">
        <v>1.2999999999999999E-2</v>
      </c>
      <c r="AX221" s="25">
        <v>0.153</v>
      </c>
      <c r="AY221" s="25">
        <v>2.9000000000000001E-2</v>
      </c>
      <c r="AZ221" s="25">
        <v>0.16200000000000001</v>
      </c>
      <c r="BA221" s="15" t="s">
        <v>126</v>
      </c>
      <c r="BB221" s="27" t="s">
        <v>127</v>
      </c>
      <c r="BC221" s="27" t="s">
        <v>128</v>
      </c>
    </row>
    <row r="222" spans="1:55" s="6" customFormat="1" ht="12" customHeight="1" x14ac:dyDescent="0.2">
      <c r="A222" s="3"/>
      <c r="B222" s="6">
        <v>216</v>
      </c>
      <c r="C222" s="11">
        <v>42933</v>
      </c>
      <c r="D222" s="98" t="s">
        <v>315</v>
      </c>
      <c r="E222" s="6">
        <v>136.05000000000001</v>
      </c>
      <c r="F222" s="6">
        <v>2857.75</v>
      </c>
      <c r="G222" s="6">
        <v>-1281.95</v>
      </c>
      <c r="H222" s="6">
        <v>2858.95</v>
      </c>
      <c r="I222" s="6" t="s">
        <v>180</v>
      </c>
      <c r="J222" s="6" t="s">
        <v>53</v>
      </c>
      <c r="K222" s="6" t="s">
        <v>277</v>
      </c>
      <c r="N222" s="14">
        <v>3.3519999999999999</v>
      </c>
      <c r="O222" s="14">
        <v>6.5000000000000002E-2</v>
      </c>
      <c r="P222" s="14">
        <v>38.75</v>
      </c>
      <c r="Q222" s="15">
        <v>0.33714</v>
      </c>
      <c r="R222" s="14">
        <v>0.13500000000000001</v>
      </c>
      <c r="S222" s="14">
        <v>18.079999999999998</v>
      </c>
      <c r="T222" s="13">
        <v>298.39999999999998</v>
      </c>
      <c r="U222" s="26">
        <v>7.2480000000000002</v>
      </c>
      <c r="V222" s="16" t="s">
        <v>112</v>
      </c>
      <c r="W222" s="13">
        <v>13.77</v>
      </c>
      <c r="X222" s="14">
        <v>0.46</v>
      </c>
      <c r="Y222" s="24" t="s">
        <v>76</v>
      </c>
      <c r="Z222" s="16" t="s">
        <v>129</v>
      </c>
      <c r="AA222" s="26">
        <v>6.0010000000000003</v>
      </c>
      <c r="AB222" s="26">
        <v>3.64</v>
      </c>
      <c r="AC222" s="26">
        <v>29</v>
      </c>
      <c r="AD222" s="15" t="s">
        <v>95</v>
      </c>
      <c r="AE222" s="26">
        <v>379.2</v>
      </c>
      <c r="AF222" s="14">
        <v>0.54200000000000004</v>
      </c>
      <c r="AG222" s="14">
        <v>0.66200000000000003</v>
      </c>
      <c r="AH222" s="14">
        <v>0.10500000000000001</v>
      </c>
      <c r="AI222" s="15" t="s">
        <v>75</v>
      </c>
      <c r="AJ222" s="26">
        <v>68.599999999999994</v>
      </c>
      <c r="AK222" s="25">
        <v>3.855</v>
      </c>
      <c r="AL222" s="25">
        <v>6.6909999999999998</v>
      </c>
      <c r="AM222" s="25">
        <v>0.58299999999999996</v>
      </c>
      <c r="AN222" s="25">
        <v>2.4119999999999999</v>
      </c>
      <c r="AO222" s="25">
        <v>0.39300000000000002</v>
      </c>
      <c r="AP222" s="25">
        <v>0.53400000000000003</v>
      </c>
      <c r="AQ222" s="29">
        <f t="shared" si="15"/>
        <v>1.3267080745341617</v>
      </c>
      <c r="AR222" s="25">
        <v>0.41199999999999998</v>
      </c>
      <c r="AS222" s="25">
        <v>0.04</v>
      </c>
      <c r="AT222" s="25">
        <v>6.6000000000000003E-2</v>
      </c>
      <c r="AU222" s="27" t="s">
        <v>82</v>
      </c>
      <c r="AV222" s="25">
        <v>2.5000000000000001E-2</v>
      </c>
      <c r="AW222" s="27" t="s">
        <v>106</v>
      </c>
      <c r="AX222" s="27" t="s">
        <v>75</v>
      </c>
      <c r="AY222" s="27" t="s">
        <v>82</v>
      </c>
      <c r="AZ222" s="25">
        <v>0.1075</v>
      </c>
      <c r="BA222" s="14">
        <v>1.4910000000000001</v>
      </c>
      <c r="BB222" s="27" t="s">
        <v>120</v>
      </c>
      <c r="BC222" s="27" t="s">
        <v>106</v>
      </c>
    </row>
    <row r="223" spans="1:55" s="6" customFormat="1" ht="12" customHeight="1" x14ac:dyDescent="0.2">
      <c r="A223" s="3"/>
      <c r="B223" s="6">
        <v>217</v>
      </c>
      <c r="C223" s="11">
        <v>42933</v>
      </c>
      <c r="D223" s="98" t="s">
        <v>315</v>
      </c>
      <c r="E223" s="6">
        <v>136.05000000000001</v>
      </c>
      <c r="F223" s="6">
        <v>2857.75</v>
      </c>
      <c r="G223" s="6">
        <v>-1281.95</v>
      </c>
      <c r="H223" s="6">
        <v>2858.95</v>
      </c>
      <c r="I223" s="6" t="s">
        <v>180</v>
      </c>
      <c r="J223" s="6" t="s">
        <v>53</v>
      </c>
      <c r="K223" s="6" t="s">
        <v>277</v>
      </c>
      <c r="N223" s="14">
        <v>3.0329999999999999</v>
      </c>
      <c r="O223" s="14">
        <v>1.417</v>
      </c>
      <c r="P223" s="14">
        <v>39.799999999999997</v>
      </c>
      <c r="Q223" s="15">
        <v>0.31759999999999999</v>
      </c>
      <c r="R223" s="14">
        <v>0.17499999999999999</v>
      </c>
      <c r="S223" s="14">
        <v>16.59</v>
      </c>
      <c r="T223" s="13">
        <v>292.10000000000002</v>
      </c>
      <c r="U223" s="24" t="s">
        <v>86</v>
      </c>
      <c r="V223" s="16" t="s">
        <v>112</v>
      </c>
      <c r="W223" s="13">
        <v>286.5</v>
      </c>
      <c r="X223" s="14">
        <v>2.0680000000000001</v>
      </c>
      <c r="Y223" s="24" t="s">
        <v>76</v>
      </c>
      <c r="Z223" s="16" t="s">
        <v>86</v>
      </c>
      <c r="AA223" s="26">
        <v>5.452</v>
      </c>
      <c r="AB223" s="26">
        <v>11.26</v>
      </c>
      <c r="AC223" s="26">
        <v>24.55</v>
      </c>
      <c r="AD223" s="14">
        <v>1.127</v>
      </c>
      <c r="AE223" s="26">
        <v>359.9</v>
      </c>
      <c r="AF223" s="14">
        <v>0.53500000000000003</v>
      </c>
      <c r="AG223" s="14">
        <v>0.70900000000000007</v>
      </c>
      <c r="AH223" s="14">
        <v>9.9000000000000005E-2</v>
      </c>
      <c r="AI223" s="14">
        <v>0.20899999999999999</v>
      </c>
      <c r="AJ223" s="26">
        <v>86.92</v>
      </c>
      <c r="AK223" s="25">
        <v>3.55</v>
      </c>
      <c r="AL223" s="25">
        <v>6.0990000000000002</v>
      </c>
      <c r="AM223" s="25">
        <v>0.68899999999999995</v>
      </c>
      <c r="AN223" s="25">
        <v>1.9450000000000001</v>
      </c>
      <c r="AO223" s="25">
        <v>0.32500000000000001</v>
      </c>
      <c r="AP223" s="25">
        <v>0.4</v>
      </c>
      <c r="AQ223" s="29">
        <f t="shared" si="15"/>
        <v>1.3793103448275861</v>
      </c>
      <c r="AR223" s="25">
        <v>0.255</v>
      </c>
      <c r="AS223" s="27" t="s">
        <v>104</v>
      </c>
      <c r="AT223" s="25">
        <v>8.8999999999999996E-2</v>
      </c>
      <c r="AU223" s="27" t="s">
        <v>109</v>
      </c>
      <c r="AV223" s="27" t="s">
        <v>114</v>
      </c>
      <c r="AW223" s="25">
        <v>1.7000000000000001E-2</v>
      </c>
      <c r="AX223" s="27" t="s">
        <v>84</v>
      </c>
      <c r="AY223" s="25">
        <v>8.9999999999999993E-3</v>
      </c>
      <c r="AZ223" s="25">
        <v>0.152</v>
      </c>
      <c r="BA223" s="14">
        <v>1.2030000000000001</v>
      </c>
      <c r="BB223" s="27" t="s">
        <v>130</v>
      </c>
      <c r="BC223" s="27" t="s">
        <v>128</v>
      </c>
    </row>
    <row r="224" spans="1:55" s="6" customFormat="1" ht="12" customHeight="1" x14ac:dyDescent="0.2">
      <c r="A224" s="3"/>
      <c r="B224" s="6">
        <v>218</v>
      </c>
      <c r="C224" s="11">
        <v>42933</v>
      </c>
      <c r="D224" s="98" t="s">
        <v>315</v>
      </c>
      <c r="E224" s="6">
        <v>136.05000000000001</v>
      </c>
      <c r="F224" s="6">
        <v>2857.75</v>
      </c>
      <c r="G224" s="6">
        <v>-1281.95</v>
      </c>
      <c r="H224" s="6">
        <v>2858.95</v>
      </c>
      <c r="I224" s="6" t="s">
        <v>180</v>
      </c>
      <c r="J224" s="6" t="s">
        <v>53</v>
      </c>
      <c r="K224" s="6" t="s">
        <v>277</v>
      </c>
      <c r="N224" s="14">
        <v>3.4089999999999998</v>
      </c>
      <c r="O224" s="14">
        <v>0.311</v>
      </c>
      <c r="P224" s="14">
        <v>41.97</v>
      </c>
      <c r="Q224" s="15">
        <v>0.28976000000000002</v>
      </c>
      <c r="R224" s="14">
        <v>0.159</v>
      </c>
      <c r="S224" s="14">
        <v>19.11</v>
      </c>
      <c r="T224" s="13">
        <v>238.3</v>
      </c>
      <c r="U224" s="26">
        <v>6.7729999999999997</v>
      </c>
      <c r="V224" s="16" t="s">
        <v>101</v>
      </c>
      <c r="W224" s="13">
        <v>101.1</v>
      </c>
      <c r="X224" s="14">
        <v>1.37</v>
      </c>
      <c r="Y224" s="24" t="s">
        <v>76</v>
      </c>
      <c r="Z224" s="16" t="s">
        <v>121</v>
      </c>
      <c r="AA224" s="24" t="s">
        <v>102</v>
      </c>
      <c r="AB224" s="26">
        <v>6.976</v>
      </c>
      <c r="AC224" s="26">
        <v>24.88</v>
      </c>
      <c r="AD224" s="14">
        <v>0.23799999999999999</v>
      </c>
      <c r="AE224" s="26">
        <v>393.1</v>
      </c>
      <c r="AF224" s="14">
        <v>0.379</v>
      </c>
      <c r="AG224" s="14">
        <v>0.65700000000000003</v>
      </c>
      <c r="AH224" s="15" t="s">
        <v>78</v>
      </c>
      <c r="AI224" s="15" t="s">
        <v>75</v>
      </c>
      <c r="AJ224" s="26">
        <v>59.52</v>
      </c>
      <c r="AK224" s="25">
        <v>3.9340000000000002</v>
      </c>
      <c r="AL224" s="25">
        <v>6.7869999999999999</v>
      </c>
      <c r="AM224" s="25">
        <v>0.65100000000000002</v>
      </c>
      <c r="AN224" s="25">
        <v>2.3530000000000002</v>
      </c>
      <c r="AO224" s="25">
        <v>0.31</v>
      </c>
      <c r="AP224" s="25">
        <v>0.496</v>
      </c>
      <c r="AQ224" s="29">
        <f t="shared" si="15"/>
        <v>1.9187620889748549</v>
      </c>
      <c r="AR224" s="25">
        <v>0.20699999999999999</v>
      </c>
      <c r="AS224" s="25">
        <v>1.6E-2</v>
      </c>
      <c r="AT224" s="25">
        <v>6.3E-2</v>
      </c>
      <c r="AU224" s="25">
        <v>3.7999999999999999E-2</v>
      </c>
      <c r="AV224" s="25">
        <v>6.2E-2</v>
      </c>
      <c r="AW224" s="27" t="s">
        <v>91</v>
      </c>
      <c r="AX224" s="27" t="s">
        <v>84</v>
      </c>
      <c r="AY224" s="27" t="s">
        <v>82</v>
      </c>
      <c r="AZ224" s="25">
        <v>0.16900000000000001</v>
      </c>
      <c r="BA224" s="14">
        <v>1.4259999999999999</v>
      </c>
      <c r="BB224" s="27" t="s">
        <v>127</v>
      </c>
      <c r="BC224" s="27" t="s">
        <v>106</v>
      </c>
    </row>
    <row r="225" spans="1:55" s="6" customFormat="1" ht="12" customHeight="1" x14ac:dyDescent="0.2">
      <c r="A225" s="3"/>
      <c r="B225" s="6">
        <v>219</v>
      </c>
      <c r="C225" s="11">
        <v>42933</v>
      </c>
      <c r="D225" s="98" t="s">
        <v>315</v>
      </c>
      <c r="E225" s="6">
        <v>136.05000000000001</v>
      </c>
      <c r="F225" s="6">
        <v>2857.75</v>
      </c>
      <c r="G225" s="6">
        <v>-1281.95</v>
      </c>
      <c r="H225" s="6">
        <v>2858.95</v>
      </c>
      <c r="I225" s="6" t="s">
        <v>180</v>
      </c>
      <c r="J225" s="6" t="s">
        <v>53</v>
      </c>
      <c r="K225" s="6" t="s">
        <v>278</v>
      </c>
      <c r="N225" s="14">
        <v>0.30931650048247022</v>
      </c>
      <c r="O225" s="14">
        <v>17.132150027886226</v>
      </c>
      <c r="P225" s="14">
        <v>3.5225150877192983</v>
      </c>
      <c r="Q225" s="15">
        <v>0.80776290075946788</v>
      </c>
      <c r="R225" s="14">
        <v>3.5304615384615386E-2</v>
      </c>
      <c r="S225" s="14">
        <v>23.466070283270977</v>
      </c>
      <c r="T225" s="13">
        <v>3592.3039513677809</v>
      </c>
      <c r="U225" s="26">
        <v>541.62472196478211</v>
      </c>
      <c r="V225" s="13">
        <v>783.48343108504389</v>
      </c>
      <c r="W225" s="13">
        <v>1589.4835680751173</v>
      </c>
      <c r="X225" s="14">
        <v>7.531377458396368</v>
      </c>
      <c r="Y225" s="26">
        <v>47.271570538857297</v>
      </c>
      <c r="Z225" s="13">
        <v>256.8957894736842</v>
      </c>
      <c r="AA225" s="24" t="s">
        <v>131</v>
      </c>
      <c r="AB225" s="26">
        <v>29.297537313432837</v>
      </c>
      <c r="AC225" s="26">
        <v>5.9036638655462186</v>
      </c>
      <c r="AD225" s="14">
        <v>0.26233107299561231</v>
      </c>
      <c r="AE225" s="26">
        <v>11.748212324588163</v>
      </c>
      <c r="AF225" s="14">
        <v>45.603529411764704</v>
      </c>
      <c r="AG225" s="14">
        <v>57.675950266429837</v>
      </c>
      <c r="AH225" s="14">
        <v>0.10571271729185727</v>
      </c>
      <c r="AI225" s="14">
        <v>0.12407577497129738</v>
      </c>
      <c r="AJ225" s="24" t="s">
        <v>96</v>
      </c>
      <c r="AK225" s="25">
        <v>2.968654001616815</v>
      </c>
      <c r="AL225" s="25">
        <v>12.860677187375149</v>
      </c>
      <c r="AM225" s="25">
        <v>2.4335394076711441</v>
      </c>
      <c r="AN225" s="25">
        <v>14.799425158641286</v>
      </c>
      <c r="AO225" s="25">
        <v>5.6567296716784288</v>
      </c>
      <c r="AP225" s="25">
        <v>0.76830917874396143</v>
      </c>
      <c r="AQ225" s="29">
        <f t="shared" si="15"/>
        <v>0.11920318827748067</v>
      </c>
      <c r="AR225" s="25">
        <v>7.2340191387559818</v>
      </c>
      <c r="AS225" s="25">
        <v>1.3099744952178536</v>
      </c>
      <c r="AT225" s="25">
        <v>8.374013170575008</v>
      </c>
      <c r="AU225" s="25">
        <v>1.8778043660789252</v>
      </c>
      <c r="AV225" s="25">
        <v>5.1118951048951047</v>
      </c>
      <c r="AW225" s="25">
        <v>0.69749028077753772</v>
      </c>
      <c r="AX225" s="25">
        <v>4.7087271022194441</v>
      </c>
      <c r="AY225" s="25">
        <v>0.69278222222222219</v>
      </c>
      <c r="AZ225" s="25">
        <v>1.8152161993769467</v>
      </c>
      <c r="BA225" s="14">
        <v>0.1953934114348653</v>
      </c>
      <c r="BB225" s="25">
        <v>0.54713278008298749</v>
      </c>
      <c r="BC225" s="25">
        <v>0.10345688073394496</v>
      </c>
    </row>
    <row r="226" spans="1:55" s="6" customFormat="1" ht="12" customHeight="1" x14ac:dyDescent="0.2">
      <c r="A226" s="3"/>
      <c r="B226" s="6">
        <v>220</v>
      </c>
      <c r="C226" s="11">
        <v>42933</v>
      </c>
      <c r="D226" s="98" t="s">
        <v>315</v>
      </c>
      <c r="E226" s="6">
        <v>136.05000000000001</v>
      </c>
      <c r="F226" s="6">
        <v>2857.75</v>
      </c>
      <c r="G226" s="6">
        <v>-1281.95</v>
      </c>
      <c r="H226" s="6">
        <v>2858.95</v>
      </c>
      <c r="I226" s="6" t="s">
        <v>180</v>
      </c>
      <c r="J226" s="6" t="s">
        <v>53</v>
      </c>
      <c r="K226" s="6" t="s">
        <v>45</v>
      </c>
      <c r="N226" s="15" t="s">
        <v>69</v>
      </c>
      <c r="O226" s="14">
        <v>43.523257110987174</v>
      </c>
      <c r="P226" s="15" t="s">
        <v>70</v>
      </c>
      <c r="Q226" s="15">
        <v>0.78372239563688262</v>
      </c>
      <c r="R226" s="15" t="s">
        <v>70</v>
      </c>
      <c r="S226" s="14">
        <v>5.7744254409406733E-2</v>
      </c>
      <c r="T226" s="13">
        <v>34.807978723404247</v>
      </c>
      <c r="U226" s="24" t="s">
        <v>121</v>
      </c>
      <c r="V226" s="13">
        <v>12.31441495601173</v>
      </c>
      <c r="W226" s="13">
        <v>2622.1542588866532</v>
      </c>
      <c r="X226" s="14">
        <v>19.388124054462899</v>
      </c>
      <c r="Y226" s="26">
        <v>299.38323855943679</v>
      </c>
      <c r="Z226" s="13">
        <v>1980.3578947368421</v>
      </c>
      <c r="AA226" s="24" t="s">
        <v>132</v>
      </c>
      <c r="AB226" s="26">
        <v>122.38335820895523</v>
      </c>
      <c r="AC226" s="24" t="s">
        <v>72</v>
      </c>
      <c r="AD226" s="15" t="s">
        <v>99</v>
      </c>
      <c r="AE226" s="24" t="s">
        <v>87</v>
      </c>
      <c r="AF226" s="14">
        <v>0.15772178060413355</v>
      </c>
      <c r="AG226" s="14">
        <v>0.79137477797513323</v>
      </c>
      <c r="AH226" s="14">
        <v>7.5714547118023792E-2</v>
      </c>
      <c r="AI226" s="15" t="s">
        <v>84</v>
      </c>
      <c r="AJ226" s="24" t="s">
        <v>76</v>
      </c>
      <c r="AK226" s="27" t="s">
        <v>77</v>
      </c>
      <c r="AL226" s="27" t="s">
        <v>78</v>
      </c>
      <c r="AM226" s="27" t="s">
        <v>91</v>
      </c>
      <c r="AN226" s="27" t="s">
        <v>75</v>
      </c>
      <c r="AO226" s="27" t="s">
        <v>133</v>
      </c>
      <c r="AP226" s="27" t="s">
        <v>91</v>
      </c>
      <c r="AQ226" s="15" t="e">
        <f t="shared" si="15"/>
        <v>#VALUE!</v>
      </c>
      <c r="AR226" s="27" t="s">
        <v>90</v>
      </c>
      <c r="AS226" s="27" t="s">
        <v>126</v>
      </c>
      <c r="AT226" s="27" t="s">
        <v>81</v>
      </c>
      <c r="AU226" s="27" t="s">
        <v>82</v>
      </c>
      <c r="AV226" s="25">
        <v>3.0646853146853146E-2</v>
      </c>
      <c r="AW226" s="27" t="s">
        <v>79</v>
      </c>
      <c r="AX226" s="25">
        <v>0.10980869021569242</v>
      </c>
      <c r="AY226" s="25">
        <v>3.3102222222222227E-2</v>
      </c>
      <c r="AZ226" s="25">
        <v>0.181216199376947</v>
      </c>
      <c r="BA226" s="15" t="s">
        <v>92</v>
      </c>
      <c r="BB226" s="27" t="s">
        <v>134</v>
      </c>
      <c r="BC226" s="27" t="s">
        <v>106</v>
      </c>
    </row>
    <row r="227" spans="1:55" ht="12" customHeight="1" x14ac:dyDescent="0.2">
      <c r="A227" s="3">
        <v>17</v>
      </c>
      <c r="B227" s="6">
        <v>221</v>
      </c>
      <c r="C227" s="11">
        <v>42516</v>
      </c>
      <c r="D227" s="98" t="s">
        <v>316</v>
      </c>
      <c r="E227" s="6">
        <v>159.80000000000001</v>
      </c>
      <c r="F227" s="6">
        <v>2881.5</v>
      </c>
      <c r="G227" s="6">
        <v>-1305.7</v>
      </c>
      <c r="H227" s="6">
        <v>2898.06</v>
      </c>
      <c r="I227" s="6" t="s">
        <v>180</v>
      </c>
      <c r="J227" s="6" t="s">
        <v>53</v>
      </c>
      <c r="K227" s="6" t="s">
        <v>44</v>
      </c>
      <c r="N227" s="14">
        <v>0.01</v>
      </c>
      <c r="O227" s="14">
        <v>24.97</v>
      </c>
      <c r="P227" s="14">
        <v>0.97699999999999998</v>
      </c>
      <c r="Q227" s="15">
        <v>0.73541999999999996</v>
      </c>
      <c r="R227" s="15">
        <v>3.0000000000000001E-3</v>
      </c>
      <c r="S227" s="14">
        <v>1.0149999999999999</v>
      </c>
      <c r="T227" s="13">
        <v>1794</v>
      </c>
      <c r="U227" s="26">
        <v>189.1</v>
      </c>
      <c r="V227" s="13">
        <v>257.2</v>
      </c>
      <c r="W227" s="13">
        <v>2544</v>
      </c>
      <c r="X227" s="25">
        <v>16.87</v>
      </c>
      <c r="Y227" s="26">
        <v>115.9</v>
      </c>
      <c r="Z227" s="13">
        <v>424.9</v>
      </c>
      <c r="AA227" s="24">
        <v>0.8</v>
      </c>
      <c r="AB227" s="26">
        <v>117.3</v>
      </c>
      <c r="AC227" s="26">
        <v>3.1640000000000001</v>
      </c>
      <c r="AD227" s="24">
        <v>0.3</v>
      </c>
      <c r="AE227" s="26">
        <v>0.107</v>
      </c>
      <c r="AF227" s="14">
        <v>13.3</v>
      </c>
      <c r="AG227" s="14">
        <v>14.07</v>
      </c>
      <c r="AH227" s="14">
        <v>4.2999999999999997E-2</v>
      </c>
      <c r="AI227" s="15">
        <v>0.1</v>
      </c>
      <c r="AJ227" s="24">
        <v>0.3</v>
      </c>
      <c r="AK227" s="25">
        <v>4.4999999999999998E-2</v>
      </c>
      <c r="AL227" s="25">
        <v>0.35299999999999998</v>
      </c>
      <c r="AM227" s="25">
        <v>7.0000000000000007E-2</v>
      </c>
      <c r="AN227" s="25">
        <v>0.45100000000000001</v>
      </c>
      <c r="AO227" s="25">
        <v>0.35199999999999998</v>
      </c>
      <c r="AP227" s="25">
        <v>2.5000000000000001E-2</v>
      </c>
      <c r="AQ227" s="29">
        <f t="shared" ref="AQ227:AQ251" si="16">AP227/((AO227+AR227)/2)</f>
        <v>4.3140638481449528E-2</v>
      </c>
      <c r="AR227" s="25">
        <v>0.80700000000000005</v>
      </c>
      <c r="AS227" s="25">
        <v>0.18</v>
      </c>
      <c r="AT227" s="25">
        <v>1.681</v>
      </c>
      <c r="AU227" s="25">
        <v>0.46100000000000002</v>
      </c>
      <c r="AV227" s="25">
        <v>1.704</v>
      </c>
      <c r="AW227" s="25">
        <v>0.314</v>
      </c>
      <c r="AX227" s="25">
        <v>2.294</v>
      </c>
      <c r="AY227" s="25">
        <v>0.38500000000000001</v>
      </c>
      <c r="AZ227" s="25">
        <v>0.47499999999999998</v>
      </c>
      <c r="BA227" s="14">
        <v>0.16700000000000001</v>
      </c>
      <c r="BB227" s="25">
        <v>0.126</v>
      </c>
      <c r="BC227" s="25">
        <v>1.2999999999999999E-2</v>
      </c>
    </row>
    <row r="228" spans="1:55" ht="12" customHeight="1" x14ac:dyDescent="0.2">
      <c r="B228" s="6">
        <v>222</v>
      </c>
      <c r="C228" s="11">
        <v>42516</v>
      </c>
      <c r="D228" s="98" t="s">
        <v>316</v>
      </c>
      <c r="E228" s="6">
        <v>159.80000000000001</v>
      </c>
      <c r="F228" s="6">
        <v>2881.5</v>
      </c>
      <c r="G228" s="6">
        <v>-1305.7</v>
      </c>
      <c r="H228" s="6">
        <v>2898.06</v>
      </c>
      <c r="I228" s="6" t="s">
        <v>180</v>
      </c>
      <c r="J228" s="6" t="s">
        <v>53</v>
      </c>
      <c r="K228" s="6" t="s">
        <v>42</v>
      </c>
      <c r="N228" s="14">
        <v>3.22</v>
      </c>
      <c r="O228" s="14">
        <v>8.8999999999999996E-2</v>
      </c>
      <c r="P228" s="14">
        <v>33.53</v>
      </c>
      <c r="Q228" s="15">
        <v>0.41667999999999999</v>
      </c>
      <c r="R228" s="14">
        <v>7.2999999999999995E-2</v>
      </c>
      <c r="S228" s="14">
        <v>16.18</v>
      </c>
      <c r="T228" s="13">
        <v>209.2</v>
      </c>
      <c r="U228" s="24">
        <v>18.2</v>
      </c>
      <c r="V228" s="16">
        <v>4.4000000000000004</v>
      </c>
      <c r="W228" s="13">
        <v>32.229999999999997</v>
      </c>
      <c r="X228" s="25">
        <v>0.65100000000000002</v>
      </c>
      <c r="Y228" s="26">
        <v>0.52100000000000002</v>
      </c>
      <c r="Z228" s="16">
        <v>10.1</v>
      </c>
      <c r="AA228" s="24">
        <v>1.4</v>
      </c>
      <c r="AB228" s="26">
        <v>4.9669999999999996</v>
      </c>
      <c r="AC228" s="26">
        <v>26.29</v>
      </c>
      <c r="AD228" s="24">
        <v>0.2</v>
      </c>
      <c r="AE228" s="26">
        <v>315.39999999999998</v>
      </c>
      <c r="AF228" s="14">
        <v>0.72599999999999998</v>
      </c>
      <c r="AG228" s="15">
        <v>0.11</v>
      </c>
      <c r="AH228" s="15">
        <v>0.05</v>
      </c>
      <c r="AI228" s="15">
        <v>7.0000000000000007E-2</v>
      </c>
      <c r="AJ228" s="26">
        <v>49.17</v>
      </c>
      <c r="AK228" s="25">
        <v>5.1840000000000002</v>
      </c>
      <c r="AL228" s="25">
        <v>10.51</v>
      </c>
      <c r="AM228" s="25">
        <v>1.0449999999999999</v>
      </c>
      <c r="AN228" s="25">
        <v>3.4790000000000001</v>
      </c>
      <c r="AO228" s="25">
        <v>0.42199999999999999</v>
      </c>
      <c r="AP228" s="25">
        <v>0.54100000000000004</v>
      </c>
      <c r="AQ228" s="29">
        <f t="shared" si="16"/>
        <v>1.4621621621621623</v>
      </c>
      <c r="AR228" s="25">
        <v>0.318</v>
      </c>
      <c r="AS228" s="25">
        <v>3.5000000000000003E-2</v>
      </c>
      <c r="AT228" s="25">
        <v>0.16700000000000001</v>
      </c>
      <c r="AU228" s="25">
        <v>2.3E-2</v>
      </c>
      <c r="AV228" s="25">
        <v>4.1000000000000002E-2</v>
      </c>
      <c r="AW228" s="27">
        <v>0.01</v>
      </c>
      <c r="AX228" s="27">
        <v>0.05</v>
      </c>
      <c r="AY228" s="27">
        <v>0.01</v>
      </c>
      <c r="AZ228" s="25">
        <v>8.4000000000000005E-2</v>
      </c>
      <c r="BA228" s="14">
        <v>1.679</v>
      </c>
      <c r="BB228" s="25">
        <v>1.2999999999999999E-2</v>
      </c>
      <c r="BC228" s="25">
        <v>5.0000000000000001E-3</v>
      </c>
    </row>
    <row r="229" spans="1:55" ht="12" customHeight="1" x14ac:dyDescent="0.2">
      <c r="B229" s="6">
        <v>223</v>
      </c>
      <c r="C229" s="11">
        <v>42516</v>
      </c>
      <c r="D229" s="98" t="s">
        <v>316</v>
      </c>
      <c r="E229" s="6">
        <v>159.80000000000001</v>
      </c>
      <c r="F229" s="6">
        <v>2881.5</v>
      </c>
      <c r="G229" s="6">
        <v>-1305.7</v>
      </c>
      <c r="H229" s="6">
        <v>2898.06</v>
      </c>
      <c r="I229" s="6" t="s">
        <v>180</v>
      </c>
      <c r="J229" s="6" t="s">
        <v>53</v>
      </c>
      <c r="K229" s="6" t="s">
        <v>42</v>
      </c>
      <c r="N229" s="14">
        <v>3.2170000000000001</v>
      </c>
      <c r="O229" s="14">
        <v>9.9000000000000005E-2</v>
      </c>
      <c r="P229" s="14">
        <v>35.17</v>
      </c>
      <c r="Q229" s="15">
        <v>0.39161000000000001</v>
      </c>
      <c r="R229" s="14">
        <v>8.8999999999999996E-2</v>
      </c>
      <c r="S229" s="14">
        <v>17.739999999999998</v>
      </c>
      <c r="T229" s="13">
        <v>269.5</v>
      </c>
      <c r="U229" s="24">
        <v>20.100000000000001</v>
      </c>
      <c r="V229" s="16">
        <v>3.7</v>
      </c>
      <c r="W229" s="13">
        <v>61.26</v>
      </c>
      <c r="X229" s="25">
        <v>0.83899999999999997</v>
      </c>
      <c r="Y229" s="26">
        <v>0.63</v>
      </c>
      <c r="Z229" s="16">
        <v>6.9</v>
      </c>
      <c r="AA229" s="26">
        <v>1.036</v>
      </c>
      <c r="AB229" s="26">
        <v>5.05</v>
      </c>
      <c r="AC229" s="26">
        <v>26.1</v>
      </c>
      <c r="AD229" s="24">
        <v>0.2</v>
      </c>
      <c r="AE229" s="26">
        <v>334.7</v>
      </c>
      <c r="AF229" s="14">
        <v>0.92400000000000004</v>
      </c>
      <c r="AG229" s="14">
        <v>0.11</v>
      </c>
      <c r="AH229" s="14">
        <v>1.2999999999999999E-2</v>
      </c>
      <c r="AI229" s="15">
        <v>0.11</v>
      </c>
      <c r="AJ229" s="26">
        <v>68.83</v>
      </c>
      <c r="AK229" s="25">
        <v>5.242</v>
      </c>
      <c r="AL229" s="25">
        <v>10.53</v>
      </c>
      <c r="AM229" s="25">
        <v>1.0189999999999999</v>
      </c>
      <c r="AN229" s="25">
        <v>3.6339999999999999</v>
      </c>
      <c r="AO229" s="25">
        <v>0.47499999999999998</v>
      </c>
      <c r="AP229" s="25">
        <v>0.59499999999999997</v>
      </c>
      <c r="AQ229" s="29">
        <f t="shared" si="16"/>
        <v>1.2434691745036572</v>
      </c>
      <c r="AR229" s="25">
        <v>0.48199999999999998</v>
      </c>
      <c r="AS229" s="25">
        <v>3.1E-2</v>
      </c>
      <c r="AT229" s="25">
        <v>0.218</v>
      </c>
      <c r="AU229" s="25">
        <v>3.6999999999999998E-2</v>
      </c>
      <c r="AV229" s="27">
        <v>0.04</v>
      </c>
      <c r="AW229" s="25">
        <v>1.2E-2</v>
      </c>
      <c r="AX229" s="25">
        <v>6.8000000000000005E-2</v>
      </c>
      <c r="AY229" s="25">
        <v>1.9E-2</v>
      </c>
      <c r="AZ229" s="25">
        <v>8.4000000000000005E-2</v>
      </c>
      <c r="BA229" s="14">
        <v>1.68</v>
      </c>
      <c r="BB229" s="25">
        <v>6.0000000000000001E-3</v>
      </c>
      <c r="BC229" s="27">
        <v>0.02</v>
      </c>
    </row>
    <row r="230" spans="1:55" ht="12" customHeight="1" x14ac:dyDescent="0.2">
      <c r="B230" s="6">
        <v>224</v>
      </c>
      <c r="C230" s="11">
        <v>42516</v>
      </c>
      <c r="D230" s="98" t="s">
        <v>316</v>
      </c>
      <c r="E230" s="6">
        <v>159.80000000000001</v>
      </c>
      <c r="F230" s="6">
        <v>2881.5</v>
      </c>
      <c r="G230" s="6">
        <v>-1305.7</v>
      </c>
      <c r="H230" s="6">
        <v>2898.06</v>
      </c>
      <c r="I230" s="6" t="s">
        <v>180</v>
      </c>
      <c r="J230" s="6" t="s">
        <v>53</v>
      </c>
      <c r="K230" s="6" t="s">
        <v>42</v>
      </c>
      <c r="N230" s="14">
        <v>3.149</v>
      </c>
      <c r="O230" s="14">
        <v>0.16900000000000001</v>
      </c>
      <c r="P230" s="14">
        <v>34.33</v>
      </c>
      <c r="Q230" s="15">
        <v>0.42552000000000001</v>
      </c>
      <c r="R230" s="14">
        <v>0.10299999999999999</v>
      </c>
      <c r="S230" s="14">
        <v>15.96</v>
      </c>
      <c r="T230" s="13">
        <v>209.8</v>
      </c>
      <c r="U230" s="24">
        <v>20</v>
      </c>
      <c r="V230" s="16">
        <v>3.7</v>
      </c>
      <c r="W230" s="13">
        <v>34.68</v>
      </c>
      <c r="X230" s="25">
        <v>0.61699999999999999</v>
      </c>
      <c r="Y230" s="26">
        <v>1.0820000000000001</v>
      </c>
      <c r="Z230" s="16">
        <v>6.7</v>
      </c>
      <c r="AA230" s="24">
        <v>0.7</v>
      </c>
      <c r="AB230" s="26">
        <v>4.0599999999999996</v>
      </c>
      <c r="AC230" s="26">
        <v>24.72</v>
      </c>
      <c r="AD230" s="26">
        <v>1.885</v>
      </c>
      <c r="AE230" s="26">
        <v>312.3</v>
      </c>
      <c r="AF230" s="14">
        <v>0.8</v>
      </c>
      <c r="AG230" s="15">
        <v>0.04</v>
      </c>
      <c r="AH230" s="14">
        <v>8.0000000000000002E-3</v>
      </c>
      <c r="AI230" s="15">
        <v>0.11</v>
      </c>
      <c r="AJ230" s="26">
        <v>69.650000000000006</v>
      </c>
      <c r="AK230" s="25">
        <v>4.9320000000000004</v>
      </c>
      <c r="AL230" s="25">
        <v>9.8870000000000005</v>
      </c>
      <c r="AM230" s="25">
        <v>0.96699999999999997</v>
      </c>
      <c r="AN230" s="25">
        <v>3.19</v>
      </c>
      <c r="AO230" s="25">
        <v>0.379</v>
      </c>
      <c r="AP230" s="25">
        <v>0.42799999999999999</v>
      </c>
      <c r="AQ230" s="29">
        <f t="shared" si="16"/>
        <v>1.2246065808297566</v>
      </c>
      <c r="AR230" s="25">
        <v>0.32</v>
      </c>
      <c r="AS230" s="25">
        <v>2.5000000000000001E-2</v>
      </c>
      <c r="AT230" s="25">
        <v>0.189</v>
      </c>
      <c r="AU230" s="25">
        <v>0.03</v>
      </c>
      <c r="AV230" s="27">
        <v>0.05</v>
      </c>
      <c r="AW230" s="25">
        <v>5.0000000000000001E-3</v>
      </c>
      <c r="AX230" s="25">
        <v>2.1999999999999999E-2</v>
      </c>
      <c r="AY230" s="25">
        <v>3.0000000000000001E-3</v>
      </c>
      <c r="AZ230" s="25">
        <v>8.4000000000000005E-2</v>
      </c>
      <c r="BA230" s="14">
        <v>1.407</v>
      </c>
      <c r="BB230" s="25">
        <v>1.2E-2</v>
      </c>
      <c r="BC230" s="27">
        <v>0.02</v>
      </c>
    </row>
    <row r="231" spans="1:55" ht="12" customHeight="1" x14ac:dyDescent="0.2">
      <c r="B231" s="6">
        <v>225</v>
      </c>
      <c r="C231" s="11">
        <v>42516</v>
      </c>
      <c r="D231" s="98" t="s">
        <v>316</v>
      </c>
      <c r="E231" s="6">
        <v>159.80000000000001</v>
      </c>
      <c r="F231" s="6">
        <v>2881.5</v>
      </c>
      <c r="G231" s="6">
        <v>-1305.7</v>
      </c>
      <c r="H231" s="6">
        <v>2898.06</v>
      </c>
      <c r="I231" s="6" t="s">
        <v>180</v>
      </c>
      <c r="J231" s="6" t="s">
        <v>53</v>
      </c>
      <c r="K231" s="6" t="s">
        <v>42</v>
      </c>
      <c r="N231" s="14">
        <v>3.1360000000000001</v>
      </c>
      <c r="O231" s="14">
        <v>3.6999999999999998E-2</v>
      </c>
      <c r="P231" s="14">
        <v>31.11</v>
      </c>
      <c r="Q231" s="15">
        <v>0.44988</v>
      </c>
      <c r="R231" s="14">
        <v>9.4E-2</v>
      </c>
      <c r="S231" s="14">
        <v>14.88</v>
      </c>
      <c r="T231" s="13">
        <v>253.1</v>
      </c>
      <c r="U231" s="24">
        <v>0.6</v>
      </c>
      <c r="V231" s="16">
        <v>3.7</v>
      </c>
      <c r="W231" s="13">
        <v>15.96</v>
      </c>
      <c r="X231" s="25">
        <v>0.50600000000000001</v>
      </c>
      <c r="Y231" s="26">
        <v>0.441</v>
      </c>
      <c r="Z231" s="16">
        <v>8.9</v>
      </c>
      <c r="AA231" s="24">
        <v>0.8</v>
      </c>
      <c r="AB231" s="26">
        <v>2.98</v>
      </c>
      <c r="AC231" s="26">
        <v>25.64</v>
      </c>
      <c r="AD231" s="26">
        <v>0.193</v>
      </c>
      <c r="AE231" s="26">
        <v>291.3</v>
      </c>
      <c r="AF231" s="14">
        <v>0.65300000000000002</v>
      </c>
      <c r="AG231" s="14">
        <v>0.13400000000000001</v>
      </c>
      <c r="AH231" s="14">
        <v>6.0000000000000001E-3</v>
      </c>
      <c r="AI231" s="15">
        <v>0.06</v>
      </c>
      <c r="AJ231" s="26">
        <v>77.25</v>
      </c>
      <c r="AK231" s="25">
        <v>4.1079999999999997</v>
      </c>
      <c r="AL231" s="25">
        <v>8.6690000000000005</v>
      </c>
      <c r="AM231" s="25">
        <v>0.75</v>
      </c>
      <c r="AN231" s="25">
        <v>2.5299999999999998</v>
      </c>
      <c r="AO231" s="25">
        <v>0.3</v>
      </c>
      <c r="AP231" s="25">
        <v>0.47199999999999998</v>
      </c>
      <c r="AQ231" s="29">
        <f t="shared" si="16"/>
        <v>1.4390243902439026</v>
      </c>
      <c r="AR231" s="25">
        <v>0.35599999999999998</v>
      </c>
      <c r="AS231" s="25">
        <v>2.1999999999999999E-2</v>
      </c>
      <c r="AT231" s="25">
        <v>0.2</v>
      </c>
      <c r="AU231" s="25">
        <v>2.9000000000000001E-2</v>
      </c>
      <c r="AV231" s="27">
        <v>0.05</v>
      </c>
      <c r="AW231" s="27">
        <v>0.01</v>
      </c>
      <c r="AX231" s="25">
        <v>1.6E-2</v>
      </c>
      <c r="AY231" s="25">
        <v>7.0000000000000001E-3</v>
      </c>
      <c r="AZ231" s="25">
        <v>0.10299999999999999</v>
      </c>
      <c r="BA231" s="14">
        <v>1.611</v>
      </c>
      <c r="BB231" s="25">
        <v>0</v>
      </c>
      <c r="BC231" s="25">
        <v>6.0000000000000001E-3</v>
      </c>
    </row>
    <row r="232" spans="1:55" ht="12" customHeight="1" x14ac:dyDescent="0.2">
      <c r="B232" s="6">
        <v>226</v>
      </c>
      <c r="C232" s="11">
        <v>42516</v>
      </c>
      <c r="D232" s="98" t="s">
        <v>316</v>
      </c>
      <c r="E232" s="6">
        <v>159.80000000000001</v>
      </c>
      <c r="F232" s="6">
        <v>2881.5</v>
      </c>
      <c r="G232" s="6">
        <v>-1305.7</v>
      </c>
      <c r="H232" s="6">
        <v>2898.06</v>
      </c>
      <c r="I232" s="6" t="s">
        <v>180</v>
      </c>
      <c r="J232" s="6" t="s">
        <v>53</v>
      </c>
      <c r="K232" s="6" t="s">
        <v>43</v>
      </c>
      <c r="N232" s="14">
        <v>0.28899999999999998</v>
      </c>
      <c r="O232" s="14">
        <v>15.77</v>
      </c>
      <c r="P232" s="14">
        <v>2.165</v>
      </c>
      <c r="Q232" s="15">
        <v>0.67101</v>
      </c>
      <c r="R232" s="14">
        <v>4.0000000000000001E-3</v>
      </c>
      <c r="S232" s="14">
        <v>22.27</v>
      </c>
      <c r="T232" s="13">
        <v>3747</v>
      </c>
      <c r="U232" s="26">
        <v>563.79999999999995</v>
      </c>
      <c r="V232" s="13">
        <v>762.1</v>
      </c>
      <c r="W232" s="13">
        <v>1564</v>
      </c>
      <c r="X232" s="25">
        <v>7.8639999999999999</v>
      </c>
      <c r="Y232" s="26">
        <v>53.92</v>
      </c>
      <c r="Z232" s="13">
        <v>289.39999999999998</v>
      </c>
      <c r="AA232" s="26">
        <v>1.476</v>
      </c>
      <c r="AB232" s="26">
        <v>34.1</v>
      </c>
      <c r="AC232" s="26">
        <v>5.2119999999999997</v>
      </c>
      <c r="AD232" s="24">
        <v>0.2</v>
      </c>
      <c r="AE232" s="26">
        <v>10.77</v>
      </c>
      <c r="AF232" s="14">
        <v>90.41</v>
      </c>
      <c r="AG232" s="14">
        <v>145</v>
      </c>
      <c r="AH232" s="14">
        <v>0.16200000000000001</v>
      </c>
      <c r="AI232" s="14">
        <v>0.11600000000000001</v>
      </c>
      <c r="AJ232" s="26">
        <v>1.171</v>
      </c>
      <c r="AK232" s="25">
        <v>4.6239999999999997</v>
      </c>
      <c r="AL232" s="25">
        <v>24.14</v>
      </c>
      <c r="AM232" s="25">
        <v>4.6779999999999999</v>
      </c>
      <c r="AN232" s="25">
        <v>27.35</v>
      </c>
      <c r="AO232" s="25">
        <v>10.23</v>
      </c>
      <c r="AP232" s="25">
        <v>0.75600000000000001</v>
      </c>
      <c r="AQ232" s="29">
        <f t="shared" si="16"/>
        <v>6.3556116015132405E-2</v>
      </c>
      <c r="AR232" s="25">
        <v>13.56</v>
      </c>
      <c r="AS232" s="25">
        <v>2.4209999999999998</v>
      </c>
      <c r="AT232" s="25">
        <v>16.53</v>
      </c>
      <c r="AU232" s="25">
        <v>3.52</v>
      </c>
      <c r="AV232" s="25">
        <v>9.3529999999999998</v>
      </c>
      <c r="AW232" s="25">
        <v>1.242</v>
      </c>
      <c r="AX232" s="25">
        <v>7.39</v>
      </c>
      <c r="AY232" s="25">
        <v>1.012</v>
      </c>
      <c r="AZ232" s="25">
        <v>3.8879999999999999</v>
      </c>
      <c r="BA232" s="14">
        <v>0.58199999999999996</v>
      </c>
      <c r="BB232" s="25">
        <v>0.502</v>
      </c>
      <c r="BC232" s="25">
        <v>5.8999999999999997E-2</v>
      </c>
    </row>
    <row r="233" spans="1:55" ht="12" customHeight="1" x14ac:dyDescent="0.2">
      <c r="B233" s="6">
        <v>227</v>
      </c>
      <c r="C233" s="11">
        <v>42516</v>
      </c>
      <c r="D233" s="98" t="s">
        <v>316</v>
      </c>
      <c r="E233" s="6">
        <v>159.80000000000001</v>
      </c>
      <c r="F233" s="6">
        <v>2881.5</v>
      </c>
      <c r="G233" s="6">
        <v>-1305.7</v>
      </c>
      <c r="H233" s="6">
        <v>2898.06</v>
      </c>
      <c r="I233" s="6" t="s">
        <v>180</v>
      </c>
      <c r="J233" s="6" t="s">
        <v>53</v>
      </c>
      <c r="K233" s="6" t="s">
        <v>42</v>
      </c>
      <c r="N233" s="14">
        <v>3.016</v>
      </c>
      <c r="O233" s="14">
        <v>0.25900000000000001</v>
      </c>
      <c r="P233" s="14">
        <v>32.1</v>
      </c>
      <c r="Q233" s="15">
        <v>0.46244000000000002</v>
      </c>
      <c r="R233" s="14">
        <v>8.4000000000000005E-2</v>
      </c>
      <c r="S233" s="14">
        <v>15.33</v>
      </c>
      <c r="T233" s="13">
        <v>218.9</v>
      </c>
      <c r="U233" s="26">
        <v>1.772</v>
      </c>
      <c r="V233" s="16">
        <v>4.4000000000000004</v>
      </c>
      <c r="W233" s="13">
        <v>62.69</v>
      </c>
      <c r="X233" s="25">
        <v>0.95899999999999996</v>
      </c>
      <c r="Y233" s="26">
        <v>0.46500000000000002</v>
      </c>
      <c r="Z233" s="16">
        <v>8.9</v>
      </c>
      <c r="AA233" s="24">
        <v>1.3</v>
      </c>
      <c r="AB233" s="26">
        <v>5.5529999999999999</v>
      </c>
      <c r="AC233" s="26">
        <v>23.4</v>
      </c>
      <c r="AD233" s="26">
        <v>0.53700000000000003</v>
      </c>
      <c r="AE233" s="26">
        <v>296.10000000000002</v>
      </c>
      <c r="AF233" s="14">
        <v>0.80100000000000005</v>
      </c>
      <c r="AG233" s="15">
        <v>0.13</v>
      </c>
      <c r="AH233" s="14">
        <v>2.1999999999999999E-2</v>
      </c>
      <c r="AI233" s="14">
        <v>0.111</v>
      </c>
      <c r="AJ233" s="26">
        <v>53.45</v>
      </c>
      <c r="AK233" s="25">
        <v>5.2539999999999996</v>
      </c>
      <c r="AL233" s="25">
        <v>10.24</v>
      </c>
      <c r="AM233" s="25">
        <v>0.92300000000000004</v>
      </c>
      <c r="AN233" s="25">
        <v>3.5590000000000002</v>
      </c>
      <c r="AO233" s="25">
        <v>0.48699999999999999</v>
      </c>
      <c r="AP233" s="25">
        <v>0.496</v>
      </c>
      <c r="AQ233" s="29">
        <f t="shared" si="16"/>
        <v>1.1908763505402162</v>
      </c>
      <c r="AR233" s="25">
        <v>0.34599999999999997</v>
      </c>
      <c r="AS233" s="25">
        <v>3.3000000000000002E-2</v>
      </c>
      <c r="AT233" s="25">
        <v>0.192</v>
      </c>
      <c r="AU233" s="27">
        <v>0.03</v>
      </c>
      <c r="AV233" s="25">
        <v>6.8000000000000005E-2</v>
      </c>
      <c r="AW233" s="27">
        <v>0.02</v>
      </c>
      <c r="AX233" s="27">
        <v>0.05</v>
      </c>
      <c r="AY233" s="27">
        <v>0.01</v>
      </c>
      <c r="AZ233" s="25">
        <v>8.4000000000000005E-2</v>
      </c>
      <c r="BA233" s="14">
        <v>1.4359999999999999</v>
      </c>
      <c r="BB233" s="25">
        <v>6.0000000000000001E-3</v>
      </c>
      <c r="BC233" s="27">
        <v>0.02</v>
      </c>
    </row>
    <row r="234" spans="1:55" ht="12" customHeight="1" x14ac:dyDescent="0.2">
      <c r="B234" s="6">
        <v>228</v>
      </c>
      <c r="C234" s="11">
        <v>42516</v>
      </c>
      <c r="D234" s="98" t="s">
        <v>316</v>
      </c>
      <c r="E234" s="6">
        <v>159.80000000000001</v>
      </c>
      <c r="F234" s="6">
        <v>2881.5</v>
      </c>
      <c r="G234" s="6">
        <v>-1305.7</v>
      </c>
      <c r="H234" s="6">
        <v>2898.06</v>
      </c>
      <c r="I234" s="6" t="s">
        <v>180</v>
      </c>
      <c r="J234" s="6" t="s">
        <v>53</v>
      </c>
      <c r="K234" s="6" t="s">
        <v>44</v>
      </c>
      <c r="N234" s="14">
        <v>0.67200000000000004</v>
      </c>
      <c r="O234" s="14">
        <v>31.37</v>
      </c>
      <c r="P234" s="14">
        <v>23.59</v>
      </c>
      <c r="Q234" s="15">
        <v>0.43035000000000001</v>
      </c>
      <c r="R234" s="14">
        <v>9.9380000000000006</v>
      </c>
      <c r="S234" s="14">
        <v>1.1579999999999999</v>
      </c>
      <c r="T234" s="13">
        <v>7744</v>
      </c>
      <c r="U234" s="26">
        <v>78.67</v>
      </c>
      <c r="V234" s="13">
        <v>39.229999999999997</v>
      </c>
      <c r="W234" s="13">
        <v>729.6</v>
      </c>
      <c r="X234" s="25">
        <v>13.86</v>
      </c>
      <c r="Y234" s="26">
        <v>202.9</v>
      </c>
      <c r="Z234" s="13">
        <v>1813</v>
      </c>
      <c r="AA234" s="26">
        <v>13.83</v>
      </c>
      <c r="AB234" s="26">
        <v>114</v>
      </c>
      <c r="AC234" s="26">
        <v>18.27</v>
      </c>
      <c r="AD234" s="26">
        <v>121.6</v>
      </c>
      <c r="AE234" s="26">
        <v>13.35</v>
      </c>
      <c r="AF234" s="14">
        <v>0.498</v>
      </c>
      <c r="AG234" s="14">
        <v>9.6210000000000004</v>
      </c>
      <c r="AH234" s="14">
        <v>12.86</v>
      </c>
      <c r="AI234" s="14">
        <v>10.3</v>
      </c>
      <c r="AJ234" s="26">
        <v>1289</v>
      </c>
      <c r="AK234" s="25">
        <v>3.1989999999999998</v>
      </c>
      <c r="AL234" s="25">
        <v>7.72</v>
      </c>
      <c r="AM234" s="25">
        <v>0.626</v>
      </c>
      <c r="AN234" s="25">
        <v>2.2170000000000001</v>
      </c>
      <c r="AO234" s="25">
        <v>0.14899999999999999</v>
      </c>
      <c r="AP234" s="25">
        <v>7.8E-2</v>
      </c>
      <c r="AQ234" s="29">
        <f t="shared" si="16"/>
        <v>0.48000000000000004</v>
      </c>
      <c r="AR234" s="25">
        <v>0.17599999999999999</v>
      </c>
      <c r="AS234" s="25">
        <v>1.9E-2</v>
      </c>
      <c r="AT234" s="25">
        <v>0.12</v>
      </c>
      <c r="AU234" s="25">
        <v>1.6E-2</v>
      </c>
      <c r="AV234" s="25">
        <v>3.4000000000000002E-2</v>
      </c>
      <c r="AW234" s="25">
        <v>0.01</v>
      </c>
      <c r="AX234" s="27">
        <v>0.05</v>
      </c>
      <c r="AY234" s="27">
        <v>0.02</v>
      </c>
      <c r="AZ234" s="25">
        <v>0.496</v>
      </c>
      <c r="BA234" s="14">
        <v>14.94</v>
      </c>
      <c r="BB234" s="25">
        <v>0.17499999999999999</v>
      </c>
      <c r="BC234" s="25">
        <v>3.4000000000000002E-2</v>
      </c>
    </row>
    <row r="235" spans="1:55" ht="12" customHeight="1" x14ac:dyDescent="0.2">
      <c r="B235" s="6">
        <v>229</v>
      </c>
      <c r="C235" s="11">
        <v>42516</v>
      </c>
      <c r="D235" s="98" t="s">
        <v>316</v>
      </c>
      <c r="E235" s="6">
        <v>159.80000000000001</v>
      </c>
      <c r="F235" s="6">
        <v>2881.5</v>
      </c>
      <c r="G235" s="6">
        <v>-1305.7</v>
      </c>
      <c r="H235" s="6">
        <v>2898.06</v>
      </c>
      <c r="I235" s="6" t="s">
        <v>180</v>
      </c>
      <c r="J235" s="6" t="s">
        <v>53</v>
      </c>
      <c r="K235" s="6" t="s">
        <v>42</v>
      </c>
      <c r="N235" s="14">
        <v>2.9159999999999999</v>
      </c>
      <c r="O235" s="14">
        <v>0.16600000000000001</v>
      </c>
      <c r="P235" s="14">
        <v>35.72</v>
      </c>
      <c r="Q235" s="15">
        <v>0.41875000000000001</v>
      </c>
      <c r="R235" s="14">
        <v>0.06</v>
      </c>
      <c r="S235" s="14">
        <v>16.72</v>
      </c>
      <c r="T235" s="13">
        <v>222.7</v>
      </c>
      <c r="U235" s="24">
        <v>24.2</v>
      </c>
      <c r="V235" s="16">
        <v>3.1</v>
      </c>
      <c r="W235" s="13">
        <v>43.58</v>
      </c>
      <c r="X235" s="25">
        <v>0.72799999999999998</v>
      </c>
      <c r="Y235" s="26">
        <v>0.39900000000000002</v>
      </c>
      <c r="Z235" s="16">
        <v>8.4</v>
      </c>
      <c r="AA235" s="24">
        <v>0.9</v>
      </c>
      <c r="AB235" s="26">
        <v>4.1310000000000002</v>
      </c>
      <c r="AC235" s="26">
        <v>22.71</v>
      </c>
      <c r="AD235" s="24">
        <v>0.2</v>
      </c>
      <c r="AE235" s="26">
        <v>324.5</v>
      </c>
      <c r="AF235" s="14">
        <v>1.0740000000000001</v>
      </c>
      <c r="AG235" s="15">
        <v>0.05</v>
      </c>
      <c r="AH235" s="15">
        <v>0.04</v>
      </c>
      <c r="AI235" s="15">
        <v>0.12</v>
      </c>
      <c r="AJ235" s="26">
        <v>71.28</v>
      </c>
      <c r="AK235" s="25">
        <v>4.1920000000000002</v>
      </c>
      <c r="AL235" s="25">
        <v>8.2509999999999994</v>
      </c>
      <c r="AM235" s="25">
        <v>0.86499999999999999</v>
      </c>
      <c r="AN235" s="25">
        <v>3.28</v>
      </c>
      <c r="AO235" s="25">
        <v>0.47799999999999998</v>
      </c>
      <c r="AP235" s="25">
        <v>0.63100000000000001</v>
      </c>
      <c r="AQ235" s="29">
        <f t="shared" si="16"/>
        <v>1.56575682382134</v>
      </c>
      <c r="AR235" s="25">
        <v>0.32800000000000001</v>
      </c>
      <c r="AS235" s="25">
        <v>5.5E-2</v>
      </c>
      <c r="AT235" s="25">
        <v>0.3</v>
      </c>
      <c r="AU235" s="25">
        <v>1.7999999999999999E-2</v>
      </c>
      <c r="AV235" s="25">
        <v>8.3000000000000004E-2</v>
      </c>
      <c r="AW235" s="25">
        <v>0.02</v>
      </c>
      <c r="AX235" s="25">
        <v>4.4999999999999998E-2</v>
      </c>
      <c r="AY235" s="25">
        <v>2E-3</v>
      </c>
      <c r="AZ235" s="27">
        <v>0.11</v>
      </c>
      <c r="BA235" s="14">
        <v>1.498</v>
      </c>
      <c r="BB235" s="27">
        <v>0.01</v>
      </c>
      <c r="BC235" s="25">
        <v>4.0000000000000001E-3</v>
      </c>
    </row>
    <row r="236" spans="1:55" ht="12" customHeight="1" x14ac:dyDescent="0.2">
      <c r="B236" s="6">
        <v>230</v>
      </c>
      <c r="C236" s="11">
        <v>42516</v>
      </c>
      <c r="D236" s="98" t="s">
        <v>316</v>
      </c>
      <c r="E236" s="6">
        <v>159.80000000000001</v>
      </c>
      <c r="F236" s="6">
        <v>2881.5</v>
      </c>
      <c r="G236" s="6">
        <v>-1305.7</v>
      </c>
      <c r="H236" s="6">
        <v>2898.06</v>
      </c>
      <c r="I236" s="6" t="s">
        <v>180</v>
      </c>
      <c r="J236" s="6" t="s">
        <v>53</v>
      </c>
      <c r="K236" s="6" t="s">
        <v>42</v>
      </c>
      <c r="N236" s="14">
        <v>2.9889999999999999</v>
      </c>
      <c r="O236" s="14">
        <v>0.24099999999999999</v>
      </c>
      <c r="P236" s="14">
        <v>38.76</v>
      </c>
      <c r="Q236" s="15">
        <v>0.39839999999999998</v>
      </c>
      <c r="R236" s="14">
        <v>6.2E-2</v>
      </c>
      <c r="S236" s="14">
        <v>18.149999999999999</v>
      </c>
      <c r="T236" s="13">
        <v>279</v>
      </c>
      <c r="U236" s="24">
        <v>20.2</v>
      </c>
      <c r="V236" s="16">
        <v>2.9</v>
      </c>
      <c r="W236" s="13">
        <v>58.04</v>
      </c>
      <c r="X236" s="25">
        <v>0.89700000000000002</v>
      </c>
      <c r="Y236" s="26">
        <v>0.434</v>
      </c>
      <c r="Z236" s="16">
        <v>0.83</v>
      </c>
      <c r="AA236" s="24">
        <v>0.9</v>
      </c>
      <c r="AB236" s="26">
        <v>5.3330000000000002</v>
      </c>
      <c r="AC236" s="26">
        <v>24.71</v>
      </c>
      <c r="AD236" s="26">
        <v>0.51500000000000001</v>
      </c>
      <c r="AE236" s="26">
        <v>347.2</v>
      </c>
      <c r="AF236" s="14">
        <v>1.1839999999999999</v>
      </c>
      <c r="AG236" s="14">
        <v>7.2999999999999995E-2</v>
      </c>
      <c r="AH236" s="15">
        <v>0.04</v>
      </c>
      <c r="AI236" s="15">
        <v>0.12</v>
      </c>
      <c r="AJ236" s="26">
        <v>71.77</v>
      </c>
      <c r="AK236" s="25">
        <v>4.5940000000000003</v>
      </c>
      <c r="AL236" s="25">
        <v>9.1890000000000001</v>
      </c>
      <c r="AM236" s="25">
        <v>0.98699999999999999</v>
      </c>
      <c r="AN236" s="25">
        <v>2.9670000000000001</v>
      </c>
      <c r="AO236" s="25">
        <v>0.45300000000000001</v>
      </c>
      <c r="AP236" s="25">
        <v>0.624</v>
      </c>
      <c r="AQ236" s="29">
        <f t="shared" si="16"/>
        <v>1.6595744680851063</v>
      </c>
      <c r="AR236" s="25">
        <v>0.29899999999999999</v>
      </c>
      <c r="AS236" s="25">
        <v>3.6999999999999998E-2</v>
      </c>
      <c r="AT236" s="25">
        <v>0.30199999999999999</v>
      </c>
      <c r="AU236" s="25">
        <v>3.9E-2</v>
      </c>
      <c r="AV236" s="25">
        <v>6.3E-2</v>
      </c>
      <c r="AW236" s="27">
        <v>0.01</v>
      </c>
      <c r="AX236" s="25">
        <v>2.1000000000000001E-2</v>
      </c>
      <c r="AY236" s="25">
        <v>7.0000000000000001E-3</v>
      </c>
      <c r="AZ236" s="27">
        <v>0.11</v>
      </c>
      <c r="BA236" s="14">
        <v>1.274</v>
      </c>
      <c r="BB236" s="27">
        <v>0.01</v>
      </c>
      <c r="BC236" s="27">
        <v>0.01</v>
      </c>
    </row>
    <row r="237" spans="1:55" ht="12" customHeight="1" x14ac:dyDescent="0.2">
      <c r="B237" s="6">
        <v>231</v>
      </c>
      <c r="C237" s="11">
        <v>42516</v>
      </c>
      <c r="D237" s="98" t="s">
        <v>316</v>
      </c>
      <c r="E237" s="6">
        <v>159.80000000000001</v>
      </c>
      <c r="F237" s="6">
        <v>2881.5</v>
      </c>
      <c r="G237" s="6">
        <v>-1305.7</v>
      </c>
      <c r="H237" s="6">
        <v>2898.06</v>
      </c>
      <c r="I237" s="6" t="s">
        <v>180</v>
      </c>
      <c r="J237" s="6" t="s">
        <v>53</v>
      </c>
      <c r="K237" s="6" t="s">
        <v>42</v>
      </c>
      <c r="N237" s="14">
        <v>2.972</v>
      </c>
      <c r="O237" s="14">
        <v>0.16</v>
      </c>
      <c r="P237" s="14">
        <v>39.4</v>
      </c>
      <c r="Q237" s="15">
        <v>0.38199</v>
      </c>
      <c r="R237" s="14">
        <v>6.0999999999999999E-2</v>
      </c>
      <c r="S237" s="14">
        <v>18.260000000000002</v>
      </c>
      <c r="T237" s="13">
        <v>240.5</v>
      </c>
      <c r="U237" s="26">
        <v>2.9870000000000001</v>
      </c>
      <c r="V237" s="16">
        <v>3.9</v>
      </c>
      <c r="W237" s="13">
        <v>52.68</v>
      </c>
      <c r="X237" s="25">
        <v>0.74299999999999999</v>
      </c>
      <c r="Y237" s="24">
        <v>0.3</v>
      </c>
      <c r="Z237" s="16">
        <v>7.9</v>
      </c>
      <c r="AA237" s="24">
        <v>0.9</v>
      </c>
      <c r="AB237" s="26">
        <v>4.4279999999999999</v>
      </c>
      <c r="AC237" s="26">
        <v>24.29</v>
      </c>
      <c r="AD237" s="24">
        <v>0.3</v>
      </c>
      <c r="AE237" s="26">
        <v>345.6</v>
      </c>
      <c r="AF237" s="14">
        <v>1.206</v>
      </c>
      <c r="AG237" s="15">
        <v>0.14000000000000001</v>
      </c>
      <c r="AH237" s="14">
        <v>0</v>
      </c>
      <c r="AI237" s="14">
        <v>0.11</v>
      </c>
      <c r="AJ237" s="26">
        <v>63.25</v>
      </c>
      <c r="AK237" s="25">
        <v>5.82</v>
      </c>
      <c r="AL237" s="25">
        <v>10.61</v>
      </c>
      <c r="AM237" s="25">
        <v>1.054</v>
      </c>
      <c r="AN237" s="25">
        <v>4.0060000000000002</v>
      </c>
      <c r="AO237" s="25">
        <v>0.67400000000000004</v>
      </c>
      <c r="AP237" s="25">
        <v>0.56399999999999995</v>
      </c>
      <c r="AQ237" s="29">
        <f t="shared" si="16"/>
        <v>1.0930232558139534</v>
      </c>
      <c r="AR237" s="25">
        <v>0.35799999999999998</v>
      </c>
      <c r="AS237" s="25">
        <v>5.6000000000000001E-2</v>
      </c>
      <c r="AT237" s="25">
        <v>0.308</v>
      </c>
      <c r="AU237" s="25">
        <v>5.5E-2</v>
      </c>
      <c r="AV237" s="25">
        <v>0.106</v>
      </c>
      <c r="AW237" s="25">
        <v>8.0000000000000002E-3</v>
      </c>
      <c r="AX237" s="25">
        <v>6.0999999999999999E-2</v>
      </c>
      <c r="AY237" s="27">
        <v>0.01</v>
      </c>
      <c r="AZ237" s="25">
        <v>8.4000000000000005E-2</v>
      </c>
      <c r="BA237" s="14">
        <v>1.462</v>
      </c>
      <c r="BB237" s="27">
        <v>0.01</v>
      </c>
      <c r="BC237" s="27">
        <v>0.01</v>
      </c>
    </row>
    <row r="238" spans="1:55" ht="12" customHeight="1" x14ac:dyDescent="0.2">
      <c r="B238" s="6">
        <v>232</v>
      </c>
      <c r="C238" s="11">
        <v>42516</v>
      </c>
      <c r="D238" s="98" t="s">
        <v>316</v>
      </c>
      <c r="E238" s="6">
        <v>159.80000000000001</v>
      </c>
      <c r="F238" s="6">
        <v>2881.5</v>
      </c>
      <c r="G238" s="6">
        <v>-1305.7</v>
      </c>
      <c r="H238" s="6">
        <v>2898.06</v>
      </c>
      <c r="I238" s="6" t="s">
        <v>180</v>
      </c>
      <c r="J238" s="6" t="s">
        <v>53</v>
      </c>
      <c r="K238" s="6" t="s">
        <v>46</v>
      </c>
      <c r="N238" s="15">
        <v>3.0000000000000001E-3</v>
      </c>
      <c r="O238" s="14">
        <v>38.880000000000003</v>
      </c>
      <c r="P238" s="14">
        <v>3.0000000000000001E-3</v>
      </c>
      <c r="Q238" s="15">
        <v>0.78959999999999997</v>
      </c>
      <c r="R238" s="14">
        <v>0</v>
      </c>
      <c r="S238" s="14">
        <v>4.4999999999999998E-2</v>
      </c>
      <c r="T238" s="13">
        <v>7.5289999999999999</v>
      </c>
      <c r="U238" s="24">
        <v>17.899999999999999</v>
      </c>
      <c r="V238" s="16">
        <v>4.2</v>
      </c>
      <c r="W238" s="13">
        <v>2852</v>
      </c>
      <c r="X238" s="25">
        <v>25.64</v>
      </c>
      <c r="Y238" s="26">
        <v>364</v>
      </c>
      <c r="Z238" s="13">
        <v>2068</v>
      </c>
      <c r="AA238" s="24">
        <v>0.9</v>
      </c>
      <c r="AB238" s="26">
        <v>146.5</v>
      </c>
      <c r="AC238" s="24">
        <v>0.2</v>
      </c>
      <c r="AD238" s="24">
        <v>0.2</v>
      </c>
      <c r="AE238" s="24">
        <v>0.1</v>
      </c>
      <c r="AF238" s="14">
        <v>0.192</v>
      </c>
      <c r="AG238" s="14">
        <v>8.3000000000000004E-2</v>
      </c>
      <c r="AH238" s="14">
        <v>3.0000000000000001E-3</v>
      </c>
      <c r="AI238" s="15">
        <v>7.0000000000000007E-2</v>
      </c>
      <c r="AJ238" s="26">
        <v>0</v>
      </c>
      <c r="AK238" s="25">
        <v>2E-3</v>
      </c>
      <c r="AL238" s="27">
        <v>0.01</v>
      </c>
      <c r="AM238" s="27">
        <v>0.01</v>
      </c>
      <c r="AN238" s="27">
        <v>0.09</v>
      </c>
      <c r="AO238" s="25">
        <v>6.0000000000000001E-3</v>
      </c>
      <c r="AP238" s="27">
        <v>0.02</v>
      </c>
      <c r="AQ238" s="15">
        <f t="shared" si="16"/>
        <v>0.31746031746031744</v>
      </c>
      <c r="AR238" s="27">
        <v>0.12</v>
      </c>
      <c r="AS238" s="27">
        <v>0.02</v>
      </c>
      <c r="AT238" s="27">
        <v>0.04</v>
      </c>
      <c r="AU238" s="25">
        <v>3.0000000000000001E-3</v>
      </c>
      <c r="AV238" s="25">
        <v>4.7E-2</v>
      </c>
      <c r="AW238" s="25">
        <v>0.01</v>
      </c>
      <c r="AX238" s="25">
        <v>0.16200000000000001</v>
      </c>
      <c r="AY238" s="25">
        <v>3.3000000000000002E-2</v>
      </c>
      <c r="AZ238" s="25">
        <v>8.4000000000000005E-2</v>
      </c>
      <c r="BA238" s="14">
        <v>0.19700000000000001</v>
      </c>
      <c r="BB238" s="27">
        <v>0.01</v>
      </c>
      <c r="BC238" s="27">
        <v>0.01</v>
      </c>
    </row>
    <row r="239" spans="1:55" ht="12" customHeight="1" x14ac:dyDescent="0.2">
      <c r="B239" s="6">
        <v>233</v>
      </c>
      <c r="C239" s="11">
        <v>42516</v>
      </c>
      <c r="D239" s="98" t="s">
        <v>316</v>
      </c>
      <c r="E239" s="6">
        <v>159.80000000000001</v>
      </c>
      <c r="F239" s="6">
        <v>2881.5</v>
      </c>
      <c r="G239" s="6">
        <v>-1305.7</v>
      </c>
      <c r="H239" s="6">
        <v>2898.06</v>
      </c>
      <c r="I239" s="6" t="s">
        <v>180</v>
      </c>
      <c r="J239" s="6" t="s">
        <v>53</v>
      </c>
      <c r="K239" s="6" t="s">
        <v>46</v>
      </c>
      <c r="N239" s="14">
        <v>7.0000000000000001E-3</v>
      </c>
      <c r="O239" s="14">
        <v>39.53</v>
      </c>
      <c r="P239" s="14">
        <v>4.0000000000000001E-3</v>
      </c>
      <c r="Q239" s="15">
        <v>0.78098999999999996</v>
      </c>
      <c r="R239" s="14">
        <v>0</v>
      </c>
      <c r="S239" s="14">
        <v>4.9000000000000002E-2</v>
      </c>
      <c r="T239" s="13">
        <v>13.74</v>
      </c>
      <c r="U239" s="24">
        <v>17.899999999999999</v>
      </c>
      <c r="V239" s="16">
        <v>4.2</v>
      </c>
      <c r="W239" s="13">
        <v>2931</v>
      </c>
      <c r="X239" s="25">
        <v>25.63</v>
      </c>
      <c r="Y239" s="26">
        <v>363.2</v>
      </c>
      <c r="Z239" s="13">
        <v>2103</v>
      </c>
      <c r="AA239" s="24">
        <v>0.9</v>
      </c>
      <c r="AB239" s="26">
        <v>149.9</v>
      </c>
      <c r="AC239" s="24">
        <v>0.2</v>
      </c>
      <c r="AD239" s="24">
        <v>0.2</v>
      </c>
      <c r="AE239" s="24">
        <v>0.1</v>
      </c>
      <c r="AF239" s="14">
        <v>0.184</v>
      </c>
      <c r="AG239" s="14">
        <v>0.16600000000000001</v>
      </c>
      <c r="AH239" s="14">
        <v>0</v>
      </c>
      <c r="AI239" s="15">
        <v>0.02</v>
      </c>
      <c r="AJ239" s="26">
        <v>7.5999999999999998E-2</v>
      </c>
      <c r="AK239" s="25">
        <v>4.0000000000000001E-3</v>
      </c>
      <c r="AL239" s="27">
        <v>0.01</v>
      </c>
      <c r="AM239" s="27">
        <v>0.01</v>
      </c>
      <c r="AN239" s="27">
        <v>0.09</v>
      </c>
      <c r="AO239" s="25">
        <v>0</v>
      </c>
      <c r="AP239" s="27">
        <v>0.02</v>
      </c>
      <c r="AQ239" s="15">
        <f t="shared" si="16"/>
        <v>0.33333333333333337</v>
      </c>
      <c r="AR239" s="27">
        <v>0.12</v>
      </c>
      <c r="AS239" s="27">
        <v>0.02</v>
      </c>
      <c r="AT239" s="27">
        <v>0.04</v>
      </c>
      <c r="AU239" s="25">
        <v>7.0000000000000001E-3</v>
      </c>
      <c r="AV239" s="27">
        <v>0.03</v>
      </c>
      <c r="AW239" s="25">
        <v>8.0000000000000002E-3</v>
      </c>
      <c r="AX239" s="25">
        <v>8.2000000000000003E-2</v>
      </c>
      <c r="AY239" s="25">
        <v>3.9E-2</v>
      </c>
      <c r="AZ239" s="25">
        <v>8.4000000000000005E-2</v>
      </c>
      <c r="BA239" s="14">
        <v>0.25900000000000001</v>
      </c>
      <c r="BB239" s="27">
        <v>0.01</v>
      </c>
      <c r="BC239" s="27">
        <v>0.01</v>
      </c>
    </row>
    <row r="240" spans="1:55" ht="12" customHeight="1" x14ac:dyDescent="0.2">
      <c r="B240" s="6">
        <v>234</v>
      </c>
      <c r="C240" s="11">
        <v>42516</v>
      </c>
      <c r="D240" s="98" t="s">
        <v>316</v>
      </c>
      <c r="E240" s="6">
        <v>159.80000000000001</v>
      </c>
      <c r="F240" s="6">
        <v>2881.5</v>
      </c>
      <c r="G240" s="6">
        <v>-1305.7</v>
      </c>
      <c r="H240" s="6">
        <v>2898.06</v>
      </c>
      <c r="I240" s="6" t="s">
        <v>180</v>
      </c>
      <c r="J240" s="6" t="s">
        <v>53</v>
      </c>
      <c r="K240" s="6" t="s">
        <v>42</v>
      </c>
      <c r="N240" s="14">
        <v>8.3109999999999999</v>
      </c>
      <c r="O240" s="14">
        <v>1.728</v>
      </c>
      <c r="P240" s="14">
        <v>18.38</v>
      </c>
      <c r="Q240" s="15">
        <v>0.71679000000000004</v>
      </c>
      <c r="R240" s="14">
        <v>9.4E-2</v>
      </c>
      <c r="S240" s="14">
        <v>10.83</v>
      </c>
      <c r="T240" s="13">
        <v>135.30000000000001</v>
      </c>
      <c r="U240" s="24">
        <v>17.8</v>
      </c>
      <c r="V240" s="16">
        <v>3.8</v>
      </c>
      <c r="W240" s="13">
        <v>211.6</v>
      </c>
      <c r="X240" s="25">
        <v>2.11</v>
      </c>
      <c r="Y240" s="26">
        <v>1.026</v>
      </c>
      <c r="Z240" s="16">
        <v>9.1</v>
      </c>
      <c r="AA240" s="26">
        <v>12.01</v>
      </c>
      <c r="AB240" s="26">
        <v>13.97</v>
      </c>
      <c r="AC240" s="26">
        <v>13.3</v>
      </c>
      <c r="AD240" s="26">
        <v>2.5369999999999999</v>
      </c>
      <c r="AE240" s="26">
        <v>183.3</v>
      </c>
      <c r="AF240" s="14">
        <v>1.8009999999999999</v>
      </c>
      <c r="AG240" s="14">
        <v>12.53</v>
      </c>
      <c r="AH240" s="14">
        <v>0.443</v>
      </c>
      <c r="AI240" s="14">
        <v>0.16200000000000001</v>
      </c>
      <c r="AJ240" s="26">
        <v>36.85</v>
      </c>
      <c r="AK240" s="25">
        <v>4.7709999999999999</v>
      </c>
      <c r="AL240" s="25">
        <v>9.2949999999999999</v>
      </c>
      <c r="AM240" s="25">
        <v>0.96699999999999997</v>
      </c>
      <c r="AN240" s="25">
        <v>3.2480000000000002</v>
      </c>
      <c r="AO240" s="25">
        <v>0.60499999999999998</v>
      </c>
      <c r="AP240" s="25">
        <v>0.32800000000000001</v>
      </c>
      <c r="AQ240" s="29">
        <f t="shared" si="16"/>
        <v>0.52775543041029771</v>
      </c>
      <c r="AR240" s="25">
        <v>0.63800000000000001</v>
      </c>
      <c r="AS240" s="25">
        <v>4.5999999999999999E-2</v>
      </c>
      <c r="AT240" s="25">
        <v>0.38800000000000001</v>
      </c>
      <c r="AU240" s="25">
        <v>6.6000000000000003E-2</v>
      </c>
      <c r="AV240" s="25">
        <v>0.113</v>
      </c>
      <c r="AW240" s="25">
        <v>2.3E-2</v>
      </c>
      <c r="AX240" s="25">
        <v>0.13100000000000001</v>
      </c>
      <c r="AY240" s="25">
        <v>0.04</v>
      </c>
      <c r="AZ240" s="25">
        <v>0.497</v>
      </c>
      <c r="BA240" s="14">
        <v>5.2949999999999999</v>
      </c>
      <c r="BB240" s="25">
        <v>0.32500000000000001</v>
      </c>
      <c r="BC240" s="25">
        <v>0.25</v>
      </c>
    </row>
    <row r="241" spans="1:55" ht="12" customHeight="1" x14ac:dyDescent="0.2">
      <c r="B241" s="6">
        <v>235</v>
      </c>
      <c r="C241" s="11">
        <v>42516</v>
      </c>
      <c r="D241" s="98" t="s">
        <v>316</v>
      </c>
      <c r="E241" s="6">
        <v>159.80000000000001</v>
      </c>
      <c r="F241" s="6">
        <v>2881.5</v>
      </c>
      <c r="G241" s="6">
        <v>-1305.7</v>
      </c>
      <c r="H241" s="6">
        <v>2898.06</v>
      </c>
      <c r="I241" s="6" t="s">
        <v>180</v>
      </c>
      <c r="J241" s="6" t="s">
        <v>53</v>
      </c>
      <c r="K241" s="6" t="s">
        <v>42</v>
      </c>
      <c r="N241" s="14">
        <v>4.0060000000000002</v>
      </c>
      <c r="O241" s="14">
        <v>0.441</v>
      </c>
      <c r="P241" s="14">
        <v>29.32</v>
      </c>
      <c r="Q241" s="15">
        <v>0.45862000000000003</v>
      </c>
      <c r="R241" s="14">
        <v>6.3E-2</v>
      </c>
      <c r="S241" s="14">
        <v>14.44</v>
      </c>
      <c r="T241" s="13">
        <v>194.5</v>
      </c>
      <c r="U241" s="26">
        <v>2.331</v>
      </c>
      <c r="V241" s="16">
        <v>2.5</v>
      </c>
      <c r="W241" s="13">
        <v>40.6</v>
      </c>
      <c r="X241" s="25">
        <v>0.56699999999999995</v>
      </c>
      <c r="Y241" s="26">
        <v>1.1579999999999999</v>
      </c>
      <c r="Z241" s="16">
        <v>9.9</v>
      </c>
      <c r="AA241" s="26">
        <v>1.4039999999999999</v>
      </c>
      <c r="AB241" s="26">
        <v>4.9119999999999999</v>
      </c>
      <c r="AC241" s="26">
        <v>22.25</v>
      </c>
      <c r="AD241" s="26">
        <v>0.46400000000000002</v>
      </c>
      <c r="AE241" s="26">
        <v>273.89999999999998</v>
      </c>
      <c r="AF241" s="14">
        <v>1.1870000000000001</v>
      </c>
      <c r="AG241" s="14">
        <v>2.0350000000000001</v>
      </c>
      <c r="AH241" s="14">
        <v>3.7999999999999999E-2</v>
      </c>
      <c r="AI241" s="15">
        <v>0.06</v>
      </c>
      <c r="AJ241" s="26">
        <v>43.8</v>
      </c>
      <c r="AK241" s="25">
        <v>5.0309999999999997</v>
      </c>
      <c r="AL241" s="25">
        <v>10.59</v>
      </c>
      <c r="AM241" s="25">
        <v>0.96599999999999997</v>
      </c>
      <c r="AN241" s="25">
        <v>3.7850000000000001</v>
      </c>
      <c r="AO241" s="25">
        <v>0.57099999999999995</v>
      </c>
      <c r="AP241" s="25">
        <v>0.42599999999999999</v>
      </c>
      <c r="AQ241" s="29">
        <f t="shared" si="16"/>
        <v>0.95515695067264583</v>
      </c>
      <c r="AR241" s="25">
        <v>0.32100000000000001</v>
      </c>
      <c r="AS241" s="25">
        <v>4.5999999999999999E-2</v>
      </c>
      <c r="AT241" s="25">
        <v>0.17899999999999999</v>
      </c>
      <c r="AU241" s="25">
        <v>2.5000000000000001E-2</v>
      </c>
      <c r="AV241" s="25">
        <v>4.9000000000000002E-2</v>
      </c>
      <c r="AW241" s="27">
        <v>0.02</v>
      </c>
      <c r="AX241" s="27">
        <v>0.06</v>
      </c>
      <c r="AY241" s="27">
        <v>0.01</v>
      </c>
      <c r="AZ241" s="25">
        <v>0.107</v>
      </c>
      <c r="BA241" s="14">
        <v>2.0299999999999998</v>
      </c>
      <c r="BB241" s="25">
        <v>2.5999999999999999E-2</v>
      </c>
      <c r="BC241" s="25">
        <v>3.5999999999999997E-2</v>
      </c>
    </row>
    <row r="242" spans="1:55" ht="12" customHeight="1" x14ac:dyDescent="0.2">
      <c r="B242" s="6">
        <v>236</v>
      </c>
      <c r="C242" s="11">
        <v>42516</v>
      </c>
      <c r="D242" s="98" t="s">
        <v>316</v>
      </c>
      <c r="E242" s="6">
        <v>159.80000000000001</v>
      </c>
      <c r="F242" s="6">
        <v>2881.5</v>
      </c>
      <c r="G242" s="6">
        <v>-1305.7</v>
      </c>
      <c r="H242" s="6">
        <v>2898.06</v>
      </c>
      <c r="I242" s="6" t="s">
        <v>180</v>
      </c>
      <c r="J242" s="6" t="s">
        <v>53</v>
      </c>
      <c r="K242" s="6" t="s">
        <v>42</v>
      </c>
      <c r="N242" s="14">
        <v>4.968</v>
      </c>
      <c r="O242" s="14">
        <v>0.66700000000000004</v>
      </c>
      <c r="P242" s="14">
        <v>28.13</v>
      </c>
      <c r="Q242" s="15">
        <v>0.53569</v>
      </c>
      <c r="R242" s="14">
        <v>5.3999999999999999E-2</v>
      </c>
      <c r="S242" s="14">
        <v>13.92</v>
      </c>
      <c r="T242" s="13">
        <v>226.1</v>
      </c>
      <c r="U242" s="26">
        <v>3.0870000000000002</v>
      </c>
      <c r="V242" s="16">
        <v>3.3</v>
      </c>
      <c r="W242" s="13">
        <v>142.5</v>
      </c>
      <c r="X242" s="25">
        <v>1.3480000000000001</v>
      </c>
      <c r="Y242" s="26">
        <v>2.0960000000000001</v>
      </c>
      <c r="Z242" s="16">
        <v>7.9</v>
      </c>
      <c r="AA242" s="26">
        <v>5.399</v>
      </c>
      <c r="AB242" s="26">
        <v>10.06</v>
      </c>
      <c r="AC242" s="26">
        <v>22.1</v>
      </c>
      <c r="AD242" s="26">
        <v>0.65500000000000003</v>
      </c>
      <c r="AE242" s="26">
        <v>258</v>
      </c>
      <c r="AF242" s="14">
        <v>1.2769999999999999</v>
      </c>
      <c r="AG242" s="14">
        <v>3.3879999999999999</v>
      </c>
      <c r="AH242" s="14">
        <v>7.1999999999999995E-2</v>
      </c>
      <c r="AI242" s="15">
        <v>0.11</v>
      </c>
      <c r="AJ242" s="26">
        <v>46.73</v>
      </c>
      <c r="AK242" s="25">
        <v>4.8419999999999996</v>
      </c>
      <c r="AL242" s="25">
        <v>10.26</v>
      </c>
      <c r="AM242" s="25">
        <v>0.93600000000000005</v>
      </c>
      <c r="AN242" s="25">
        <v>3.0939999999999999</v>
      </c>
      <c r="AO242" s="25">
        <v>0.65700000000000003</v>
      </c>
      <c r="AP242" s="25">
        <v>0.434</v>
      </c>
      <c r="AQ242" s="29">
        <f t="shared" si="16"/>
        <v>0.7791741472172351</v>
      </c>
      <c r="AR242" s="25">
        <v>0.45700000000000002</v>
      </c>
      <c r="AS242" s="25">
        <v>4.9000000000000002E-2</v>
      </c>
      <c r="AT242" s="25">
        <v>0.26</v>
      </c>
      <c r="AU242" s="25">
        <v>3.5999999999999997E-2</v>
      </c>
      <c r="AV242" s="25">
        <v>0.115</v>
      </c>
      <c r="AW242" s="25">
        <v>1.2999999999999999E-2</v>
      </c>
      <c r="AX242" s="25">
        <v>3.3000000000000002E-2</v>
      </c>
      <c r="AY242" s="25">
        <v>1.2E-2</v>
      </c>
      <c r="AZ242" s="25">
        <v>0.21099999999999999</v>
      </c>
      <c r="BA242" s="14">
        <v>3.7029999999999998</v>
      </c>
      <c r="BB242" s="25">
        <v>4.3999999999999997E-2</v>
      </c>
      <c r="BC242" s="25">
        <v>2.9000000000000001E-2</v>
      </c>
    </row>
    <row r="243" spans="1:55" ht="12" customHeight="1" x14ac:dyDescent="0.2">
      <c r="B243" s="6">
        <v>237</v>
      </c>
      <c r="C243" s="11">
        <v>42516</v>
      </c>
      <c r="D243" s="98" t="s">
        <v>316</v>
      </c>
      <c r="E243" s="6">
        <v>159.80000000000001</v>
      </c>
      <c r="F243" s="6">
        <v>2881.5</v>
      </c>
      <c r="G243" s="6">
        <v>-1305.7</v>
      </c>
      <c r="H243" s="6">
        <v>2898.06</v>
      </c>
      <c r="I243" s="6" t="s">
        <v>180</v>
      </c>
      <c r="J243" s="6" t="s">
        <v>53</v>
      </c>
      <c r="K243" s="6" t="s">
        <v>46</v>
      </c>
      <c r="N243" s="15">
        <v>6.0000000000000001E-3</v>
      </c>
      <c r="O243" s="14">
        <v>40.21</v>
      </c>
      <c r="P243" s="14">
        <v>3.0000000000000001E-3</v>
      </c>
      <c r="Q243" s="15">
        <v>0.58857999999999999</v>
      </c>
      <c r="R243" s="14">
        <v>0</v>
      </c>
      <c r="S243" s="14">
        <v>0.03</v>
      </c>
      <c r="T243" s="16">
        <v>5.8</v>
      </c>
      <c r="U243" s="26">
        <v>0.66100000000000003</v>
      </c>
      <c r="V243" s="16">
        <v>4.9000000000000004</v>
      </c>
      <c r="W243" s="13">
        <v>2973</v>
      </c>
      <c r="X243" s="25">
        <v>25.73</v>
      </c>
      <c r="Y243" s="26">
        <v>360.6</v>
      </c>
      <c r="Z243" s="13">
        <v>2044</v>
      </c>
      <c r="AA243" s="24">
        <v>1.1000000000000001</v>
      </c>
      <c r="AB243" s="26">
        <v>148.4</v>
      </c>
      <c r="AC243" s="24">
        <v>0.2</v>
      </c>
      <c r="AD243" s="24">
        <v>0.2</v>
      </c>
      <c r="AE243" s="24">
        <v>0.2</v>
      </c>
      <c r="AF243" s="14">
        <v>0.16400000000000001</v>
      </c>
      <c r="AG243" s="14">
        <v>0.19400000000000001</v>
      </c>
      <c r="AH243" s="15">
        <v>0.04</v>
      </c>
      <c r="AI243" s="15">
        <v>7.0000000000000007E-2</v>
      </c>
      <c r="AJ243" s="24">
        <v>0.3</v>
      </c>
      <c r="AK243" s="27">
        <v>0.01</v>
      </c>
      <c r="AL243" s="27">
        <v>0.02</v>
      </c>
      <c r="AM243" s="27">
        <v>0.01</v>
      </c>
      <c r="AN243" s="25">
        <v>8.0000000000000002E-3</v>
      </c>
      <c r="AO243" s="27">
        <v>7.0000000000000007E-2</v>
      </c>
      <c r="AP243" s="27">
        <v>0.02</v>
      </c>
      <c r="AQ243" s="15">
        <f t="shared" si="16"/>
        <v>0.25</v>
      </c>
      <c r="AR243" s="27">
        <v>0.09</v>
      </c>
      <c r="AS243" s="25">
        <v>2E-3</v>
      </c>
      <c r="AT243" s="25">
        <v>2.5000000000000001E-2</v>
      </c>
      <c r="AU243" s="25">
        <v>8.0000000000000002E-3</v>
      </c>
      <c r="AV243" s="25">
        <v>3.7999999999999999E-2</v>
      </c>
      <c r="AW243" s="25">
        <v>1.4999999999999999E-2</v>
      </c>
      <c r="AX243" s="25">
        <v>0.17899999999999999</v>
      </c>
      <c r="AY243" s="25">
        <v>6.3E-2</v>
      </c>
      <c r="AZ243" s="25">
        <v>8.4000000000000005E-2</v>
      </c>
      <c r="BA243" s="15">
        <v>0.28000000000000003</v>
      </c>
      <c r="BB243" s="27">
        <v>0.01</v>
      </c>
      <c r="BC243" s="27">
        <v>0.01</v>
      </c>
    </row>
    <row r="244" spans="1:55" ht="12" customHeight="1" x14ac:dyDescent="0.2">
      <c r="B244" s="6">
        <v>238</v>
      </c>
      <c r="C244" s="11">
        <v>42516</v>
      </c>
      <c r="D244" s="98" t="s">
        <v>316</v>
      </c>
      <c r="E244" s="6">
        <v>159.80000000000001</v>
      </c>
      <c r="F244" s="6">
        <v>2881.5</v>
      </c>
      <c r="G244" s="6">
        <v>-1305.7</v>
      </c>
      <c r="H244" s="6">
        <v>2898.06</v>
      </c>
      <c r="I244" s="6" t="s">
        <v>180</v>
      </c>
      <c r="J244" s="6" t="s">
        <v>53</v>
      </c>
      <c r="K244" s="6" t="s">
        <v>42</v>
      </c>
      <c r="N244" s="14">
        <v>2.8730000000000002</v>
      </c>
      <c r="O244" s="14">
        <v>6.7000000000000004E-2</v>
      </c>
      <c r="P244" s="14">
        <v>34.97</v>
      </c>
      <c r="Q244" s="15">
        <v>0.36281999999999998</v>
      </c>
      <c r="R244" s="14">
        <v>0.14899999999999999</v>
      </c>
      <c r="S244" s="14">
        <v>16.73</v>
      </c>
      <c r="T244" s="13">
        <v>258.5</v>
      </c>
      <c r="U244" s="24">
        <v>0.7</v>
      </c>
      <c r="V244" s="16">
        <v>4.7</v>
      </c>
      <c r="W244" s="13">
        <v>27.92</v>
      </c>
      <c r="X244" s="25">
        <v>0.56699999999999995</v>
      </c>
      <c r="Y244" s="26">
        <v>0.39500000000000002</v>
      </c>
      <c r="Z244" s="16">
        <v>8.5</v>
      </c>
      <c r="AA244" s="26">
        <v>1.831</v>
      </c>
      <c r="AB244" s="26">
        <v>3.6280000000000001</v>
      </c>
      <c r="AC244" s="26">
        <v>26.04</v>
      </c>
      <c r="AD244" s="26">
        <v>3.6680000000000001</v>
      </c>
      <c r="AE244" s="26">
        <v>335.5</v>
      </c>
      <c r="AF244" s="14">
        <v>0.96499999999999997</v>
      </c>
      <c r="AG244" s="15">
        <v>0.09</v>
      </c>
      <c r="AH244" s="15">
        <v>0.04</v>
      </c>
      <c r="AI244" s="14">
        <v>0.46899999999999997</v>
      </c>
      <c r="AJ244" s="26">
        <v>86.93</v>
      </c>
      <c r="AK244" s="25">
        <v>3.7829999999999999</v>
      </c>
      <c r="AL244" s="25">
        <v>7.8159999999999998</v>
      </c>
      <c r="AM244" s="25">
        <v>0.81499999999999995</v>
      </c>
      <c r="AN244" s="25">
        <v>3.0750000000000002</v>
      </c>
      <c r="AO244" s="25">
        <v>0.67300000000000004</v>
      </c>
      <c r="AP244" s="25">
        <v>0.498</v>
      </c>
      <c r="AQ244" s="29">
        <f t="shared" si="16"/>
        <v>1.0440251572327044</v>
      </c>
      <c r="AR244" s="25">
        <v>0.28100000000000003</v>
      </c>
      <c r="AS244" s="25">
        <v>5.2999999999999999E-2</v>
      </c>
      <c r="AT244" s="25">
        <v>0.19</v>
      </c>
      <c r="AU244" s="25">
        <v>2.5000000000000001E-2</v>
      </c>
      <c r="AV244" s="25">
        <v>0.124</v>
      </c>
      <c r="AW244" s="25">
        <v>6.0000000000000001E-3</v>
      </c>
      <c r="AX244" s="25">
        <v>8.7999999999999995E-2</v>
      </c>
      <c r="AY244" s="27">
        <v>0.01</v>
      </c>
      <c r="AZ244" s="25">
        <v>8.4000000000000005E-2</v>
      </c>
      <c r="BA244" s="14">
        <v>1.786</v>
      </c>
      <c r="BB244" s="25">
        <v>1.0999999999999999E-2</v>
      </c>
      <c r="BC244" s="25">
        <v>1.2E-2</v>
      </c>
    </row>
    <row r="245" spans="1:55" ht="12" customHeight="1" x14ac:dyDescent="0.2">
      <c r="B245" s="6">
        <v>239</v>
      </c>
      <c r="C245" s="11">
        <v>42516</v>
      </c>
      <c r="D245" s="98" t="s">
        <v>316</v>
      </c>
      <c r="E245" s="6">
        <v>159.80000000000001</v>
      </c>
      <c r="F245" s="6">
        <v>2881.5</v>
      </c>
      <c r="G245" s="6">
        <v>-1305.7</v>
      </c>
      <c r="H245" s="6">
        <v>2898.06</v>
      </c>
      <c r="I245" s="6" t="s">
        <v>180</v>
      </c>
      <c r="J245" s="6" t="s">
        <v>53</v>
      </c>
      <c r="K245" s="6" t="s">
        <v>42</v>
      </c>
      <c r="N245" s="14">
        <v>3.27</v>
      </c>
      <c r="O245" s="14">
        <v>9.7000000000000003E-2</v>
      </c>
      <c r="P245" s="14">
        <v>38.880000000000003</v>
      </c>
      <c r="Q245" s="15">
        <v>0.34841</v>
      </c>
      <c r="R245" s="14">
        <v>9.5000000000000001E-2</v>
      </c>
      <c r="S245" s="14">
        <v>18.8</v>
      </c>
      <c r="T245" s="13">
        <v>258.3</v>
      </c>
      <c r="U245" s="26">
        <v>2.177</v>
      </c>
      <c r="V245" s="16">
        <v>4.7</v>
      </c>
      <c r="W245" s="13">
        <v>26.43</v>
      </c>
      <c r="X245" s="25">
        <v>0.53900000000000003</v>
      </c>
      <c r="Y245" s="26">
        <v>0.49</v>
      </c>
      <c r="Z245" s="16">
        <v>8.5</v>
      </c>
      <c r="AA245" s="24">
        <v>1.2</v>
      </c>
      <c r="AB245" s="26">
        <v>3.6829999999999998</v>
      </c>
      <c r="AC245" s="26">
        <v>25.85</v>
      </c>
      <c r="AD245" s="26">
        <v>0.52500000000000002</v>
      </c>
      <c r="AE245" s="26">
        <v>355.3</v>
      </c>
      <c r="AF245" s="14">
        <v>1.0389999999999999</v>
      </c>
      <c r="AG245" s="14">
        <v>0.39300000000000002</v>
      </c>
      <c r="AH245" s="15">
        <v>0.04</v>
      </c>
      <c r="AI245" s="15">
        <v>0.08</v>
      </c>
      <c r="AJ245" s="26">
        <v>64.83</v>
      </c>
      <c r="AK245" s="25">
        <v>6.4720000000000004</v>
      </c>
      <c r="AL245" s="25">
        <v>11.99</v>
      </c>
      <c r="AM245" s="25">
        <v>1.1060000000000001</v>
      </c>
      <c r="AN245" s="25">
        <v>4.367</v>
      </c>
      <c r="AO245" s="25">
        <v>0.89100000000000001</v>
      </c>
      <c r="AP245" s="25">
        <v>0.65600000000000003</v>
      </c>
      <c r="AQ245" s="29">
        <f t="shared" si="16"/>
        <v>0.89678742310321258</v>
      </c>
      <c r="AR245" s="25">
        <v>0.57199999999999995</v>
      </c>
      <c r="AS245" s="25">
        <v>3.4000000000000002E-2</v>
      </c>
      <c r="AT245" s="25">
        <v>0.122</v>
      </c>
      <c r="AU245" s="25">
        <v>3.1E-2</v>
      </c>
      <c r="AV245" s="25">
        <v>4.7E-2</v>
      </c>
      <c r="AW245" s="25">
        <v>0</v>
      </c>
      <c r="AX245" s="25">
        <v>7.0000000000000007E-2</v>
      </c>
      <c r="AY245" s="27">
        <v>0.01</v>
      </c>
      <c r="AZ245" s="25">
        <v>8.4000000000000005E-2</v>
      </c>
      <c r="BA245" s="14">
        <v>1.6220000000000001</v>
      </c>
      <c r="BB245" s="27">
        <v>0.01</v>
      </c>
      <c r="BC245" s="27">
        <v>0.01</v>
      </c>
    </row>
    <row r="246" spans="1:55" ht="12" customHeight="1" x14ac:dyDescent="0.2">
      <c r="B246" s="6">
        <v>240</v>
      </c>
      <c r="C246" s="11">
        <v>42516</v>
      </c>
      <c r="D246" s="98" t="s">
        <v>316</v>
      </c>
      <c r="E246" s="6">
        <v>159.80000000000001</v>
      </c>
      <c r="F246" s="6">
        <v>2881.5</v>
      </c>
      <c r="G246" s="6">
        <v>-1305.7</v>
      </c>
      <c r="H246" s="6">
        <v>2898.06</v>
      </c>
      <c r="I246" s="6" t="s">
        <v>180</v>
      </c>
      <c r="J246" s="6" t="s">
        <v>53</v>
      </c>
      <c r="K246" s="6" t="s">
        <v>42</v>
      </c>
      <c r="N246" s="14">
        <v>3.8959999999999999</v>
      </c>
      <c r="O246" s="14">
        <v>0.159</v>
      </c>
      <c r="P246" s="14">
        <v>38.32</v>
      </c>
      <c r="Q246" s="15">
        <v>0.35694999999999999</v>
      </c>
      <c r="R246" s="14">
        <v>9.7000000000000003E-2</v>
      </c>
      <c r="S246" s="14">
        <v>18.32</v>
      </c>
      <c r="T246" s="13">
        <v>261.89999999999998</v>
      </c>
      <c r="U246" s="26">
        <v>3.3889999999999998</v>
      </c>
      <c r="V246" s="16">
        <v>4.5999999999999996</v>
      </c>
      <c r="W246" s="13">
        <v>39.01</v>
      </c>
      <c r="X246" s="25">
        <v>0.75</v>
      </c>
      <c r="Y246" s="24">
        <v>0.3</v>
      </c>
      <c r="Z246" s="16">
        <v>12.2</v>
      </c>
      <c r="AA246" s="24">
        <v>1.3</v>
      </c>
      <c r="AB246" s="26">
        <v>4.8680000000000003</v>
      </c>
      <c r="AC246" s="26">
        <v>26.73</v>
      </c>
      <c r="AD246" s="26">
        <v>0.252</v>
      </c>
      <c r="AE246" s="26">
        <v>361.4</v>
      </c>
      <c r="AF246" s="14">
        <v>1.2130000000000001</v>
      </c>
      <c r="AG246" s="14">
        <v>0.123</v>
      </c>
      <c r="AH246" s="15">
        <v>0.04</v>
      </c>
      <c r="AI246" s="14">
        <v>6.9000000000000006E-2</v>
      </c>
      <c r="AJ246" s="26">
        <v>67.45</v>
      </c>
      <c r="AK246" s="25">
        <v>5.3</v>
      </c>
      <c r="AL246" s="25">
        <v>11.02</v>
      </c>
      <c r="AM246" s="25">
        <v>1.1319999999999999</v>
      </c>
      <c r="AN246" s="25">
        <v>4.3869999999999996</v>
      </c>
      <c r="AO246" s="25">
        <v>0.627</v>
      </c>
      <c r="AP246" s="25">
        <v>0.60899999999999999</v>
      </c>
      <c r="AQ246" s="29">
        <f t="shared" si="16"/>
        <v>1.0141548709408825</v>
      </c>
      <c r="AR246" s="25">
        <v>0.57399999999999995</v>
      </c>
      <c r="AS246" s="25">
        <v>5.3999999999999999E-2</v>
      </c>
      <c r="AT246" s="25">
        <v>0.255</v>
      </c>
      <c r="AU246" s="25">
        <v>4.5999999999999999E-2</v>
      </c>
      <c r="AV246" s="25">
        <v>0.107</v>
      </c>
      <c r="AW246" s="25">
        <v>1.4999999999999999E-2</v>
      </c>
      <c r="AX246" s="25">
        <v>4.3999999999999997E-2</v>
      </c>
      <c r="AY246" s="25">
        <v>1.0999999999999999E-2</v>
      </c>
      <c r="AZ246" s="25">
        <v>0.10299999999999999</v>
      </c>
      <c r="BA246" s="14">
        <v>1.748</v>
      </c>
      <c r="BB246" s="27">
        <v>0.01</v>
      </c>
      <c r="BC246" s="27">
        <v>0.01</v>
      </c>
    </row>
    <row r="247" spans="1:55" ht="12" customHeight="1" x14ac:dyDescent="0.2">
      <c r="B247" s="6">
        <v>241</v>
      </c>
      <c r="C247" s="11">
        <v>42516</v>
      </c>
      <c r="D247" s="98" t="s">
        <v>316</v>
      </c>
      <c r="E247" s="6">
        <v>159.80000000000001</v>
      </c>
      <c r="F247" s="6">
        <v>2881.5</v>
      </c>
      <c r="G247" s="6">
        <v>-1305.7</v>
      </c>
      <c r="H247" s="6">
        <v>2898.06</v>
      </c>
      <c r="I247" s="6" t="s">
        <v>180</v>
      </c>
      <c r="J247" s="6" t="s">
        <v>53</v>
      </c>
      <c r="K247" s="6" t="s">
        <v>46</v>
      </c>
      <c r="N247" s="15">
        <v>6.0000000000000001E-3</v>
      </c>
      <c r="O247" s="14">
        <v>38.619999999999997</v>
      </c>
      <c r="P247" s="14">
        <v>6.0000000000000001E-3</v>
      </c>
      <c r="Q247" s="15">
        <v>0.65678999999999998</v>
      </c>
      <c r="R247" s="14">
        <v>1E-3</v>
      </c>
      <c r="S247" s="15">
        <v>0.03</v>
      </c>
      <c r="T247" s="13">
        <v>76.87</v>
      </c>
      <c r="U247" s="24">
        <v>20.3</v>
      </c>
      <c r="V247" s="16">
        <v>2.2999999999999998</v>
      </c>
      <c r="W247" s="13">
        <v>2885</v>
      </c>
      <c r="X247" s="25">
        <v>25.4</v>
      </c>
      <c r="Y247" s="26">
        <v>373</v>
      </c>
      <c r="Z247" s="13">
        <v>2062</v>
      </c>
      <c r="AA247" s="24">
        <v>1.4</v>
      </c>
      <c r="AB247" s="26">
        <v>141.19999999999999</v>
      </c>
      <c r="AC247" s="24">
        <v>0.2</v>
      </c>
      <c r="AD247" s="24">
        <v>0.2</v>
      </c>
      <c r="AE247" s="24">
        <v>0.1</v>
      </c>
      <c r="AF247" s="14">
        <v>0.24299999999999999</v>
      </c>
      <c r="AG247" s="14">
        <v>0.52700000000000002</v>
      </c>
      <c r="AH247" s="15">
        <v>0.04</v>
      </c>
      <c r="AI247" s="15">
        <v>0.09</v>
      </c>
      <c r="AJ247" s="26">
        <v>5.5E-2</v>
      </c>
      <c r="AK247" s="27">
        <v>0.02</v>
      </c>
      <c r="AL247" s="25">
        <v>1E-3</v>
      </c>
      <c r="AM247" s="27">
        <v>0.01</v>
      </c>
      <c r="AN247" s="27">
        <v>0.06</v>
      </c>
      <c r="AO247" s="25">
        <v>0.01</v>
      </c>
      <c r="AP247" s="27">
        <v>0.02</v>
      </c>
      <c r="AQ247" s="15">
        <f t="shared" si="16"/>
        <v>0.30769230769230771</v>
      </c>
      <c r="AR247" s="27">
        <v>0.12</v>
      </c>
      <c r="AS247" s="27">
        <v>0.01</v>
      </c>
      <c r="AT247" s="25">
        <v>2.1999999999999999E-2</v>
      </c>
      <c r="AU247" s="25">
        <v>7.0000000000000001E-3</v>
      </c>
      <c r="AV247" s="25">
        <v>4.7E-2</v>
      </c>
      <c r="AW247" s="25">
        <v>1.2999999999999999E-2</v>
      </c>
      <c r="AX247" s="25">
        <v>0.16</v>
      </c>
      <c r="AY247" s="25">
        <v>4.3999999999999997E-2</v>
      </c>
      <c r="AZ247" s="25">
        <v>8.4000000000000005E-2</v>
      </c>
      <c r="BA247" s="15">
        <v>0.19</v>
      </c>
      <c r="BB247" s="27">
        <v>0.01</v>
      </c>
      <c r="BC247" s="27">
        <v>0.01</v>
      </c>
    </row>
    <row r="248" spans="1:55" ht="12" customHeight="1" x14ac:dyDescent="0.2">
      <c r="B248" s="6">
        <v>242</v>
      </c>
      <c r="C248" s="11">
        <v>42516</v>
      </c>
      <c r="D248" s="98" t="s">
        <v>316</v>
      </c>
      <c r="E248" s="6">
        <v>159.80000000000001</v>
      </c>
      <c r="F248" s="6">
        <v>2881.5</v>
      </c>
      <c r="G248" s="6">
        <v>-1305.7</v>
      </c>
      <c r="H248" s="6">
        <v>2898.06</v>
      </c>
      <c r="I248" s="6" t="s">
        <v>180</v>
      </c>
      <c r="J248" s="6" t="s">
        <v>53</v>
      </c>
      <c r="K248" s="6" t="s">
        <v>42</v>
      </c>
      <c r="N248" s="14">
        <v>3.3010000000000002</v>
      </c>
      <c r="O248" s="14">
        <v>0.158</v>
      </c>
      <c r="P248" s="14">
        <v>27.66</v>
      </c>
      <c r="Q248" s="15">
        <v>0.43357000000000001</v>
      </c>
      <c r="R248" s="14">
        <v>5.8000000000000003E-2</v>
      </c>
      <c r="S248" s="14">
        <v>13.02</v>
      </c>
      <c r="T248" s="13">
        <v>204.8</v>
      </c>
      <c r="U248" s="26">
        <v>2.3679999999999999</v>
      </c>
      <c r="V248" s="16">
        <v>4.0999999999999996</v>
      </c>
      <c r="W248" s="13">
        <v>48.26</v>
      </c>
      <c r="X248" s="25">
        <v>0.81499999999999995</v>
      </c>
      <c r="Y248" s="26">
        <v>0.63400000000000001</v>
      </c>
      <c r="Z248" s="16">
        <v>7.6</v>
      </c>
      <c r="AA248" s="24">
        <v>1.4</v>
      </c>
      <c r="AB248" s="26">
        <v>4.8869999999999996</v>
      </c>
      <c r="AC248" s="26">
        <v>25.04</v>
      </c>
      <c r="AD248" s="26">
        <v>0.71399999999999997</v>
      </c>
      <c r="AE248" s="26">
        <v>280.3</v>
      </c>
      <c r="AF248" s="14">
        <v>0.69299999999999995</v>
      </c>
      <c r="AG248" s="14">
        <v>0.53800000000000003</v>
      </c>
      <c r="AH248" s="14">
        <v>7.0000000000000007E-2</v>
      </c>
      <c r="AI248" s="15">
        <v>7.0000000000000007E-2</v>
      </c>
      <c r="AJ248" s="26">
        <v>38.58</v>
      </c>
      <c r="AK248" s="25">
        <v>4.4349999999999996</v>
      </c>
      <c r="AL248" s="25">
        <v>9.9830000000000005</v>
      </c>
      <c r="AM248" s="25">
        <v>0.93100000000000005</v>
      </c>
      <c r="AN248" s="25">
        <v>2.9430000000000001</v>
      </c>
      <c r="AO248" s="25">
        <v>0.52500000000000002</v>
      </c>
      <c r="AP248" s="25">
        <v>0.40500000000000003</v>
      </c>
      <c r="AQ248" s="29">
        <f t="shared" si="16"/>
        <v>0.94076655052264813</v>
      </c>
      <c r="AR248" s="25">
        <v>0.33600000000000002</v>
      </c>
      <c r="AS248" s="25">
        <v>3.3000000000000002E-2</v>
      </c>
      <c r="AT248" s="25">
        <v>0.11600000000000001</v>
      </c>
      <c r="AU248" s="25">
        <v>1.7000000000000001E-2</v>
      </c>
      <c r="AV248" s="25">
        <v>3.7999999999999999E-2</v>
      </c>
      <c r="AW248" s="27">
        <v>0.01</v>
      </c>
      <c r="AX248" s="25">
        <v>8.9999999999999993E-3</v>
      </c>
      <c r="AY248" s="25">
        <v>0</v>
      </c>
      <c r="AZ248" s="25">
        <v>8.4000000000000005E-2</v>
      </c>
      <c r="BA248" s="14">
        <v>2.76</v>
      </c>
      <c r="BB248" s="27">
        <v>0.01</v>
      </c>
      <c r="BC248" s="25">
        <v>1.4E-2</v>
      </c>
    </row>
    <row r="249" spans="1:55" ht="12" customHeight="1" x14ac:dyDescent="0.2">
      <c r="B249" s="6">
        <v>243</v>
      </c>
      <c r="C249" s="11">
        <v>42516</v>
      </c>
      <c r="D249" s="98" t="s">
        <v>316</v>
      </c>
      <c r="E249" s="6">
        <v>159.80000000000001</v>
      </c>
      <c r="F249" s="6">
        <v>2881.5</v>
      </c>
      <c r="G249" s="6">
        <v>-1305.7</v>
      </c>
      <c r="H249" s="6">
        <v>2898.06</v>
      </c>
      <c r="I249" s="6" t="s">
        <v>180</v>
      </c>
      <c r="J249" s="6" t="s">
        <v>53</v>
      </c>
      <c r="K249" s="6" t="s">
        <v>42</v>
      </c>
      <c r="N249" s="14">
        <v>2.6779999999999999</v>
      </c>
      <c r="O249" s="14">
        <v>7.3999999999999996E-2</v>
      </c>
      <c r="P249" s="14">
        <v>27.78</v>
      </c>
      <c r="Q249" s="15">
        <v>0.47965999999999998</v>
      </c>
      <c r="R249" s="14">
        <v>6.3E-2</v>
      </c>
      <c r="S249" s="14">
        <v>13.59</v>
      </c>
      <c r="T249" s="13">
        <v>218</v>
      </c>
      <c r="U249" s="24">
        <v>18.5</v>
      </c>
      <c r="V249" s="16">
        <v>4.2</v>
      </c>
      <c r="W249" s="13">
        <v>22.12</v>
      </c>
      <c r="X249" s="25">
        <v>0.497</v>
      </c>
      <c r="Y249" s="26">
        <v>0.36199999999999999</v>
      </c>
      <c r="Z249" s="16">
        <v>7.8</v>
      </c>
      <c r="AA249" s="24">
        <v>1.5</v>
      </c>
      <c r="AB249" s="26">
        <v>2.9750000000000001</v>
      </c>
      <c r="AC249" s="26">
        <v>23.21</v>
      </c>
      <c r="AD249" s="26">
        <v>0.247</v>
      </c>
      <c r="AE249" s="26">
        <v>258.39999999999998</v>
      </c>
      <c r="AF249" s="14">
        <v>0.69399999999999995</v>
      </c>
      <c r="AG249" s="15">
        <v>0.1</v>
      </c>
      <c r="AH249" s="15">
        <v>0.04</v>
      </c>
      <c r="AI249" s="15">
        <v>0.08</v>
      </c>
      <c r="AJ249" s="26">
        <v>47.51</v>
      </c>
      <c r="AK249" s="25">
        <v>4.1829999999999998</v>
      </c>
      <c r="AL249" s="25">
        <v>9.407</v>
      </c>
      <c r="AM249" s="25">
        <v>0.83599999999999997</v>
      </c>
      <c r="AN249" s="25">
        <v>2.7120000000000002</v>
      </c>
      <c r="AO249" s="25">
        <v>0.496</v>
      </c>
      <c r="AP249" s="25">
        <v>0.42099999999999999</v>
      </c>
      <c r="AQ249" s="29">
        <f t="shared" si="16"/>
        <v>0.81117533718689783</v>
      </c>
      <c r="AR249" s="25">
        <v>0.54200000000000004</v>
      </c>
      <c r="AS249" s="25">
        <v>2.1000000000000001E-2</v>
      </c>
      <c r="AT249" s="25">
        <v>0.188</v>
      </c>
      <c r="AU249" s="25">
        <v>2.8000000000000001E-2</v>
      </c>
      <c r="AV249" s="27">
        <v>0.03</v>
      </c>
      <c r="AW249" s="27">
        <v>0.01</v>
      </c>
      <c r="AX249" s="25">
        <v>2.3E-2</v>
      </c>
      <c r="AY249" s="27">
        <v>0.02</v>
      </c>
      <c r="AZ249" s="25">
        <v>8.4000000000000005E-2</v>
      </c>
      <c r="BA249" s="14">
        <v>1.4790000000000001</v>
      </c>
      <c r="BB249" s="27">
        <v>0.01</v>
      </c>
      <c r="BC249" s="27">
        <v>0.01</v>
      </c>
    </row>
    <row r="250" spans="1:55" ht="12" customHeight="1" x14ac:dyDescent="0.2">
      <c r="B250" s="6">
        <v>244</v>
      </c>
      <c r="C250" s="11">
        <v>42516</v>
      </c>
      <c r="D250" s="98" t="s">
        <v>316</v>
      </c>
      <c r="E250" s="6">
        <v>159.80000000000001</v>
      </c>
      <c r="F250" s="6">
        <v>2881.5</v>
      </c>
      <c r="G250" s="6">
        <v>-1305.7</v>
      </c>
      <c r="H250" s="6">
        <v>2898.06</v>
      </c>
      <c r="I250" s="6" t="s">
        <v>180</v>
      </c>
      <c r="J250" s="6" t="s">
        <v>53</v>
      </c>
      <c r="K250" s="6" t="s">
        <v>46</v>
      </c>
      <c r="N250" s="15">
        <v>6.0000000000000001E-3</v>
      </c>
      <c r="O250" s="14">
        <v>38.32</v>
      </c>
      <c r="P250" s="14">
        <v>5.0000000000000001E-3</v>
      </c>
      <c r="Q250" s="15">
        <v>0.48429</v>
      </c>
      <c r="R250" s="15">
        <v>3.0000000000000001E-3</v>
      </c>
      <c r="S250" s="14">
        <v>0.04</v>
      </c>
      <c r="T250" s="13">
        <v>40.22</v>
      </c>
      <c r="U250" s="24">
        <v>0.5</v>
      </c>
      <c r="V250" s="16">
        <v>4.4000000000000004</v>
      </c>
      <c r="W250" s="13">
        <v>3084</v>
      </c>
      <c r="X250" s="25">
        <v>26.05</v>
      </c>
      <c r="Y250" s="26">
        <v>379.7</v>
      </c>
      <c r="Z250" s="13">
        <v>2190</v>
      </c>
      <c r="AA250" s="26">
        <v>1.643</v>
      </c>
      <c r="AB250" s="26">
        <v>154.6</v>
      </c>
      <c r="AC250" s="24">
        <v>0.1</v>
      </c>
      <c r="AD250" s="24">
        <v>0.2</v>
      </c>
      <c r="AE250" s="26">
        <v>0.53500000000000003</v>
      </c>
      <c r="AF250" s="14">
        <v>0.21299999999999999</v>
      </c>
      <c r="AG250" s="14">
        <v>0.26600000000000001</v>
      </c>
      <c r="AH250" s="15">
        <v>0.04</v>
      </c>
      <c r="AI250" s="14">
        <v>9.4E-2</v>
      </c>
      <c r="AJ250" s="26">
        <v>1.5289999999999999</v>
      </c>
      <c r="AK250" s="25">
        <v>0.02</v>
      </c>
      <c r="AL250" s="25">
        <v>3.9E-2</v>
      </c>
      <c r="AM250" s="27">
        <v>0.01</v>
      </c>
      <c r="AN250" s="25">
        <v>1.0999999999999999E-2</v>
      </c>
      <c r="AO250" s="25">
        <v>1.4E-2</v>
      </c>
      <c r="AP250" s="25">
        <v>1E-3</v>
      </c>
      <c r="AQ250" s="29">
        <f t="shared" si="16"/>
        <v>1.9230769230769232E-2</v>
      </c>
      <c r="AR250" s="27">
        <v>0.09</v>
      </c>
      <c r="AS250" s="27">
        <v>0.02</v>
      </c>
      <c r="AT250" s="25">
        <v>1.4E-2</v>
      </c>
      <c r="AU250" s="27">
        <v>0.02</v>
      </c>
      <c r="AV250" s="25">
        <v>4.1000000000000002E-2</v>
      </c>
      <c r="AW250" s="25">
        <v>1.4999999999999999E-2</v>
      </c>
      <c r="AX250" s="25">
        <v>0.11</v>
      </c>
      <c r="AY250" s="25">
        <v>3.4000000000000002E-2</v>
      </c>
      <c r="AZ250" s="25">
        <v>0.14099999999999999</v>
      </c>
      <c r="BA250" s="14">
        <v>0.86299999999999999</v>
      </c>
      <c r="BB250" s="27">
        <v>0.01</v>
      </c>
      <c r="BC250" s="27">
        <v>0.01</v>
      </c>
    </row>
    <row r="251" spans="1:55" ht="12" customHeight="1" x14ac:dyDescent="0.2">
      <c r="B251" s="6">
        <v>245</v>
      </c>
      <c r="C251" s="11">
        <v>42516</v>
      </c>
      <c r="D251" s="98" t="s">
        <v>316</v>
      </c>
      <c r="E251" s="6">
        <v>159.80000000000001</v>
      </c>
      <c r="F251" s="6">
        <v>2881.5</v>
      </c>
      <c r="G251" s="6">
        <v>-1305.7</v>
      </c>
      <c r="H251" s="6">
        <v>2898.06</v>
      </c>
      <c r="I251" s="6" t="s">
        <v>180</v>
      </c>
      <c r="J251" s="6" t="s">
        <v>53</v>
      </c>
      <c r="K251" s="6" t="s">
        <v>42</v>
      </c>
      <c r="N251" s="14">
        <v>3.3530000000000002</v>
      </c>
      <c r="O251" s="14">
        <v>0.16600000000000001</v>
      </c>
      <c r="P251" s="14">
        <v>30.69</v>
      </c>
      <c r="Q251" s="15">
        <v>0.25042999999999999</v>
      </c>
      <c r="R251" s="14">
        <v>9.2999999999999999E-2</v>
      </c>
      <c r="S251" s="14">
        <v>15.06</v>
      </c>
      <c r="T251" s="13">
        <v>262.5</v>
      </c>
      <c r="U251" s="24">
        <v>18.600000000000001</v>
      </c>
      <c r="V251" s="16">
        <v>2.9</v>
      </c>
      <c r="W251" s="13">
        <v>64.62</v>
      </c>
      <c r="X251" s="25">
        <v>0.97199999999999998</v>
      </c>
      <c r="Y251" s="26">
        <v>0.48199999999999998</v>
      </c>
      <c r="Z251" s="16">
        <v>3.9</v>
      </c>
      <c r="AA251" s="26">
        <v>1.84</v>
      </c>
      <c r="AB251" s="26">
        <v>6.8120000000000003</v>
      </c>
      <c r="AC251" s="26">
        <v>26.7</v>
      </c>
      <c r="AD251" s="26">
        <v>0.54700000000000004</v>
      </c>
      <c r="AE251" s="26">
        <v>283.89999999999998</v>
      </c>
      <c r="AF251" s="14">
        <v>1.01</v>
      </c>
      <c r="AG251" s="15">
        <v>0.08</v>
      </c>
      <c r="AH251" s="14">
        <v>4.0000000000000001E-3</v>
      </c>
      <c r="AI251" s="15">
        <v>0.13</v>
      </c>
      <c r="AJ251" s="26">
        <v>53.34</v>
      </c>
      <c r="AK251" s="25">
        <v>4.617</v>
      </c>
      <c r="AL251" s="25">
        <v>10.61</v>
      </c>
      <c r="AM251" s="25">
        <v>0.90700000000000003</v>
      </c>
      <c r="AN251" s="25">
        <v>3.044</v>
      </c>
      <c r="AO251" s="25">
        <v>0.50900000000000001</v>
      </c>
      <c r="AP251" s="25">
        <v>0.50600000000000001</v>
      </c>
      <c r="AQ251" s="29">
        <f t="shared" si="16"/>
        <v>1.2222222222222221</v>
      </c>
      <c r="AR251" s="25">
        <v>0.31900000000000001</v>
      </c>
      <c r="AS251" s="25">
        <v>0.04</v>
      </c>
      <c r="AT251" s="25">
        <v>0.14699999999999999</v>
      </c>
      <c r="AU251" s="25">
        <v>3.2000000000000001E-2</v>
      </c>
      <c r="AV251" s="27">
        <v>0.05</v>
      </c>
      <c r="AW251" s="25">
        <v>8.0000000000000002E-3</v>
      </c>
      <c r="AX251" s="27">
        <v>0.04</v>
      </c>
      <c r="AY251" s="25">
        <v>1E-3</v>
      </c>
      <c r="AZ251" s="25">
        <v>8.4000000000000005E-2</v>
      </c>
      <c r="BA251" s="14">
        <v>1.7370000000000001</v>
      </c>
      <c r="BB251" s="27">
        <v>0.01</v>
      </c>
      <c r="BC251" s="27">
        <v>0.01</v>
      </c>
    </row>
    <row r="252" spans="1:55" ht="12" customHeight="1" x14ac:dyDescent="0.2">
      <c r="A252" s="3">
        <v>18</v>
      </c>
      <c r="B252" s="6">
        <v>246</v>
      </c>
      <c r="C252" s="11">
        <v>42892</v>
      </c>
      <c r="D252" s="98" t="s">
        <v>318</v>
      </c>
      <c r="E252" s="6">
        <v>197.34</v>
      </c>
      <c r="F252" s="6">
        <v>2919.04</v>
      </c>
      <c r="G252" s="6">
        <v>-1343.24</v>
      </c>
      <c r="H252" s="6">
        <v>2944.9399999999996</v>
      </c>
      <c r="I252" s="6" t="s">
        <v>180</v>
      </c>
      <c r="J252" s="6" t="s">
        <v>384</v>
      </c>
      <c r="K252" s="6" t="s">
        <v>42</v>
      </c>
      <c r="N252" s="14">
        <v>1.9022643391521197</v>
      </c>
      <c r="O252" s="14">
        <v>1.6536639582124202</v>
      </c>
      <c r="P252" s="14">
        <v>31.483371385083711</v>
      </c>
      <c r="Q252" s="15">
        <v>0.33035665254385654</v>
      </c>
      <c r="R252" s="14">
        <v>0.11209288299155608</v>
      </c>
      <c r="S252" s="14">
        <v>13.288984271644862</v>
      </c>
      <c r="T252" s="13">
        <v>165.08243559718971</v>
      </c>
      <c r="U252" s="26">
        <v>33</v>
      </c>
      <c r="V252" s="13">
        <v>16.607694050991501</v>
      </c>
      <c r="W252" s="13">
        <v>2532.1575875486383</v>
      </c>
      <c r="X252" s="25">
        <v>15.442786516853934</v>
      </c>
      <c r="Y252" s="26">
        <v>46.010264305876319</v>
      </c>
      <c r="Z252" s="16">
        <v>26</v>
      </c>
      <c r="AA252" s="26">
        <v>23.57437689568772</v>
      </c>
      <c r="AB252" s="26">
        <v>83.145804195804203</v>
      </c>
      <c r="AC252" s="26">
        <v>21.8058153078203</v>
      </c>
      <c r="AD252" s="26">
        <v>1.4034221778221778</v>
      </c>
      <c r="AE252" s="26">
        <v>183.22853535353536</v>
      </c>
      <c r="AF252" s="14">
        <v>0.24855338772614402</v>
      </c>
      <c r="AG252" s="14">
        <v>0.28333506156837329</v>
      </c>
      <c r="AH252" s="14">
        <v>8.5800458715596328E-2</v>
      </c>
      <c r="AI252" s="14">
        <v>0.42109192825112107</v>
      </c>
      <c r="AJ252" s="26">
        <v>36.027865028766911</v>
      </c>
      <c r="AK252" s="25">
        <v>1.8767995169082123</v>
      </c>
      <c r="AL252" s="25">
        <v>3.8178731343283587</v>
      </c>
      <c r="AM252" s="25">
        <v>0.33238770428015568</v>
      </c>
      <c r="AN252" s="25">
        <v>0.91305895691609962</v>
      </c>
      <c r="AO252" s="25">
        <v>0.1087566482689413</v>
      </c>
      <c r="AP252" s="25">
        <v>0.29535021551724139</v>
      </c>
      <c r="AQ252" s="29">
        <f>AP252/((AO252+AR252)/2)</f>
        <v>2.4925039896009333</v>
      </c>
      <c r="AR252" s="25">
        <v>0.12823411824496023</v>
      </c>
      <c r="AS252" s="25">
        <v>9.6774193548387101E-3</v>
      </c>
      <c r="AT252" s="25">
        <v>2.8288425753628582E-2</v>
      </c>
      <c r="AU252" s="25">
        <v>7.7741935483870957E-3</v>
      </c>
      <c r="AV252" s="25">
        <v>1.154123711340206E-2</v>
      </c>
      <c r="AW252" s="27">
        <v>2E-3</v>
      </c>
      <c r="AX252" s="25">
        <v>1.4819397993311036E-2</v>
      </c>
      <c r="AY252" s="27">
        <v>2E-3</v>
      </c>
      <c r="AZ252" s="25">
        <v>0.02</v>
      </c>
      <c r="BA252" s="14">
        <v>1.4577934651950606</v>
      </c>
      <c r="BB252" s="25">
        <v>2.3216455476479776E-2</v>
      </c>
      <c r="BC252" s="25">
        <v>1.687E-2</v>
      </c>
    </row>
    <row r="253" spans="1:55" ht="12" customHeight="1" x14ac:dyDescent="0.2">
      <c r="B253" s="6">
        <v>247</v>
      </c>
      <c r="C253" s="11">
        <v>42892</v>
      </c>
      <c r="D253" s="98" t="s">
        <v>318</v>
      </c>
      <c r="E253" s="6">
        <v>197.34</v>
      </c>
      <c r="F253" s="6">
        <v>2919.04</v>
      </c>
      <c r="G253" s="6">
        <v>-1343.24</v>
      </c>
      <c r="H253" s="6">
        <v>2944.9399999999996</v>
      </c>
      <c r="I253" s="6" t="s">
        <v>180</v>
      </c>
      <c r="J253" s="6" t="s">
        <v>384</v>
      </c>
      <c r="K253" s="6" t="s">
        <v>44</v>
      </c>
      <c r="N253" s="15">
        <v>8.9999999999999993E-3</v>
      </c>
      <c r="O253" s="14">
        <v>25.160638421358097</v>
      </c>
      <c r="P253" s="14">
        <v>0.44418949771689498</v>
      </c>
      <c r="Q253" s="15">
        <v>0.67126265625547099</v>
      </c>
      <c r="R253" s="15">
        <v>7.0000000000000001E-3</v>
      </c>
      <c r="S253" s="14">
        <v>0.58113655740114645</v>
      </c>
      <c r="T253" s="13">
        <v>933.14754098360663</v>
      </c>
      <c r="U253" s="26">
        <v>47.206032771751673</v>
      </c>
      <c r="V253" s="13">
        <v>578.86237960339952</v>
      </c>
      <c r="W253" s="13">
        <v>1811.669260700389</v>
      </c>
      <c r="X253" s="25">
        <v>10.967011235955056</v>
      </c>
      <c r="Y253" s="26">
        <v>92.219912753400052</v>
      </c>
      <c r="Z253" s="13">
        <v>256.64492753623188</v>
      </c>
      <c r="AA253" s="26">
        <v>29.773936436766448</v>
      </c>
      <c r="AB253" s="26">
        <v>54.891993006993012</v>
      </c>
      <c r="AC253" s="26">
        <v>2.4330881863560729</v>
      </c>
      <c r="AD253" s="24">
        <v>0.1</v>
      </c>
      <c r="AE253" s="24">
        <v>0.9</v>
      </c>
      <c r="AF253" s="14">
        <v>1.8085732529265697</v>
      </c>
      <c r="AG253" s="14">
        <v>2.6417906675307843</v>
      </c>
      <c r="AH253" s="14">
        <v>6.4153669724770643E-2</v>
      </c>
      <c r="AI253" s="14">
        <v>4.1209641255605375E-2</v>
      </c>
      <c r="AJ253" s="24">
        <v>0.8</v>
      </c>
      <c r="AK253" s="25">
        <v>3.2896940418679549E-2</v>
      </c>
      <c r="AL253" s="25">
        <v>8.5932835820895531E-2</v>
      </c>
      <c r="AM253" s="27">
        <v>8.9999999999999993E-3</v>
      </c>
      <c r="AN253" s="27">
        <v>0.04</v>
      </c>
      <c r="AO253" s="25">
        <v>5.3590232480347881E-2</v>
      </c>
      <c r="AP253" s="27">
        <v>0.01</v>
      </c>
      <c r="AQ253" s="15">
        <f>AP253/((AO253+AR253)/2)</f>
        <v>0.1703747288742514</v>
      </c>
      <c r="AR253" s="25">
        <v>6.3798068778587166E-2</v>
      </c>
      <c r="AS253" s="25">
        <v>1.3133640552995391E-2</v>
      </c>
      <c r="AT253" s="25">
        <v>0.16682917752139934</v>
      </c>
      <c r="AU253" s="25">
        <v>5.1827956989247304E-2</v>
      </c>
      <c r="AV253" s="25">
        <v>0.21774467353951887</v>
      </c>
      <c r="AW253" s="25">
        <v>3.4541062801932365E-2</v>
      </c>
      <c r="AX253" s="25">
        <v>0.31544147157190627</v>
      </c>
      <c r="AY253" s="25">
        <v>5.7757990867579906E-2</v>
      </c>
      <c r="AZ253" s="25">
        <v>9.1257903494176382E-2</v>
      </c>
      <c r="BA253" s="14">
        <v>0.84671598732378972</v>
      </c>
      <c r="BB253" s="25">
        <v>4.8948099288317996E-2</v>
      </c>
      <c r="BC253" s="25">
        <v>1.8044032444959446E-2</v>
      </c>
    </row>
    <row r="254" spans="1:55" ht="12" customHeight="1" x14ac:dyDescent="0.2">
      <c r="B254" s="6">
        <v>248</v>
      </c>
      <c r="C254" s="11">
        <v>42892</v>
      </c>
      <c r="D254" s="98" t="s">
        <v>318</v>
      </c>
      <c r="E254" s="6">
        <v>197.34</v>
      </c>
      <c r="F254" s="6">
        <v>2919.04</v>
      </c>
      <c r="G254" s="6">
        <v>-1343.24</v>
      </c>
      <c r="H254" s="6">
        <v>2944.9399999999996</v>
      </c>
      <c r="I254" s="6" t="s">
        <v>180</v>
      </c>
      <c r="J254" s="6" t="s">
        <v>384</v>
      </c>
      <c r="K254" s="6" t="s">
        <v>42</v>
      </c>
      <c r="N254" s="14">
        <v>2.5873117206982545</v>
      </c>
      <c r="O254" s="14">
        <v>0.17150551363900174</v>
      </c>
      <c r="P254" s="14">
        <v>30.36624809741248</v>
      </c>
      <c r="Q254" s="15">
        <v>0.36704957211386946</v>
      </c>
      <c r="R254" s="14">
        <v>8.2644752714113381E-2</v>
      </c>
      <c r="S254" s="14">
        <v>12.131636042922239</v>
      </c>
      <c r="T254" s="13">
        <v>145.96674473067915</v>
      </c>
      <c r="U254" s="24">
        <v>19</v>
      </c>
      <c r="V254" s="16">
        <v>8</v>
      </c>
      <c r="W254" s="13">
        <v>102.93988326848249</v>
      </c>
      <c r="X254" s="25">
        <v>0.70450337078651692</v>
      </c>
      <c r="Y254" s="26">
        <v>0.92856043110084674</v>
      </c>
      <c r="Z254" s="16">
        <v>29</v>
      </c>
      <c r="AA254" s="26">
        <v>4.7188880390346819</v>
      </c>
      <c r="AB254" s="26">
        <v>5.1668615384615384</v>
      </c>
      <c r="AC254" s="26">
        <v>20.122437603993344</v>
      </c>
      <c r="AD254" s="24">
        <v>0.09</v>
      </c>
      <c r="AE254" s="26">
        <v>235</v>
      </c>
      <c r="AF254" s="14">
        <v>0.29795530329904224</v>
      </c>
      <c r="AG254" s="14">
        <v>0.30606351263771875</v>
      </c>
      <c r="AH254" s="14">
        <v>0.05</v>
      </c>
      <c r="AI254" s="14">
        <v>3.9964125560538119E-2</v>
      </c>
      <c r="AJ254" s="26">
        <v>50.462923340071526</v>
      </c>
      <c r="AK254" s="25">
        <v>1.7435402576489534</v>
      </c>
      <c r="AL254" s="25">
        <v>3.7163905472636825</v>
      </c>
      <c r="AM254" s="25">
        <v>0.26833011673151752</v>
      </c>
      <c r="AN254" s="25">
        <v>1.0917482993197278</v>
      </c>
      <c r="AO254" s="25">
        <v>0.14894932262920219</v>
      </c>
      <c r="AP254" s="25">
        <v>0.19793103448275862</v>
      </c>
      <c r="AQ254" s="29">
        <f>AP254/((AO254+AR254)/2)</f>
        <v>1.7261310313083502</v>
      </c>
      <c r="AR254" s="25">
        <v>8.0385566661019828E-2</v>
      </c>
      <c r="AS254" s="25">
        <v>1.0368663594470046E-2</v>
      </c>
      <c r="AT254" s="25">
        <v>8.7041310011164871E-2</v>
      </c>
      <c r="AU254" s="25">
        <v>1.1661290322580642E-2</v>
      </c>
      <c r="AV254" s="25">
        <v>2.5390721649484534E-2</v>
      </c>
      <c r="AW254" s="25">
        <v>4.8357487922705313E-3</v>
      </c>
      <c r="AX254" s="27">
        <v>8.9999999999999993E-3</v>
      </c>
      <c r="AY254" s="27">
        <v>2E-3</v>
      </c>
      <c r="AZ254" s="25">
        <v>0.02</v>
      </c>
      <c r="BA254" s="14">
        <v>0.59349251447929185</v>
      </c>
      <c r="BB254" s="25">
        <v>2.1649999999999999E-2</v>
      </c>
      <c r="BC254" s="25">
        <v>1.924E-2</v>
      </c>
    </row>
    <row r="255" spans="1:55" ht="12" customHeight="1" x14ac:dyDescent="0.2">
      <c r="B255" s="6">
        <v>249</v>
      </c>
      <c r="C255" s="11">
        <v>42892</v>
      </c>
      <c r="D255" s="98" t="s">
        <v>318</v>
      </c>
      <c r="E255" s="6">
        <v>197.34</v>
      </c>
      <c r="F255" s="6">
        <v>2919.04</v>
      </c>
      <c r="G255" s="6">
        <v>-1343.24</v>
      </c>
      <c r="H255" s="6">
        <v>2944.9399999999996</v>
      </c>
      <c r="I255" s="6" t="s">
        <v>180</v>
      </c>
      <c r="J255" s="6" t="s">
        <v>384</v>
      </c>
      <c r="K255" s="6" t="s">
        <v>42</v>
      </c>
      <c r="N255" s="14">
        <v>2.572798004987531</v>
      </c>
      <c r="O255" s="14">
        <v>0.57006094022054554</v>
      </c>
      <c r="P255" s="14">
        <v>28.486643835616441</v>
      </c>
      <c r="Q255" s="15">
        <v>0.1437513246262124</v>
      </c>
      <c r="R255" s="14">
        <v>8.9294330518697229E-2</v>
      </c>
      <c r="S255" s="14">
        <v>10.908622666470674</v>
      </c>
      <c r="T255" s="13">
        <v>152.92552693208432</v>
      </c>
      <c r="U255" s="24">
        <v>31</v>
      </c>
      <c r="V255" s="16">
        <v>10</v>
      </c>
      <c r="W255" s="13">
        <v>603.37490272373543</v>
      </c>
      <c r="X255" s="25">
        <v>3.1548314606741577</v>
      </c>
      <c r="Y255" s="26">
        <v>6.1695150115473441</v>
      </c>
      <c r="Z255" s="16">
        <v>16</v>
      </c>
      <c r="AA255" s="26">
        <v>20.835736515890805</v>
      </c>
      <c r="AB255" s="26">
        <v>20.719461538461537</v>
      </c>
      <c r="AC255" s="26">
        <v>21.927296173044923</v>
      </c>
      <c r="AD255" s="26">
        <v>0.72272587412587419</v>
      </c>
      <c r="AE255" s="26">
        <v>255.55050505050505</v>
      </c>
      <c r="AF255" s="14">
        <v>0.19683575736076622</v>
      </c>
      <c r="AG255" s="14">
        <v>0.32424627349319507</v>
      </c>
      <c r="AH255" s="14">
        <v>9.0795871559633035E-2</v>
      </c>
      <c r="AI255" s="14">
        <v>0.17946188340807173</v>
      </c>
      <c r="AJ255" s="26">
        <v>47.991985694293263</v>
      </c>
      <c r="AK255" s="25">
        <v>1.7754066022544284</v>
      </c>
      <c r="AL255" s="25">
        <v>3.8587935323383089</v>
      </c>
      <c r="AM255" s="25">
        <v>0.26477136186770428</v>
      </c>
      <c r="AN255" s="25">
        <v>0.91741723356009064</v>
      </c>
      <c r="AO255" s="25">
        <v>0.21042047165077771</v>
      </c>
      <c r="AP255" s="25">
        <v>0.2226724137931034</v>
      </c>
      <c r="AQ255" s="29">
        <f>AP255/((AO255+AR255)/2)</f>
        <v>1.2358813752439231</v>
      </c>
      <c r="AR255" s="25">
        <v>0.14992546162967985</v>
      </c>
      <c r="AS255" s="25">
        <v>1.2073732718894E-2</v>
      </c>
      <c r="AT255" s="25">
        <v>2.0309639002605136E-2</v>
      </c>
      <c r="AU255" s="25">
        <v>5.8306451612903211E-3</v>
      </c>
      <c r="AV255" s="25">
        <v>1.461890034364261E-2</v>
      </c>
      <c r="AW255" s="25">
        <v>4.8357487922705313E-3</v>
      </c>
      <c r="AX255" s="25">
        <v>2.4698996655518394E-2</v>
      </c>
      <c r="AY255" s="27">
        <v>2E-3</v>
      </c>
      <c r="AZ255" s="25">
        <v>0.02</v>
      </c>
      <c r="BA255" s="14">
        <v>1.5149445962189925</v>
      </c>
      <c r="BB255" s="25">
        <v>2.657E-2</v>
      </c>
      <c r="BC255" s="25">
        <v>1.8467000000000001E-2</v>
      </c>
    </row>
    <row r="256" spans="1:55" ht="12" customHeight="1" x14ac:dyDescent="0.2">
      <c r="B256" s="6">
        <v>250</v>
      </c>
      <c r="C256" s="11">
        <v>42892</v>
      </c>
      <c r="D256" s="98" t="s">
        <v>318</v>
      </c>
      <c r="E256" s="6">
        <v>197.34</v>
      </c>
      <c r="F256" s="6">
        <v>2919.04</v>
      </c>
      <c r="G256" s="6">
        <v>-1343.24</v>
      </c>
      <c r="H256" s="6">
        <v>2944.9399999999996</v>
      </c>
      <c r="I256" s="6" t="s">
        <v>180</v>
      </c>
      <c r="J256" s="6" t="s">
        <v>384</v>
      </c>
      <c r="K256" s="6" t="s">
        <v>43</v>
      </c>
      <c r="N256" s="14">
        <v>0.3357506234413965</v>
      </c>
      <c r="O256" s="14">
        <v>15.883749274521184</v>
      </c>
      <c r="P256" s="14">
        <v>2.5968683409436832</v>
      </c>
      <c r="Q256" s="15">
        <v>0.65322808081515449</v>
      </c>
      <c r="R256" s="15">
        <v>8.9999999999999993E-3</v>
      </c>
      <c r="S256" s="14">
        <v>15.39847714243716</v>
      </c>
      <c r="T256" s="13">
        <v>2214.2341920374706</v>
      </c>
      <c r="U256" s="26">
        <v>485.93378721440104</v>
      </c>
      <c r="V256" s="13">
        <v>1299.7325779036828</v>
      </c>
      <c r="W256" s="13">
        <v>1421.896887159533</v>
      </c>
      <c r="X256" s="25">
        <v>6.9696808988764039</v>
      </c>
      <c r="Y256" s="26">
        <v>47.947138824736975</v>
      </c>
      <c r="Z256" s="13">
        <v>173.53514492753621</v>
      </c>
      <c r="AA256" s="26">
        <v>29.844157984966369</v>
      </c>
      <c r="AB256" s="26">
        <v>26.890377622377621</v>
      </c>
      <c r="AC256" s="26">
        <v>6.1243710482529119</v>
      </c>
      <c r="AD256" s="26">
        <v>0.10324655344655345</v>
      </c>
      <c r="AE256" s="26">
        <v>9.1025252525252522</v>
      </c>
      <c r="AF256" s="14">
        <v>15.816332032635685</v>
      </c>
      <c r="AG256" s="14">
        <v>33.001697990926765</v>
      </c>
      <c r="AH256" s="14">
        <v>0.14408027522935779</v>
      </c>
      <c r="AI256" s="14">
        <v>0.12590470852017938</v>
      </c>
      <c r="AJ256" s="26">
        <v>1.091995024102006</v>
      </c>
      <c r="AK256" s="25">
        <v>1.2387483896940419</v>
      </c>
      <c r="AL256" s="25">
        <v>7.4254154228855738</v>
      </c>
      <c r="AM256" s="25">
        <v>1.0455621789883269</v>
      </c>
      <c r="AN256" s="25">
        <v>5.7943287981859406</v>
      </c>
      <c r="AO256" s="25">
        <v>2.3209299213915369</v>
      </c>
      <c r="AP256" s="25">
        <v>0.34947198275862068</v>
      </c>
      <c r="AQ256" s="29">
        <f>AP256/((AO256+AR256)/2)</f>
        <v>0.16405628748501191</v>
      </c>
      <c r="AR256" s="25">
        <v>1.9394612908690501</v>
      </c>
      <c r="AS256" s="25">
        <v>0.35668202764976958</v>
      </c>
      <c r="AT256" s="25">
        <v>2.5880282843319691</v>
      </c>
      <c r="AU256" s="25">
        <v>0.41656720430107519</v>
      </c>
      <c r="AV256" s="25">
        <v>1.5103632302405499</v>
      </c>
      <c r="AW256" s="25">
        <v>0.15957971014492753</v>
      </c>
      <c r="AX256" s="25">
        <v>1.0698193979933108</v>
      </c>
      <c r="AY256" s="25">
        <v>0.13900000000000001</v>
      </c>
      <c r="AZ256" s="25">
        <v>0.62231680532445932</v>
      </c>
      <c r="BA256" s="14">
        <v>1.4762576767566387</v>
      </c>
      <c r="BB256" s="25">
        <v>0.2309994792570734</v>
      </c>
      <c r="BC256" s="25">
        <v>6.6308227114716109E-2</v>
      </c>
    </row>
    <row r="257" spans="1:55" ht="12" customHeight="1" x14ac:dyDescent="0.2">
      <c r="A257" s="3">
        <v>19</v>
      </c>
      <c r="B257" s="6">
        <v>251</v>
      </c>
      <c r="C257" s="11" t="s">
        <v>57</v>
      </c>
      <c r="D257" s="98" t="s">
        <v>319</v>
      </c>
      <c r="E257" s="6">
        <v>204.55</v>
      </c>
      <c r="F257" s="6">
        <v>2926.25</v>
      </c>
      <c r="G257" s="6">
        <v>-1350.45</v>
      </c>
      <c r="H257" s="6">
        <v>2952.1499999999996</v>
      </c>
      <c r="I257" s="6" t="s">
        <v>180</v>
      </c>
      <c r="J257" s="6" t="s">
        <v>53</v>
      </c>
      <c r="K257" s="6" t="s">
        <v>46</v>
      </c>
      <c r="N257" s="15">
        <v>2.7E-2</v>
      </c>
      <c r="O257" s="14">
        <v>48.03</v>
      </c>
      <c r="P257" s="14">
        <v>6.0000000000000001E-3</v>
      </c>
      <c r="Q257" s="15">
        <v>1.13226</v>
      </c>
      <c r="R257" s="15">
        <v>3.0000000000000001E-3</v>
      </c>
      <c r="S257" s="15">
        <v>7.1999999999999995E-2</v>
      </c>
      <c r="T257" s="13">
        <v>80.09</v>
      </c>
      <c r="U257" s="24">
        <v>1.8</v>
      </c>
      <c r="V257" s="16">
        <v>20</v>
      </c>
      <c r="W257" s="13">
        <v>2553</v>
      </c>
      <c r="X257" s="25">
        <v>25.35</v>
      </c>
      <c r="Y257" s="26">
        <v>295</v>
      </c>
      <c r="Z257" s="13">
        <v>2586</v>
      </c>
      <c r="AA257" s="24">
        <v>7.1</v>
      </c>
      <c r="AB257" s="26">
        <v>136.30000000000001</v>
      </c>
      <c r="AC257" s="24">
        <v>1.4</v>
      </c>
      <c r="AD257" s="24">
        <v>2.9</v>
      </c>
      <c r="AE257" s="26">
        <v>0.10299999999999999</v>
      </c>
      <c r="AF257" s="15">
        <v>0.17</v>
      </c>
      <c r="AG257" s="15">
        <v>0.34</v>
      </c>
      <c r="AH257" s="14">
        <v>1.7000000000000001E-2</v>
      </c>
      <c r="AI257" s="15">
        <v>0.66</v>
      </c>
      <c r="AJ257" s="26">
        <v>5.3999999999999999E-2</v>
      </c>
      <c r="AK257" s="27">
        <v>0.14000000000000001</v>
      </c>
      <c r="AL257" s="25">
        <v>1.4E-2</v>
      </c>
      <c r="AM257" s="27">
        <v>0.06</v>
      </c>
      <c r="AN257" s="27">
        <v>0.18</v>
      </c>
      <c r="AO257" s="27">
        <v>0.25</v>
      </c>
      <c r="AP257" s="27">
        <v>0.1</v>
      </c>
      <c r="AQ257" s="15">
        <f t="shared" ref="AQ257:AQ264" si="17">AP257/((AO257+AR257)/2)</f>
        <v>0.35714285714285715</v>
      </c>
      <c r="AR257" s="27">
        <v>0.31</v>
      </c>
      <c r="AS257" s="27">
        <v>0.05</v>
      </c>
      <c r="AT257" s="25">
        <v>7.0000000000000001E-3</v>
      </c>
      <c r="AU257" s="25">
        <v>7.0000000000000001E-3</v>
      </c>
      <c r="AV257" s="25">
        <v>5.2999999999999999E-2</v>
      </c>
      <c r="AW257" s="27">
        <v>0.08</v>
      </c>
      <c r="AX257" s="27">
        <v>0.26</v>
      </c>
      <c r="AY257" s="25">
        <v>3.3000000000000002E-2</v>
      </c>
      <c r="AZ257" s="25">
        <v>8.7999999999999995E-2</v>
      </c>
      <c r="BA257" s="15">
        <v>3.3</v>
      </c>
      <c r="BB257" s="25">
        <v>3.0000000000000001E-3</v>
      </c>
      <c r="BC257" s="27">
        <v>0.01</v>
      </c>
    </row>
    <row r="258" spans="1:55" ht="12" customHeight="1" x14ac:dyDescent="0.2">
      <c r="B258" s="6">
        <v>252</v>
      </c>
      <c r="C258" s="11" t="s">
        <v>57</v>
      </c>
      <c r="D258" s="98" t="s">
        <v>319</v>
      </c>
      <c r="E258" s="6">
        <v>204.55</v>
      </c>
      <c r="F258" s="6">
        <v>2926.25</v>
      </c>
      <c r="G258" s="6">
        <v>-1350.45</v>
      </c>
      <c r="H258" s="6">
        <v>2952.1499999999996</v>
      </c>
      <c r="I258" s="6" t="s">
        <v>180</v>
      </c>
      <c r="J258" s="6" t="s">
        <v>53</v>
      </c>
      <c r="K258" s="6" t="s">
        <v>43</v>
      </c>
      <c r="N258" s="14">
        <v>2.3879999999999999</v>
      </c>
      <c r="O258" s="14">
        <v>23.44</v>
      </c>
      <c r="P258" s="14">
        <v>10.4</v>
      </c>
      <c r="Q258" s="15">
        <v>1.08751</v>
      </c>
      <c r="R258" s="14">
        <v>0.315</v>
      </c>
      <c r="S258" s="14">
        <v>13.39</v>
      </c>
      <c r="T258" s="13">
        <v>5133</v>
      </c>
      <c r="U258" s="26">
        <v>363.4</v>
      </c>
      <c r="V258" s="13">
        <v>689.7</v>
      </c>
      <c r="W258" s="13">
        <v>883.9</v>
      </c>
      <c r="X258" s="25">
        <v>9.468</v>
      </c>
      <c r="Y258" s="26">
        <v>80.599999999999994</v>
      </c>
      <c r="Z258" s="13">
        <v>788</v>
      </c>
      <c r="AA258" s="24">
        <v>8.9</v>
      </c>
      <c r="AB258" s="26">
        <v>44.08</v>
      </c>
      <c r="AC258" s="26">
        <v>12.22</v>
      </c>
      <c r="AD258" s="24">
        <v>1.3</v>
      </c>
      <c r="AE258" s="26">
        <v>37.450000000000003</v>
      </c>
      <c r="AF258" s="14">
        <v>16.04</v>
      </c>
      <c r="AG258" s="14">
        <v>38.979999999999997</v>
      </c>
      <c r="AH258" s="14">
        <v>1.7729999999999999</v>
      </c>
      <c r="AI258" s="15">
        <v>0.73</v>
      </c>
      <c r="AJ258" s="26">
        <v>32.729999999999997</v>
      </c>
      <c r="AK258" s="25">
        <v>2.3690000000000002</v>
      </c>
      <c r="AL258" s="25">
        <v>7.2750000000000004</v>
      </c>
      <c r="AM258" s="25">
        <v>1.2430000000000001</v>
      </c>
      <c r="AN258" s="25">
        <v>6.0129999999999999</v>
      </c>
      <c r="AO258" s="25">
        <v>2.29</v>
      </c>
      <c r="AP258" s="25">
        <v>0.39600000000000002</v>
      </c>
      <c r="AQ258" s="29">
        <f t="shared" si="17"/>
        <v>0.17068965517241377</v>
      </c>
      <c r="AR258" s="25">
        <v>2.35</v>
      </c>
      <c r="AS258" s="25">
        <v>0.34200000000000003</v>
      </c>
      <c r="AT258" s="25">
        <v>2.8559999999999999</v>
      </c>
      <c r="AU258" s="25">
        <v>0.59299999999999997</v>
      </c>
      <c r="AV258" s="25">
        <v>1.772</v>
      </c>
      <c r="AW258" s="25">
        <v>0.22500000000000001</v>
      </c>
      <c r="AX258" s="25">
        <v>1.26</v>
      </c>
      <c r="AY258" s="25">
        <v>0.14599999999999999</v>
      </c>
      <c r="AZ258" s="25">
        <v>1.077</v>
      </c>
      <c r="BA258" s="15">
        <v>3.1</v>
      </c>
      <c r="BB258" s="25">
        <v>0.47399999999999998</v>
      </c>
      <c r="BC258" s="25">
        <v>0.114</v>
      </c>
    </row>
    <row r="259" spans="1:55" ht="12" customHeight="1" x14ac:dyDescent="0.2">
      <c r="B259" s="6">
        <v>253</v>
      </c>
      <c r="C259" s="11" t="s">
        <v>57</v>
      </c>
      <c r="D259" s="98" t="s">
        <v>319</v>
      </c>
      <c r="E259" s="6">
        <v>204.55</v>
      </c>
      <c r="F259" s="6">
        <v>2926.25</v>
      </c>
      <c r="G259" s="6">
        <v>-1350.45</v>
      </c>
      <c r="H259" s="6">
        <v>2952.1499999999996</v>
      </c>
      <c r="I259" s="6" t="s">
        <v>180</v>
      </c>
      <c r="J259" s="6" t="s">
        <v>53</v>
      </c>
      <c r="K259" s="6" t="s">
        <v>43</v>
      </c>
      <c r="N259" s="14">
        <v>2.274</v>
      </c>
      <c r="O259" s="14">
        <v>23.75</v>
      </c>
      <c r="P259" s="14">
        <v>10.06</v>
      </c>
      <c r="Q259" s="15">
        <v>1.04711</v>
      </c>
      <c r="R259" s="14">
        <v>0.27600000000000002</v>
      </c>
      <c r="S259" s="14">
        <v>13.1</v>
      </c>
      <c r="T259" s="13">
        <v>3297</v>
      </c>
      <c r="U259" s="26">
        <v>313.8</v>
      </c>
      <c r="V259" s="13">
        <v>374.9</v>
      </c>
      <c r="W259" s="13">
        <v>1010</v>
      </c>
      <c r="X259" s="25">
        <v>9.5359999999999996</v>
      </c>
      <c r="Y259" s="26">
        <v>79.989999999999995</v>
      </c>
      <c r="Z259" s="13">
        <v>736.3</v>
      </c>
      <c r="AA259" s="24">
        <v>6.4</v>
      </c>
      <c r="AB259" s="26">
        <v>45.31</v>
      </c>
      <c r="AC259" s="26">
        <v>10.59</v>
      </c>
      <c r="AD259" s="24">
        <v>2.1</v>
      </c>
      <c r="AE259" s="26">
        <v>26.5</v>
      </c>
      <c r="AF259" s="14">
        <v>17.29</v>
      </c>
      <c r="AG259" s="14">
        <v>40.61</v>
      </c>
      <c r="AH259" s="14">
        <v>0.75900000000000001</v>
      </c>
      <c r="AI259" s="15">
        <v>0.91</v>
      </c>
      <c r="AJ259" s="26">
        <v>23.28</v>
      </c>
      <c r="AK259" s="25">
        <v>2.2559999999999998</v>
      </c>
      <c r="AL259" s="25">
        <v>6.9749999999999996</v>
      </c>
      <c r="AM259" s="25">
        <v>1.143</v>
      </c>
      <c r="AN259" s="25">
        <v>6.2960000000000003</v>
      </c>
      <c r="AO259" s="25">
        <v>2.246</v>
      </c>
      <c r="AP259" s="25">
        <v>0.434</v>
      </c>
      <c r="AQ259" s="29">
        <f t="shared" si="17"/>
        <v>0.1762078765732846</v>
      </c>
      <c r="AR259" s="25">
        <v>2.68</v>
      </c>
      <c r="AS259" s="25">
        <v>0.46400000000000002</v>
      </c>
      <c r="AT259" s="25">
        <v>2.903</v>
      </c>
      <c r="AU259" s="25">
        <v>0.626</v>
      </c>
      <c r="AV259" s="25">
        <v>1.8080000000000001</v>
      </c>
      <c r="AW259" s="25">
        <v>0.23200000000000001</v>
      </c>
      <c r="AX259" s="25">
        <v>1.371</v>
      </c>
      <c r="AY259" s="25">
        <v>0.20200000000000001</v>
      </c>
      <c r="AZ259" s="25">
        <v>1.5820000000000001</v>
      </c>
      <c r="BA259" s="15">
        <v>3.2</v>
      </c>
      <c r="BB259" s="25">
        <v>0.33200000000000002</v>
      </c>
      <c r="BC259" s="25">
        <v>7.1999999999999995E-2</v>
      </c>
    </row>
    <row r="260" spans="1:55" ht="12" customHeight="1" x14ac:dyDescent="0.2">
      <c r="B260" s="6">
        <v>254</v>
      </c>
      <c r="C260" s="11" t="s">
        <v>57</v>
      </c>
      <c r="D260" s="98" t="s">
        <v>319</v>
      </c>
      <c r="E260" s="6">
        <v>204.55</v>
      </c>
      <c r="F260" s="6">
        <v>2926.25</v>
      </c>
      <c r="G260" s="6">
        <v>-1350.45</v>
      </c>
      <c r="H260" s="6">
        <v>2952.1499999999996</v>
      </c>
      <c r="I260" s="6" t="s">
        <v>180</v>
      </c>
      <c r="J260" s="6" t="s">
        <v>53</v>
      </c>
      <c r="K260" s="6" t="s">
        <v>42</v>
      </c>
      <c r="N260" s="14">
        <v>3.1019999999999999</v>
      </c>
      <c r="O260" s="14">
        <v>3.7999999999999999E-2</v>
      </c>
      <c r="P260" s="14">
        <v>27.53</v>
      </c>
      <c r="Q260" s="15">
        <v>0.72104999999999997</v>
      </c>
      <c r="R260" s="14">
        <v>9.6000000000000002E-2</v>
      </c>
      <c r="S260" s="14">
        <v>13.47</v>
      </c>
      <c r="T260" s="13">
        <v>203.6</v>
      </c>
      <c r="U260" s="24">
        <v>1.5</v>
      </c>
      <c r="V260" s="16">
        <v>27</v>
      </c>
      <c r="W260" s="13">
        <v>15.21</v>
      </c>
      <c r="X260" s="25">
        <v>0.216</v>
      </c>
      <c r="Y260" s="24">
        <v>2.7</v>
      </c>
      <c r="Z260" s="13">
        <v>298.3</v>
      </c>
      <c r="AA260" s="26">
        <v>7.6509999999999998</v>
      </c>
      <c r="AB260" s="24">
        <v>5.0999999999999996</v>
      </c>
      <c r="AC260" s="26">
        <v>21.43</v>
      </c>
      <c r="AD260" s="24">
        <v>2</v>
      </c>
      <c r="AE260" s="26">
        <v>281.60000000000002</v>
      </c>
      <c r="AF260" s="15">
        <v>0.18</v>
      </c>
      <c r="AG260" s="15">
        <v>0.91</v>
      </c>
      <c r="AH260" s="15">
        <v>0.24</v>
      </c>
      <c r="AI260" s="15">
        <v>0.69</v>
      </c>
      <c r="AJ260" s="26">
        <v>59.28</v>
      </c>
      <c r="AK260" s="25">
        <v>2.4590000000000001</v>
      </c>
      <c r="AL260" s="25">
        <v>4.5460000000000003</v>
      </c>
      <c r="AM260" s="25">
        <v>0.501</v>
      </c>
      <c r="AN260" s="25">
        <v>0.85299999999999998</v>
      </c>
      <c r="AO260" s="27">
        <v>0.28999999999999998</v>
      </c>
      <c r="AP260" s="25">
        <v>0.42099999999999999</v>
      </c>
      <c r="AQ260" s="15">
        <f t="shared" si="17"/>
        <v>1.4517241379310346</v>
      </c>
      <c r="AR260" s="27">
        <v>0.28999999999999998</v>
      </c>
      <c r="AS260" s="27">
        <v>0.05</v>
      </c>
      <c r="AT260" s="27">
        <v>0.08</v>
      </c>
      <c r="AU260" s="27">
        <v>0.05</v>
      </c>
      <c r="AV260" s="27">
        <v>0.19</v>
      </c>
      <c r="AW260" s="27">
        <v>0.05</v>
      </c>
      <c r="AX260" s="27">
        <v>7.0000000000000007E-2</v>
      </c>
      <c r="AY260" s="27">
        <v>0.05</v>
      </c>
      <c r="AZ260" s="25">
        <v>6.7000000000000004E-2</v>
      </c>
      <c r="BA260" s="14">
        <v>20.07</v>
      </c>
      <c r="BB260" s="25">
        <v>1.7000000000000001E-2</v>
      </c>
      <c r="BC260" s="25">
        <v>1.4E-2</v>
      </c>
    </row>
    <row r="261" spans="1:55" ht="12" customHeight="1" x14ac:dyDescent="0.2">
      <c r="B261" s="6">
        <v>255</v>
      </c>
      <c r="C261" s="11" t="s">
        <v>57</v>
      </c>
      <c r="D261" s="98" t="s">
        <v>319</v>
      </c>
      <c r="E261" s="6">
        <v>204.55</v>
      </c>
      <c r="F261" s="6">
        <v>2926.25</v>
      </c>
      <c r="G261" s="6">
        <v>-1350.45</v>
      </c>
      <c r="H261" s="6">
        <v>2952.1499999999996</v>
      </c>
      <c r="I261" s="6" t="s">
        <v>180</v>
      </c>
      <c r="J261" s="6" t="s">
        <v>53</v>
      </c>
      <c r="K261" s="6" t="s">
        <v>44</v>
      </c>
      <c r="N261" s="14">
        <v>0.25600000000000001</v>
      </c>
      <c r="O261" s="14">
        <v>24.43</v>
      </c>
      <c r="P261" s="14">
        <v>0.71299999999999997</v>
      </c>
      <c r="Q261" s="15">
        <v>0.95093000000000005</v>
      </c>
      <c r="R261" s="15">
        <v>6.0000000000000001E-3</v>
      </c>
      <c r="S261" s="14">
        <v>9.69</v>
      </c>
      <c r="T261" s="13">
        <v>209.9</v>
      </c>
      <c r="U261" s="26">
        <v>104.7</v>
      </c>
      <c r="V261" s="13">
        <v>69.83</v>
      </c>
      <c r="W261" s="13">
        <v>1347</v>
      </c>
      <c r="X261" s="25">
        <v>5.8330000000000002</v>
      </c>
      <c r="Y261" s="26">
        <v>45.83</v>
      </c>
      <c r="Z261" s="13">
        <v>378</v>
      </c>
      <c r="AA261" s="24">
        <v>8.1</v>
      </c>
      <c r="AB261" s="26">
        <v>34.299999999999997</v>
      </c>
      <c r="AC261" s="26">
        <v>3.9969999999999999</v>
      </c>
      <c r="AD261" s="24">
        <v>2.4</v>
      </c>
      <c r="AE261" s="26">
        <v>1.911</v>
      </c>
      <c r="AF261" s="14">
        <v>2.1869999999999998</v>
      </c>
      <c r="AG261" s="14">
        <v>1.175</v>
      </c>
      <c r="AH261" s="14">
        <v>2.8000000000000001E-2</v>
      </c>
      <c r="AI261" s="15">
        <v>0.52</v>
      </c>
      <c r="AJ261" s="24">
        <v>1.6</v>
      </c>
      <c r="AK261" s="25">
        <v>1.31</v>
      </c>
      <c r="AL261" s="25">
        <v>3.9409999999999998</v>
      </c>
      <c r="AM261" s="25">
        <v>0.32700000000000001</v>
      </c>
      <c r="AN261" s="25">
        <v>0.78700000000000003</v>
      </c>
      <c r="AO261" s="25">
        <v>7.2999999999999995E-2</v>
      </c>
      <c r="AP261" s="25">
        <v>0.36699999999999999</v>
      </c>
      <c r="AQ261" s="15">
        <f t="shared" si="17"/>
        <v>1.8213399503722083</v>
      </c>
      <c r="AR261" s="27">
        <v>0.33</v>
      </c>
      <c r="AS261" s="27">
        <v>0.11</v>
      </c>
      <c r="AT261" s="27">
        <v>0.28000000000000003</v>
      </c>
      <c r="AU261" s="25">
        <v>7.0000000000000007E-2</v>
      </c>
      <c r="AV261" s="25">
        <v>0.217</v>
      </c>
      <c r="AW261" s="25">
        <v>6.9000000000000006E-2</v>
      </c>
      <c r="AX261" s="25">
        <v>0.39500000000000002</v>
      </c>
      <c r="AY261" s="25">
        <v>6.4000000000000001E-2</v>
      </c>
      <c r="AZ261" s="25">
        <v>6.7000000000000004E-2</v>
      </c>
      <c r="BA261" s="15">
        <v>1.7</v>
      </c>
      <c r="BB261" s="27">
        <v>0.01</v>
      </c>
      <c r="BC261" s="27">
        <v>0.01</v>
      </c>
    </row>
    <row r="262" spans="1:55" ht="12" customHeight="1" x14ac:dyDescent="0.2">
      <c r="B262" s="6">
        <v>256</v>
      </c>
      <c r="C262" s="11" t="s">
        <v>57</v>
      </c>
      <c r="D262" s="98" t="s">
        <v>319</v>
      </c>
      <c r="E262" s="6">
        <v>204.55</v>
      </c>
      <c r="F262" s="6">
        <v>2926.25</v>
      </c>
      <c r="G262" s="6">
        <v>-1350.45</v>
      </c>
      <c r="H262" s="6">
        <v>2952.1499999999996</v>
      </c>
      <c r="I262" s="6" t="s">
        <v>180</v>
      </c>
      <c r="J262" s="6" t="s">
        <v>53</v>
      </c>
      <c r="K262" s="6" t="s">
        <v>43</v>
      </c>
      <c r="N262" s="14">
        <v>2.9249999999999998</v>
      </c>
      <c r="O262" s="14">
        <v>20.98</v>
      </c>
      <c r="P262" s="14">
        <v>11.45</v>
      </c>
      <c r="Q262" s="15">
        <v>0.87897999999999998</v>
      </c>
      <c r="R262" s="14">
        <v>9.0999999999999998E-2</v>
      </c>
      <c r="S262" s="14">
        <v>11.43</v>
      </c>
      <c r="T262" s="13">
        <v>474</v>
      </c>
      <c r="U262" s="26">
        <v>87.02</v>
      </c>
      <c r="V262" s="13">
        <v>157.19999999999999</v>
      </c>
      <c r="W262" s="13">
        <v>1076</v>
      </c>
      <c r="X262" s="25">
        <v>9.7370000000000001</v>
      </c>
      <c r="Y262" s="26">
        <v>93.5</v>
      </c>
      <c r="Z262" s="13">
        <v>817.9</v>
      </c>
      <c r="AA262" s="24">
        <v>7.7</v>
      </c>
      <c r="AB262" s="26">
        <v>53.85</v>
      </c>
      <c r="AC262" s="26">
        <v>12.74</v>
      </c>
      <c r="AD262" s="24">
        <v>1.7</v>
      </c>
      <c r="AE262" s="26">
        <v>11.99</v>
      </c>
      <c r="AF262" s="14">
        <v>1.577</v>
      </c>
      <c r="AG262" s="14">
        <v>0.95099999999999996</v>
      </c>
      <c r="AH262" s="14">
        <v>1.4999999999999999E-2</v>
      </c>
      <c r="AI262" s="15">
        <v>0.54</v>
      </c>
      <c r="AJ262" s="26">
        <v>28.07</v>
      </c>
      <c r="AK262" s="25">
        <v>1.921</v>
      </c>
      <c r="AL262" s="25">
        <v>5.5830000000000002</v>
      </c>
      <c r="AM262" s="25">
        <v>0.56799999999999995</v>
      </c>
      <c r="AN262" s="25">
        <v>2.0960000000000001</v>
      </c>
      <c r="AO262" s="25">
        <v>0.38900000000000001</v>
      </c>
      <c r="AP262" s="25">
        <v>0.38100000000000001</v>
      </c>
      <c r="AQ262" s="15">
        <f t="shared" si="17"/>
        <v>1.0311231393775373</v>
      </c>
      <c r="AR262" s="27">
        <v>0.35</v>
      </c>
      <c r="AS262" s="27">
        <v>0.08</v>
      </c>
      <c r="AT262" s="25">
        <v>0.316</v>
      </c>
      <c r="AU262" s="25">
        <v>5.0999999999999997E-2</v>
      </c>
      <c r="AV262" s="25">
        <v>0.216</v>
      </c>
      <c r="AW262" s="25">
        <v>3.6999999999999998E-2</v>
      </c>
      <c r="AX262" s="25">
        <v>0.28000000000000003</v>
      </c>
      <c r="AY262" s="27">
        <v>7.0000000000000007E-2</v>
      </c>
      <c r="AZ262" s="25">
        <v>0.106</v>
      </c>
      <c r="BA262" s="15">
        <v>2.4</v>
      </c>
      <c r="BB262" s="25">
        <v>0.11</v>
      </c>
      <c r="BC262" s="25">
        <v>0.108</v>
      </c>
    </row>
    <row r="263" spans="1:55" ht="12" customHeight="1" x14ac:dyDescent="0.2">
      <c r="B263" s="6">
        <v>257</v>
      </c>
      <c r="C263" s="11" t="s">
        <v>57</v>
      </c>
      <c r="D263" s="98" t="s">
        <v>319</v>
      </c>
      <c r="E263" s="6">
        <v>204.55</v>
      </c>
      <c r="F263" s="6">
        <v>2926.25</v>
      </c>
      <c r="G263" s="6">
        <v>-1350.45</v>
      </c>
      <c r="H263" s="6">
        <v>2952.1499999999996</v>
      </c>
      <c r="I263" s="6" t="s">
        <v>180</v>
      </c>
      <c r="J263" s="6" t="s">
        <v>53</v>
      </c>
      <c r="K263" s="6" t="s">
        <v>46</v>
      </c>
      <c r="N263" s="15">
        <v>1.9E-2</v>
      </c>
      <c r="O263" s="14">
        <v>48.853765294771968</v>
      </c>
      <c r="P263" s="14">
        <v>3.2230878186968841E-3</v>
      </c>
      <c r="Q263" s="15">
        <v>1.1996571789744741</v>
      </c>
      <c r="R263" s="15">
        <v>6.0000000000000001E-3</v>
      </c>
      <c r="S263" s="15">
        <v>0.106</v>
      </c>
      <c r="T263" s="13">
        <v>49.6489970501475</v>
      </c>
      <c r="U263" s="24">
        <v>2.2999999999999998</v>
      </c>
      <c r="V263" s="16">
        <v>24</v>
      </c>
      <c r="W263" s="13">
        <v>2640.7819453274001</v>
      </c>
      <c r="X263" s="25">
        <v>27.569434239529759</v>
      </c>
      <c r="Y263" s="26">
        <v>329.53792933036812</v>
      </c>
      <c r="Z263" s="13">
        <v>2351.0197183098594</v>
      </c>
      <c r="AA263" s="24">
        <v>8.6</v>
      </c>
      <c r="AB263" s="26">
        <v>123.9415443522655</v>
      </c>
      <c r="AC263" s="24">
        <v>2.1</v>
      </c>
      <c r="AD263" s="24">
        <v>1.1000000000000001</v>
      </c>
      <c r="AE263" s="24">
        <v>0.6</v>
      </c>
      <c r="AF263" s="15">
        <v>0.24</v>
      </c>
      <c r="AG263" s="15">
        <v>0.81</v>
      </c>
      <c r="AH263" s="15">
        <v>0.24</v>
      </c>
      <c r="AI263" s="15">
        <v>0.65</v>
      </c>
      <c r="AJ263" s="24">
        <v>1.6</v>
      </c>
      <c r="AK263" s="27">
        <v>0.08</v>
      </c>
      <c r="AL263" s="27">
        <v>0.12</v>
      </c>
      <c r="AM263" s="27">
        <v>7.0000000000000007E-2</v>
      </c>
      <c r="AN263" s="25">
        <v>1.0779359430604983E-2</v>
      </c>
      <c r="AO263" s="27">
        <v>0.27</v>
      </c>
      <c r="AP263" s="25">
        <v>5.1659959758551298E-3</v>
      </c>
      <c r="AQ263" s="15">
        <f t="shared" si="17"/>
        <v>1.6399987224936921E-2</v>
      </c>
      <c r="AR263" s="27">
        <v>0.36</v>
      </c>
      <c r="AS263" s="27">
        <v>0.05</v>
      </c>
      <c r="AT263" s="25">
        <v>1.3220654044750429E-2</v>
      </c>
      <c r="AU263" s="25">
        <v>1.5551695616211744E-2</v>
      </c>
      <c r="AV263" s="25">
        <v>2.0988206833988506E-2</v>
      </c>
      <c r="AW263" s="25">
        <v>1.0345263157894738E-2</v>
      </c>
      <c r="AX263" s="27">
        <v>0.25</v>
      </c>
      <c r="AY263" s="25">
        <v>2.1218683651804675E-2</v>
      </c>
      <c r="AZ263" s="25">
        <v>0.10853733275787655</v>
      </c>
      <c r="BA263" s="15">
        <v>2.1</v>
      </c>
      <c r="BB263" s="27">
        <v>0.01</v>
      </c>
      <c r="BC263" s="27">
        <v>0.01</v>
      </c>
    </row>
    <row r="264" spans="1:55" ht="12" customHeight="1" x14ac:dyDescent="0.2">
      <c r="B264" s="6">
        <v>258</v>
      </c>
      <c r="C264" s="11" t="s">
        <v>57</v>
      </c>
      <c r="D264" s="98" t="s">
        <v>319</v>
      </c>
      <c r="E264" s="6">
        <v>204.55</v>
      </c>
      <c r="F264" s="6">
        <v>2926.25</v>
      </c>
      <c r="G264" s="6">
        <v>-1350.45</v>
      </c>
      <c r="H264" s="6">
        <v>2952.1499999999996</v>
      </c>
      <c r="I264" s="6" t="s">
        <v>180</v>
      </c>
      <c r="J264" s="6" t="s">
        <v>53</v>
      </c>
      <c r="K264" s="6" t="s">
        <v>46</v>
      </c>
      <c r="N264" s="15">
        <v>2.1999999999999999E-2</v>
      </c>
      <c r="O264" s="14">
        <v>49.030998331479424</v>
      </c>
      <c r="P264" s="14">
        <v>4.2974504249291782E-3</v>
      </c>
      <c r="Q264" s="15">
        <v>1.1336985293056192</v>
      </c>
      <c r="R264" s="15">
        <v>6.0000000000000001E-3</v>
      </c>
      <c r="S264" s="15">
        <v>6.4000000000000001E-2</v>
      </c>
      <c r="T264" s="13">
        <v>66.057359882005912</v>
      </c>
      <c r="U264" s="24">
        <v>109</v>
      </c>
      <c r="V264" s="16">
        <v>14.8</v>
      </c>
      <c r="W264" s="13">
        <v>2560.005085823268</v>
      </c>
      <c r="X264" s="25">
        <v>26.990154298310067</v>
      </c>
      <c r="Y264" s="26">
        <v>328.04002965159378</v>
      </c>
      <c r="Z264" s="13">
        <v>2296.1802816901409</v>
      </c>
      <c r="AA264" s="24">
        <v>7.3</v>
      </c>
      <c r="AB264" s="26">
        <v>124.22259093809829</v>
      </c>
      <c r="AC264" s="24">
        <v>1.2</v>
      </c>
      <c r="AD264" s="24">
        <v>1.8</v>
      </c>
      <c r="AE264" s="24">
        <v>0.7</v>
      </c>
      <c r="AF264" s="15">
        <v>0.43</v>
      </c>
      <c r="AG264" s="15">
        <v>1.1499999999999999</v>
      </c>
      <c r="AH264" s="15">
        <v>0.24</v>
      </c>
      <c r="AI264" s="15">
        <v>0.67</v>
      </c>
      <c r="AJ264" s="26">
        <v>0.25625673802556603</v>
      </c>
      <c r="AK264" s="25">
        <v>8.4047894940131318E-3</v>
      </c>
      <c r="AL264" s="27">
        <v>0.1</v>
      </c>
      <c r="AM264" s="25">
        <v>9.1584749655489201E-3</v>
      </c>
      <c r="AN264" s="27">
        <v>0.36</v>
      </c>
      <c r="AO264" s="27">
        <v>0.47</v>
      </c>
      <c r="AP264" s="25">
        <v>4.1327967806841044E-3</v>
      </c>
      <c r="AQ264" s="15">
        <f t="shared" si="17"/>
        <v>1.1322730905983848E-2</v>
      </c>
      <c r="AR264" s="27">
        <v>0.26</v>
      </c>
      <c r="AS264" s="27">
        <v>7.0000000000000007E-2</v>
      </c>
      <c r="AT264" s="27">
        <v>0.23</v>
      </c>
      <c r="AU264" s="27">
        <v>0.06</v>
      </c>
      <c r="AV264" s="27">
        <v>0.17</v>
      </c>
      <c r="AW264" s="27">
        <v>0.06</v>
      </c>
      <c r="AX264" s="27">
        <v>0.25</v>
      </c>
      <c r="AY264" s="27">
        <v>0.06</v>
      </c>
      <c r="AZ264" s="25">
        <v>7.1294130340958134E-2</v>
      </c>
      <c r="BA264" s="15">
        <v>2.2000000000000002</v>
      </c>
      <c r="BB264" s="27">
        <v>0.01</v>
      </c>
      <c r="BC264" s="25">
        <v>9.9141876430205965E-3</v>
      </c>
    </row>
    <row r="265" spans="1:55" s="6" customFormat="1" ht="12" customHeight="1" x14ac:dyDescent="0.2">
      <c r="A265" s="3">
        <v>20</v>
      </c>
      <c r="B265" s="6">
        <v>259</v>
      </c>
      <c r="C265" s="11">
        <v>42933</v>
      </c>
      <c r="D265" s="98" t="s">
        <v>321</v>
      </c>
      <c r="E265" s="6">
        <v>205.46</v>
      </c>
      <c r="F265" s="6">
        <v>2927.16</v>
      </c>
      <c r="G265" s="6">
        <v>-1351.36</v>
      </c>
      <c r="H265" s="6">
        <v>2953.0599999999995</v>
      </c>
      <c r="I265" s="6" t="s">
        <v>180</v>
      </c>
      <c r="J265" s="6" t="s">
        <v>53</v>
      </c>
      <c r="K265" s="6" t="s">
        <v>277</v>
      </c>
      <c r="N265" s="14">
        <v>2.569</v>
      </c>
      <c r="O265" s="14">
        <v>0.32</v>
      </c>
      <c r="P265" s="14">
        <v>41.12</v>
      </c>
      <c r="Q265" s="15">
        <v>0.23386000000000001</v>
      </c>
      <c r="R265" s="14">
        <v>0.17499999999999999</v>
      </c>
      <c r="S265" s="14">
        <v>18.260000000000002</v>
      </c>
      <c r="T265" s="13">
        <v>206.4</v>
      </c>
      <c r="U265" s="26">
        <v>20.66</v>
      </c>
      <c r="V265" s="16" t="s">
        <v>101</v>
      </c>
      <c r="W265" s="13">
        <v>27.7</v>
      </c>
      <c r="X265" s="14">
        <v>0.56699999999999995</v>
      </c>
      <c r="Y265" s="24" t="s">
        <v>76</v>
      </c>
      <c r="Z265" s="16" t="s">
        <v>102</v>
      </c>
      <c r="AA265" s="24" t="s">
        <v>103</v>
      </c>
      <c r="AB265" s="26">
        <v>2.9039999999999999</v>
      </c>
      <c r="AC265" s="26">
        <v>24.11</v>
      </c>
      <c r="AD265" s="14">
        <v>0.308</v>
      </c>
      <c r="AE265" s="26">
        <v>364.3</v>
      </c>
      <c r="AF265" s="14">
        <v>0.52100000000000002</v>
      </c>
      <c r="AG265" s="14">
        <v>0.626</v>
      </c>
      <c r="AH265" s="15" t="s">
        <v>90</v>
      </c>
      <c r="AI265" s="15" t="s">
        <v>75</v>
      </c>
      <c r="AJ265" s="26">
        <v>74</v>
      </c>
      <c r="AK265" s="25">
        <v>2.64</v>
      </c>
      <c r="AL265" s="25">
        <v>5.0529999999999999</v>
      </c>
      <c r="AM265" s="25">
        <v>0.46300000000000002</v>
      </c>
      <c r="AN265" s="25">
        <v>1.6679999999999999</v>
      </c>
      <c r="AO265" s="25">
        <v>0.33600000000000002</v>
      </c>
      <c r="AP265" s="25">
        <v>0.46</v>
      </c>
      <c r="AQ265" s="29">
        <f>AP265/((AO265+AR265)/2)</f>
        <v>1.5384615384615383</v>
      </c>
      <c r="AR265" s="25">
        <v>0.26200000000000001</v>
      </c>
      <c r="AS265" s="27" t="s">
        <v>104</v>
      </c>
      <c r="AT265" s="25">
        <v>8.1000000000000003E-2</v>
      </c>
      <c r="AU265" s="25">
        <v>7.0000000000000001E-3</v>
      </c>
      <c r="AV265" s="25">
        <v>7.4999999999999997E-2</v>
      </c>
      <c r="AW265" s="25">
        <v>2.1000000000000001E-2</v>
      </c>
      <c r="AX265" s="27" t="s">
        <v>75</v>
      </c>
      <c r="AY265" s="27" t="s">
        <v>82</v>
      </c>
      <c r="AZ265" s="25">
        <v>0.16500000000000001</v>
      </c>
      <c r="BA265" s="14">
        <v>4.1660000000000004</v>
      </c>
      <c r="BB265" s="27" t="s">
        <v>105</v>
      </c>
      <c r="BC265" s="27" t="s">
        <v>106</v>
      </c>
    </row>
    <row r="266" spans="1:55" s="6" customFormat="1" ht="12" customHeight="1" x14ac:dyDescent="0.2">
      <c r="A266" s="3"/>
      <c r="B266" s="6">
        <v>260</v>
      </c>
      <c r="C266" s="11">
        <v>42933</v>
      </c>
      <c r="D266" s="98" t="s">
        <v>321</v>
      </c>
      <c r="E266" s="6">
        <v>205.46</v>
      </c>
      <c r="F266" s="6">
        <v>2927.16</v>
      </c>
      <c r="G266" s="6">
        <v>-1351.36</v>
      </c>
      <c r="H266" s="6">
        <v>2953.0599999999995</v>
      </c>
      <c r="I266" s="6" t="s">
        <v>180</v>
      </c>
      <c r="J266" s="6" t="s">
        <v>53</v>
      </c>
      <c r="K266" s="6" t="s">
        <v>277</v>
      </c>
      <c r="N266" s="14">
        <v>2.3940000000000001</v>
      </c>
      <c r="O266" s="14">
        <v>0.03</v>
      </c>
      <c r="P266" s="14">
        <v>37.049999999999997</v>
      </c>
      <c r="Q266" s="15">
        <v>0.23807</v>
      </c>
      <c r="R266" s="14">
        <v>0.17199999999999999</v>
      </c>
      <c r="S266" s="14">
        <v>17.149999999999999</v>
      </c>
      <c r="T266" s="13">
        <v>138.6</v>
      </c>
      <c r="U266" s="26">
        <v>33.5</v>
      </c>
      <c r="V266" s="13">
        <v>12.404999999999999</v>
      </c>
      <c r="W266" s="13">
        <v>7.9119999999999999</v>
      </c>
      <c r="X266" s="14">
        <v>0.43099999999999999</v>
      </c>
      <c r="Y266" s="24" t="s">
        <v>98</v>
      </c>
      <c r="Z266" s="16" t="s">
        <v>86</v>
      </c>
      <c r="AA266" s="24" t="s">
        <v>107</v>
      </c>
      <c r="AB266" s="24" t="s">
        <v>108</v>
      </c>
      <c r="AC266" s="26">
        <v>22.31</v>
      </c>
      <c r="AD266" s="14">
        <v>0.628</v>
      </c>
      <c r="AE266" s="26">
        <v>311.60000000000002</v>
      </c>
      <c r="AF266" s="14">
        <v>0.28199999999999997</v>
      </c>
      <c r="AG266" s="14">
        <v>0.72499999999999998</v>
      </c>
      <c r="AH266" s="14">
        <v>0.113</v>
      </c>
      <c r="AI266" s="14">
        <v>9.6000000000000002E-2</v>
      </c>
      <c r="AJ266" s="26">
        <v>57.99</v>
      </c>
      <c r="AK266" s="25">
        <v>2.1840000000000002</v>
      </c>
      <c r="AL266" s="25">
        <v>3.778</v>
      </c>
      <c r="AM266" s="25">
        <v>0.34300000000000003</v>
      </c>
      <c r="AN266" s="25">
        <v>1.1379999999999999</v>
      </c>
      <c r="AO266" s="25">
        <v>0.312</v>
      </c>
      <c r="AP266" s="25">
        <v>0.26600000000000001</v>
      </c>
      <c r="AQ266" s="29">
        <f>AP266/((AO266+AR266)/2)</f>
        <v>1.449591280653951</v>
      </c>
      <c r="AR266" s="25">
        <v>5.5E-2</v>
      </c>
      <c r="AS266" s="25">
        <v>1.6E-2</v>
      </c>
      <c r="AT266" s="27" t="s">
        <v>78</v>
      </c>
      <c r="AU266" s="27" t="s">
        <v>109</v>
      </c>
      <c r="AV266" s="27" t="s">
        <v>110</v>
      </c>
      <c r="AW266" s="27" t="s">
        <v>91</v>
      </c>
      <c r="AX266" s="25">
        <v>0.04</v>
      </c>
      <c r="AY266" s="27" t="s">
        <v>109</v>
      </c>
      <c r="AZ266" s="25">
        <v>0.23200000000000001</v>
      </c>
      <c r="BA266" s="14">
        <v>0.74099999999999999</v>
      </c>
      <c r="BB266" s="27" t="s">
        <v>111</v>
      </c>
      <c r="BC266" s="25">
        <v>1.4999999999999999E-2</v>
      </c>
    </row>
    <row r="267" spans="1:55" s="6" customFormat="1" ht="12" customHeight="1" x14ac:dyDescent="0.2">
      <c r="A267" s="3"/>
      <c r="B267" s="6">
        <v>261</v>
      </c>
      <c r="C267" s="11">
        <v>42933</v>
      </c>
      <c r="D267" s="98" t="s">
        <v>321</v>
      </c>
      <c r="E267" s="6">
        <v>205.46</v>
      </c>
      <c r="F267" s="6">
        <v>2927.16</v>
      </c>
      <c r="G267" s="6">
        <v>-1351.36</v>
      </c>
      <c r="H267" s="6">
        <v>2953.0599999999995</v>
      </c>
      <c r="I267" s="6" t="s">
        <v>180</v>
      </c>
      <c r="J267" s="6" t="s">
        <v>53</v>
      </c>
      <c r="K267" s="6" t="s">
        <v>277</v>
      </c>
      <c r="N267" s="14">
        <v>3.0019999999999998</v>
      </c>
      <c r="O267" s="14">
        <v>3.7999999999999999E-2</v>
      </c>
      <c r="P267" s="14">
        <v>38.869999999999997</v>
      </c>
      <c r="Q267" s="15">
        <v>0.26555000000000001</v>
      </c>
      <c r="R267" s="14">
        <v>0.19400000000000001</v>
      </c>
      <c r="S267" s="14">
        <v>17.059999999999999</v>
      </c>
      <c r="T267" s="13">
        <v>254</v>
      </c>
      <c r="U267" s="26">
        <v>28.9</v>
      </c>
      <c r="V267" s="16" t="s">
        <v>112</v>
      </c>
      <c r="W267" s="13">
        <v>10.68</v>
      </c>
      <c r="X267" s="14">
        <v>0.40300000000000002</v>
      </c>
      <c r="Y267" s="24" t="s">
        <v>76</v>
      </c>
      <c r="Z267" s="16" t="s">
        <v>113</v>
      </c>
      <c r="AA267" s="24" t="s">
        <v>107</v>
      </c>
      <c r="AB267" s="26">
        <v>4.1349999999999998</v>
      </c>
      <c r="AC267" s="26">
        <v>24.2</v>
      </c>
      <c r="AD267" s="14">
        <v>0.25</v>
      </c>
      <c r="AE267" s="26">
        <v>368.9</v>
      </c>
      <c r="AF267" s="14">
        <v>0.45100000000000001</v>
      </c>
      <c r="AG267" s="14">
        <v>0.68100000000000005</v>
      </c>
      <c r="AH267" s="14">
        <v>0.124</v>
      </c>
      <c r="AI267" s="15" t="s">
        <v>84</v>
      </c>
      <c r="AJ267" s="26">
        <v>72.58</v>
      </c>
      <c r="AK267" s="25">
        <v>2.512</v>
      </c>
      <c r="AL267" s="25">
        <v>4.5220000000000002</v>
      </c>
      <c r="AM267" s="25">
        <v>0.48599999999999999</v>
      </c>
      <c r="AN267" s="25">
        <v>1.431</v>
      </c>
      <c r="AO267" s="25">
        <v>0.121</v>
      </c>
      <c r="AP267" s="25">
        <v>0.45300000000000001</v>
      </c>
      <c r="AQ267" s="29">
        <f>AP267/((AO267+AR267)/2)</f>
        <v>3.6829268292682928</v>
      </c>
      <c r="AR267" s="25">
        <v>0.125</v>
      </c>
      <c r="AS267" s="27" t="s">
        <v>91</v>
      </c>
      <c r="AT267" s="27" t="s">
        <v>81</v>
      </c>
      <c r="AU267" s="25">
        <v>2.3E-2</v>
      </c>
      <c r="AV267" s="27" t="s">
        <v>114</v>
      </c>
      <c r="AW267" s="25">
        <v>1.4999999999999999E-2</v>
      </c>
      <c r="AX267" s="25">
        <v>3.5999999999999997E-2</v>
      </c>
      <c r="AY267" s="27" t="s">
        <v>82</v>
      </c>
      <c r="AZ267" s="25">
        <v>0.16200000000000001</v>
      </c>
      <c r="BA267" s="14">
        <v>1.038</v>
      </c>
      <c r="BB267" s="27" t="s">
        <v>115</v>
      </c>
      <c r="BC267" s="27" t="s">
        <v>106</v>
      </c>
    </row>
    <row r="268" spans="1:55" s="6" customFormat="1" ht="12" customHeight="1" x14ac:dyDescent="0.2">
      <c r="A268" s="3"/>
      <c r="B268" s="6">
        <v>262</v>
      </c>
      <c r="C268" s="11">
        <v>42933</v>
      </c>
      <c r="D268" s="98" t="s">
        <v>321</v>
      </c>
      <c r="E268" s="6">
        <v>205.46</v>
      </c>
      <c r="F268" s="6">
        <v>2927.16</v>
      </c>
      <c r="G268" s="6">
        <v>-1351.36</v>
      </c>
      <c r="H268" s="6">
        <v>2953.0599999999995</v>
      </c>
      <c r="I268" s="6" t="s">
        <v>180</v>
      </c>
      <c r="J268" s="6" t="s">
        <v>53</v>
      </c>
      <c r="K268" s="6" t="s">
        <v>277</v>
      </c>
      <c r="N268" s="14">
        <v>3.2349999999999999</v>
      </c>
      <c r="O268" s="14">
        <v>2.5999999999999999E-2</v>
      </c>
      <c r="P268" s="14">
        <v>40.380000000000003</v>
      </c>
      <c r="Q268" s="15">
        <v>0.35402</v>
      </c>
      <c r="R268" s="14">
        <v>0.20499999999999999</v>
      </c>
      <c r="S268" s="14">
        <v>18.55</v>
      </c>
      <c r="T268" s="13">
        <v>342.8</v>
      </c>
      <c r="U268" s="26">
        <v>2.9649999999999999</v>
      </c>
      <c r="V268" s="13">
        <v>7.6219999999999999</v>
      </c>
      <c r="W268" s="13">
        <v>16.32</v>
      </c>
      <c r="X268" s="14">
        <v>0.49</v>
      </c>
      <c r="Y268" s="24" t="s">
        <v>96</v>
      </c>
      <c r="Z268" s="16" t="s">
        <v>116</v>
      </c>
      <c r="AA268" s="24" t="s">
        <v>117</v>
      </c>
      <c r="AB268" s="24" t="s">
        <v>108</v>
      </c>
      <c r="AC268" s="26">
        <v>25.2</v>
      </c>
      <c r="AD268" s="14">
        <v>0.33900000000000002</v>
      </c>
      <c r="AE268" s="26">
        <v>346.9</v>
      </c>
      <c r="AF268" s="14">
        <v>0.95599999999999996</v>
      </c>
      <c r="AG268" s="14">
        <v>0.65400000000000003</v>
      </c>
      <c r="AH268" s="14">
        <v>8.7999999999999995E-2</v>
      </c>
      <c r="AI268" s="15" t="s">
        <v>84</v>
      </c>
      <c r="AJ268" s="26">
        <v>102</v>
      </c>
      <c r="AK268" s="25">
        <v>4.8949999999999996</v>
      </c>
      <c r="AL268" s="25">
        <v>9.2260000000000009</v>
      </c>
      <c r="AM268" s="25">
        <v>0.92100000000000004</v>
      </c>
      <c r="AN268" s="25">
        <v>3.0979999999999999</v>
      </c>
      <c r="AO268" s="25">
        <v>0.65700000000000003</v>
      </c>
      <c r="AP268" s="25">
        <v>0.439</v>
      </c>
      <c r="AQ268" s="29">
        <f>AP268/((AO268+AR268)/2)</f>
        <v>0.84423076923076923</v>
      </c>
      <c r="AR268" s="25">
        <v>0.38300000000000001</v>
      </c>
      <c r="AS268" s="25">
        <v>5.0999999999999997E-2</v>
      </c>
      <c r="AT268" s="25">
        <v>0.19900000000000001</v>
      </c>
      <c r="AU268" s="25">
        <v>2.1000000000000001E-2</v>
      </c>
      <c r="AV268" s="25">
        <v>0.09</v>
      </c>
      <c r="AW268" s="25">
        <v>1.4999999999999999E-2</v>
      </c>
      <c r="AX268" s="27" t="s">
        <v>92</v>
      </c>
      <c r="AY268" s="27" t="s">
        <v>82</v>
      </c>
      <c r="AZ268" s="25">
        <v>0.182</v>
      </c>
      <c r="BA268" s="14">
        <v>1.333</v>
      </c>
      <c r="BB268" s="27" t="s">
        <v>118</v>
      </c>
      <c r="BC268" s="27" t="s">
        <v>106</v>
      </c>
    </row>
    <row r="269" spans="1:55" s="6" customFormat="1" ht="12" customHeight="1" x14ac:dyDescent="0.2">
      <c r="A269" s="3"/>
      <c r="B269" s="6">
        <v>263</v>
      </c>
      <c r="C269" s="11">
        <v>42933</v>
      </c>
      <c r="D269" s="98" t="s">
        <v>321</v>
      </c>
      <c r="E269" s="6">
        <v>205.46</v>
      </c>
      <c r="F269" s="6">
        <v>2927.16</v>
      </c>
      <c r="G269" s="6">
        <v>-1351.36</v>
      </c>
      <c r="H269" s="6">
        <v>2953.0599999999995</v>
      </c>
      <c r="I269" s="6" t="s">
        <v>180</v>
      </c>
      <c r="J269" s="6" t="s">
        <v>53</v>
      </c>
      <c r="K269" s="6" t="s">
        <v>277</v>
      </c>
      <c r="N269" s="14">
        <v>3.3460000000000001</v>
      </c>
      <c r="O269" s="14">
        <v>7.6999999999999999E-2</v>
      </c>
      <c r="P269" s="14">
        <v>41.55</v>
      </c>
      <c r="Q269" s="15">
        <v>0.29707</v>
      </c>
      <c r="R269" s="14">
        <v>0.21199999999999999</v>
      </c>
      <c r="S269" s="14">
        <v>18.73</v>
      </c>
      <c r="T269" s="13">
        <v>219.3</v>
      </c>
      <c r="U269" s="24" t="s">
        <v>113</v>
      </c>
      <c r="V269" s="16" t="s">
        <v>112</v>
      </c>
      <c r="W269" s="13">
        <v>16.11</v>
      </c>
      <c r="X269" s="14">
        <v>0.43</v>
      </c>
      <c r="Y269" s="24" t="s">
        <v>96</v>
      </c>
      <c r="Z269" s="16" t="s">
        <v>121</v>
      </c>
      <c r="AA269" s="26">
        <v>2.0920000000000001</v>
      </c>
      <c r="AB269" s="26">
        <v>3.24</v>
      </c>
      <c r="AC269" s="26">
        <v>26.94</v>
      </c>
      <c r="AD269" s="14">
        <v>0.49399999999999999</v>
      </c>
      <c r="AE269" s="26">
        <v>373.6</v>
      </c>
      <c r="AF269" s="14">
        <v>0.34</v>
      </c>
      <c r="AG269" s="14">
        <v>0.69500000000000006</v>
      </c>
      <c r="AH269" s="14">
        <v>7.2000000000000008E-2</v>
      </c>
      <c r="AI269" s="14">
        <v>0.109</v>
      </c>
      <c r="AJ269" s="26">
        <v>98.35</v>
      </c>
      <c r="AK269" s="25">
        <v>2.4689999999999999</v>
      </c>
      <c r="AL269" s="25">
        <v>4.5149999999999997</v>
      </c>
      <c r="AM269" s="25">
        <v>0.51900000000000002</v>
      </c>
      <c r="AN269" s="25">
        <v>1.7689999999999999</v>
      </c>
      <c r="AO269" s="25">
        <v>0.27500000000000002</v>
      </c>
      <c r="AP269" s="25">
        <v>0.46899999999999997</v>
      </c>
      <c r="AQ269" s="29">
        <f>AP269/((AO269+AR269)/2)</f>
        <v>2.7109826589595372</v>
      </c>
      <c r="AR269" s="25">
        <v>7.0999999999999994E-2</v>
      </c>
      <c r="AS269" s="25">
        <v>2.3E-2</v>
      </c>
      <c r="AT269" s="25">
        <v>0.14499999999999999</v>
      </c>
      <c r="AU269" s="27" t="s">
        <v>109</v>
      </c>
      <c r="AV269" s="25">
        <v>3.1E-2</v>
      </c>
      <c r="AW269" s="27" t="s">
        <v>91</v>
      </c>
      <c r="AX269" s="27" t="s">
        <v>122</v>
      </c>
      <c r="AY269" s="27" t="s">
        <v>82</v>
      </c>
      <c r="AZ269" s="25">
        <v>0.19900000000000001</v>
      </c>
      <c r="BA269" s="14">
        <v>1.544</v>
      </c>
      <c r="BB269" s="27" t="s">
        <v>123</v>
      </c>
      <c r="BC269" s="27" t="s">
        <v>124</v>
      </c>
    </row>
    <row r="270" spans="1:55" ht="12" customHeight="1" x14ac:dyDescent="0.2">
      <c r="A270" s="3">
        <v>21</v>
      </c>
      <c r="B270" s="6">
        <v>264</v>
      </c>
      <c r="C270" s="11">
        <v>42517</v>
      </c>
      <c r="D270" s="98" t="s">
        <v>322</v>
      </c>
      <c r="E270" s="6">
        <v>217.20178692405</v>
      </c>
      <c r="F270" s="6">
        <v>2938.8999999999996</v>
      </c>
      <c r="G270" s="6">
        <v>-1363.0999999999997</v>
      </c>
      <c r="H270" s="6">
        <v>2964.7999999999993</v>
      </c>
      <c r="I270" s="6" t="s">
        <v>180</v>
      </c>
      <c r="J270" s="6" t="s">
        <v>62</v>
      </c>
      <c r="K270" s="6" t="s">
        <v>43</v>
      </c>
      <c r="N270" s="14">
        <v>0.20200000000000001</v>
      </c>
      <c r="O270" s="14">
        <v>15.23</v>
      </c>
      <c r="P270" s="14">
        <v>4.016</v>
      </c>
      <c r="Q270" s="15">
        <v>0.83182999999999996</v>
      </c>
      <c r="R270" s="14">
        <v>3.0000000000000001E-3</v>
      </c>
      <c r="S270" s="14">
        <v>19.37</v>
      </c>
      <c r="T270" s="13">
        <v>3160</v>
      </c>
      <c r="U270" s="26">
        <v>529.5</v>
      </c>
      <c r="V270" s="13">
        <v>351.1</v>
      </c>
      <c r="W270" s="13">
        <v>1902</v>
      </c>
      <c r="X270" s="25">
        <v>13.6</v>
      </c>
      <c r="Y270" s="26">
        <v>73.39</v>
      </c>
      <c r="Z270" s="13">
        <v>722.6</v>
      </c>
      <c r="AA270" s="26">
        <v>753.4</v>
      </c>
      <c r="AB270" s="26">
        <v>52.07</v>
      </c>
      <c r="AC270" s="26">
        <v>7.4130000000000003</v>
      </c>
      <c r="AD270" s="24">
        <v>0.3</v>
      </c>
      <c r="AE270" s="26">
        <v>9.1579999999999995</v>
      </c>
      <c r="AF270" s="14">
        <v>31.09</v>
      </c>
      <c r="AG270" s="14">
        <v>54.93</v>
      </c>
      <c r="AH270" s="14">
        <v>0.27500000000000002</v>
      </c>
      <c r="AI270" s="14">
        <v>0.25600000000000001</v>
      </c>
      <c r="AJ270" s="26">
        <v>3.7290000000000001</v>
      </c>
      <c r="AK270" s="25">
        <v>1.6639999999999999</v>
      </c>
      <c r="AL270" s="25">
        <v>7.5389999999999997</v>
      </c>
      <c r="AM270" s="25">
        <v>1.3759999999999999</v>
      </c>
      <c r="AN270" s="25">
        <v>9.3569999999999993</v>
      </c>
      <c r="AO270" s="25">
        <v>3.3180000000000001</v>
      </c>
      <c r="AP270" s="25">
        <v>0.45800000000000002</v>
      </c>
      <c r="AQ270" s="29">
        <f t="shared" ref="AQ270:AQ283" si="18">AP270/((AO270+AR270)/2)</f>
        <v>0.11611104068956776</v>
      </c>
      <c r="AR270" s="25">
        <v>4.5709999999999997</v>
      </c>
      <c r="AS270" s="25">
        <v>0.80600000000000005</v>
      </c>
      <c r="AT270" s="25">
        <v>5.4829999999999997</v>
      </c>
      <c r="AU270" s="25">
        <v>1.3220000000000001</v>
      </c>
      <c r="AV270" s="25">
        <v>3.5289999999999999</v>
      </c>
      <c r="AW270" s="25">
        <v>0.499</v>
      </c>
      <c r="AX270" s="25">
        <v>3.26</v>
      </c>
      <c r="AY270" s="25">
        <v>0.47</v>
      </c>
      <c r="AZ270" s="25">
        <v>2.0470000000000002</v>
      </c>
      <c r="BA270" s="14">
        <v>0.35499999999999998</v>
      </c>
      <c r="BB270" s="25">
        <v>0.86599999999999999</v>
      </c>
      <c r="BC270" s="25">
        <v>0.18</v>
      </c>
    </row>
    <row r="271" spans="1:55" ht="12" customHeight="1" x14ac:dyDescent="0.2">
      <c r="B271" s="6">
        <v>265</v>
      </c>
      <c r="C271" s="11">
        <v>42517</v>
      </c>
      <c r="D271" s="98" t="s">
        <v>322</v>
      </c>
      <c r="E271" s="6">
        <v>217.20178692405</v>
      </c>
      <c r="F271" s="6">
        <v>2938.8999999999996</v>
      </c>
      <c r="G271" s="6">
        <v>-1363.0999999999997</v>
      </c>
      <c r="H271" s="6">
        <v>2964.7999999999993</v>
      </c>
      <c r="I271" s="6" t="s">
        <v>180</v>
      </c>
      <c r="J271" s="6" t="s">
        <v>62</v>
      </c>
      <c r="K271" s="6" t="s">
        <v>42</v>
      </c>
      <c r="N271" s="14">
        <v>3.0129999999999999</v>
      </c>
      <c r="O271" s="14">
        <v>3.1E-2</v>
      </c>
      <c r="P271" s="14">
        <v>31.86</v>
      </c>
      <c r="Q271" s="15">
        <v>0.56544000000000005</v>
      </c>
      <c r="R271" s="14">
        <v>0.14000000000000001</v>
      </c>
      <c r="S271" s="14">
        <v>15.58</v>
      </c>
      <c r="T271" s="13">
        <v>163.80000000000001</v>
      </c>
      <c r="U271" s="24">
        <v>0.8</v>
      </c>
      <c r="V271" s="16">
        <v>5.0999999999999996</v>
      </c>
      <c r="W271" s="13">
        <v>19.03</v>
      </c>
      <c r="X271" s="25">
        <v>0.45300000000000001</v>
      </c>
      <c r="Y271" s="26">
        <v>0.64500000000000002</v>
      </c>
      <c r="Z271" s="16">
        <v>9.6</v>
      </c>
      <c r="AA271" s="24">
        <v>1.3</v>
      </c>
      <c r="AB271" s="26">
        <v>5.17</v>
      </c>
      <c r="AC271" s="26">
        <v>24.12</v>
      </c>
      <c r="AD271" s="26">
        <v>0.77900000000000003</v>
      </c>
      <c r="AE271" s="26">
        <v>287.3</v>
      </c>
      <c r="AF271" s="14">
        <v>0.32900000000000001</v>
      </c>
      <c r="AG271" s="15">
        <v>0.12</v>
      </c>
      <c r="AH271" s="14">
        <v>8.9999999999999993E-3</v>
      </c>
      <c r="AI271" s="15">
        <v>0.08</v>
      </c>
      <c r="AJ271" s="26">
        <v>65.17</v>
      </c>
      <c r="AK271" s="25">
        <v>1.881</v>
      </c>
      <c r="AL271" s="25">
        <v>3.8220000000000001</v>
      </c>
      <c r="AM271" s="25">
        <v>0.33400000000000002</v>
      </c>
      <c r="AN271" s="25">
        <v>1.238</v>
      </c>
      <c r="AO271" s="25">
        <v>0.14499999999999999</v>
      </c>
      <c r="AP271" s="25">
        <v>0.35799999999999998</v>
      </c>
      <c r="AQ271" s="29">
        <f t="shared" si="18"/>
        <v>2.4775086505190314</v>
      </c>
      <c r="AR271" s="25">
        <v>0.14399999999999999</v>
      </c>
      <c r="AS271" s="25">
        <v>1.9E-2</v>
      </c>
      <c r="AT271" s="25">
        <v>6.5000000000000002E-2</v>
      </c>
      <c r="AU271" s="25">
        <v>8.0000000000000002E-3</v>
      </c>
      <c r="AV271" s="25">
        <v>3.5000000000000003E-2</v>
      </c>
      <c r="AW271" s="27">
        <v>0.02</v>
      </c>
      <c r="AX271" s="27">
        <v>0.03</v>
      </c>
      <c r="AY271" s="27">
        <v>0.01</v>
      </c>
      <c r="AZ271" s="25">
        <v>1.6E-2</v>
      </c>
      <c r="BA271" s="14">
        <v>1.3120000000000001</v>
      </c>
      <c r="BB271" s="25">
        <v>1.4999999999999999E-2</v>
      </c>
      <c r="BC271" s="25">
        <v>8.0000000000000002E-3</v>
      </c>
    </row>
    <row r="272" spans="1:55" ht="12" customHeight="1" x14ac:dyDescent="0.2">
      <c r="B272" s="6">
        <v>266</v>
      </c>
      <c r="C272" s="11">
        <v>42517</v>
      </c>
      <c r="D272" s="98" t="s">
        <v>322</v>
      </c>
      <c r="E272" s="6">
        <v>217.20178692405</v>
      </c>
      <c r="F272" s="6">
        <v>2938.8999999999996</v>
      </c>
      <c r="G272" s="6">
        <v>-1363.0999999999997</v>
      </c>
      <c r="H272" s="6">
        <v>2964.7999999999993</v>
      </c>
      <c r="I272" s="6" t="s">
        <v>180</v>
      </c>
      <c r="J272" s="6" t="s">
        <v>62</v>
      </c>
      <c r="K272" s="6" t="s">
        <v>43</v>
      </c>
      <c r="N272" s="14">
        <v>0.19500000000000001</v>
      </c>
      <c r="O272" s="14">
        <v>15.4</v>
      </c>
      <c r="P272" s="14">
        <v>5.5640000000000001</v>
      </c>
      <c r="Q272" s="15">
        <v>0.83764000000000005</v>
      </c>
      <c r="R272" s="14">
        <v>3.0000000000000001E-3</v>
      </c>
      <c r="S272" s="14">
        <v>17.91</v>
      </c>
      <c r="T272" s="13">
        <v>3014</v>
      </c>
      <c r="U272" s="26">
        <v>509.1</v>
      </c>
      <c r="V272" s="13">
        <v>528.1</v>
      </c>
      <c r="W272" s="13">
        <v>1858</v>
      </c>
      <c r="X272" s="25">
        <v>15.78</v>
      </c>
      <c r="Y272" s="26">
        <v>79.14</v>
      </c>
      <c r="Z272" s="13">
        <v>1881</v>
      </c>
      <c r="AA272" s="26">
        <v>2734</v>
      </c>
      <c r="AB272" s="26">
        <v>53.43</v>
      </c>
      <c r="AC272" s="26">
        <v>9.2119999999999997</v>
      </c>
      <c r="AD272" s="24">
        <v>0.3</v>
      </c>
      <c r="AE272" s="26">
        <v>8.9350000000000005</v>
      </c>
      <c r="AF272" s="14">
        <v>28.24</v>
      </c>
      <c r="AG272" s="14">
        <v>53.71</v>
      </c>
      <c r="AH272" s="14">
        <v>0.25700000000000001</v>
      </c>
      <c r="AI272" s="14">
        <v>0.25900000000000001</v>
      </c>
      <c r="AJ272" s="26">
        <v>2.8460000000000001</v>
      </c>
      <c r="AK272" s="25">
        <v>1.5</v>
      </c>
      <c r="AL272" s="25">
        <v>6.9779999999999998</v>
      </c>
      <c r="AM272" s="25">
        <v>1.2609999999999999</v>
      </c>
      <c r="AN272" s="25">
        <v>8.6999999999999993</v>
      </c>
      <c r="AO272" s="25">
        <v>2.835</v>
      </c>
      <c r="AP272" s="25">
        <v>0.39900000000000002</v>
      </c>
      <c r="AQ272" s="29">
        <f t="shared" si="18"/>
        <v>0.11029716655148583</v>
      </c>
      <c r="AR272" s="25">
        <v>4.4000000000000004</v>
      </c>
      <c r="AS272" s="25">
        <v>0.77200000000000002</v>
      </c>
      <c r="AT272" s="25">
        <v>5.24</v>
      </c>
      <c r="AU272" s="25">
        <v>1.1519999999999999</v>
      </c>
      <c r="AV272" s="25">
        <v>3.1520000000000001</v>
      </c>
      <c r="AW272" s="25">
        <v>0.41599999999999998</v>
      </c>
      <c r="AX272" s="25">
        <v>2.9089999999999998</v>
      </c>
      <c r="AY272" s="25">
        <v>0.442</v>
      </c>
      <c r="AZ272" s="25">
        <v>1.98</v>
      </c>
      <c r="BA272" s="14">
        <v>0.47299999999999998</v>
      </c>
      <c r="BB272" s="25">
        <v>0.72599999999999998</v>
      </c>
      <c r="BC272" s="25">
        <v>0.16800000000000001</v>
      </c>
    </row>
    <row r="273" spans="1:55" ht="12" customHeight="1" x14ac:dyDescent="0.2">
      <c r="B273" s="6">
        <v>267</v>
      </c>
      <c r="C273" s="11">
        <v>42517</v>
      </c>
      <c r="D273" s="98" t="s">
        <v>322</v>
      </c>
      <c r="E273" s="6">
        <v>217.20178692405</v>
      </c>
      <c r="F273" s="6">
        <v>2938.8999999999996</v>
      </c>
      <c r="G273" s="6">
        <v>-1363.0999999999997</v>
      </c>
      <c r="H273" s="6">
        <v>2964.7999999999993</v>
      </c>
      <c r="I273" s="6" t="s">
        <v>180</v>
      </c>
      <c r="J273" s="6" t="s">
        <v>62</v>
      </c>
      <c r="K273" s="6" t="s">
        <v>42</v>
      </c>
      <c r="N273" s="14">
        <v>2.7549999999999999</v>
      </c>
      <c r="O273" s="15">
        <v>0.1</v>
      </c>
      <c r="P273" s="14">
        <v>26.25</v>
      </c>
      <c r="Q273" s="15">
        <v>0.68201000000000001</v>
      </c>
      <c r="R273" s="14">
        <v>0.15</v>
      </c>
      <c r="S273" s="14">
        <v>13.14</v>
      </c>
      <c r="T273" s="13">
        <v>147</v>
      </c>
      <c r="U273" s="24">
        <v>17.2</v>
      </c>
      <c r="V273" s="16">
        <v>5.7</v>
      </c>
      <c r="W273" s="13">
        <v>13</v>
      </c>
      <c r="X273" s="25">
        <v>0.373</v>
      </c>
      <c r="Y273" s="24">
        <v>0.7</v>
      </c>
      <c r="Z273" s="16">
        <v>12.2</v>
      </c>
      <c r="AA273" s="24">
        <v>8.1</v>
      </c>
      <c r="AB273" s="26">
        <v>5.0570000000000004</v>
      </c>
      <c r="AC273" s="26">
        <v>22.37</v>
      </c>
      <c r="AD273" s="26">
        <v>1.667</v>
      </c>
      <c r="AE273" s="26">
        <v>240.9</v>
      </c>
      <c r="AF273" s="14">
        <v>0.11899999999999999</v>
      </c>
      <c r="AG273" s="14">
        <v>0.251</v>
      </c>
      <c r="AH273" s="15">
        <v>0.05</v>
      </c>
      <c r="AI273" s="15">
        <v>0.08</v>
      </c>
      <c r="AJ273" s="26">
        <v>62.61</v>
      </c>
      <c r="AK273" s="25">
        <v>1.75</v>
      </c>
      <c r="AL273" s="25">
        <v>3.3149999999999999</v>
      </c>
      <c r="AM273" s="25">
        <v>0.27300000000000002</v>
      </c>
      <c r="AN273" s="25">
        <v>1.0669999999999999</v>
      </c>
      <c r="AO273" s="25">
        <v>0.128</v>
      </c>
      <c r="AP273" s="25">
        <v>0.24099999999999999</v>
      </c>
      <c r="AQ273" s="15">
        <f t="shared" si="18"/>
        <v>2.0252100840336134</v>
      </c>
      <c r="AR273" s="27">
        <v>0.11</v>
      </c>
      <c r="AS273" s="27">
        <v>0.02</v>
      </c>
      <c r="AT273" s="27">
        <v>0.09</v>
      </c>
      <c r="AU273" s="27">
        <v>0.03</v>
      </c>
      <c r="AV273" s="27">
        <v>0.09</v>
      </c>
      <c r="AW273" s="27">
        <v>0.02</v>
      </c>
      <c r="AX273" s="27">
        <v>0.09</v>
      </c>
      <c r="AY273" s="27">
        <v>0.02</v>
      </c>
      <c r="AZ273" s="25">
        <v>1.9E-2</v>
      </c>
      <c r="BA273" s="14">
        <v>0.49199999999999999</v>
      </c>
      <c r="BB273" s="27">
        <v>0.03</v>
      </c>
      <c r="BC273" s="27">
        <v>0.01</v>
      </c>
    </row>
    <row r="274" spans="1:55" ht="12" customHeight="1" x14ac:dyDescent="0.2">
      <c r="B274" s="6">
        <v>268</v>
      </c>
      <c r="C274" s="11">
        <v>42517</v>
      </c>
      <c r="D274" s="98" t="s">
        <v>322</v>
      </c>
      <c r="E274" s="6">
        <v>217.20178692405</v>
      </c>
      <c r="F274" s="6">
        <v>2938.8999999999996</v>
      </c>
      <c r="G274" s="6">
        <v>-1363.0999999999997</v>
      </c>
      <c r="H274" s="6">
        <v>2964.7999999999993</v>
      </c>
      <c r="I274" s="6" t="s">
        <v>180</v>
      </c>
      <c r="J274" s="6" t="s">
        <v>62</v>
      </c>
      <c r="K274" s="6" t="s">
        <v>43</v>
      </c>
      <c r="N274" s="14">
        <v>0.20799999999999999</v>
      </c>
      <c r="O274" s="14">
        <v>16.21</v>
      </c>
      <c r="P274" s="14">
        <v>4.8739999999999997</v>
      </c>
      <c r="Q274" s="15">
        <v>0.86190999999999995</v>
      </c>
      <c r="R274" s="14">
        <v>3.0000000000000001E-3</v>
      </c>
      <c r="S274" s="14">
        <v>20.02</v>
      </c>
      <c r="T274" s="13">
        <v>3141</v>
      </c>
      <c r="U274" s="26">
        <v>538</v>
      </c>
      <c r="V274" s="13">
        <v>364.4</v>
      </c>
      <c r="W274" s="13">
        <v>2017</v>
      </c>
      <c r="X274" s="25">
        <v>14.98</v>
      </c>
      <c r="Y274" s="26">
        <v>73.72</v>
      </c>
      <c r="Z274" s="13">
        <v>658.5</v>
      </c>
      <c r="AA274" s="26">
        <v>12.06</v>
      </c>
      <c r="AB274" s="26">
        <v>53.94</v>
      </c>
      <c r="AC274" s="26">
        <v>7.9059999999999997</v>
      </c>
      <c r="AD274" s="26">
        <v>0.23699999999999999</v>
      </c>
      <c r="AE274" s="26">
        <v>9.6189999999999998</v>
      </c>
      <c r="AF274" s="14">
        <v>33.979999999999997</v>
      </c>
      <c r="AG274" s="14">
        <v>60.38</v>
      </c>
      <c r="AH274" s="14">
        <v>0.26400000000000001</v>
      </c>
      <c r="AI274" s="14">
        <v>0.29799999999999999</v>
      </c>
      <c r="AJ274" s="26">
        <v>1.546</v>
      </c>
      <c r="AK274" s="25">
        <v>1.629</v>
      </c>
      <c r="AL274" s="25">
        <v>7.4870000000000001</v>
      </c>
      <c r="AM274" s="25">
        <v>1.419</v>
      </c>
      <c r="AN274" s="25">
        <v>9.5239999999999991</v>
      </c>
      <c r="AO274" s="25">
        <v>3.5659999999999998</v>
      </c>
      <c r="AP274" s="25">
        <v>0.46500000000000002</v>
      </c>
      <c r="AQ274" s="29">
        <f t="shared" si="18"/>
        <v>0.10790114862513053</v>
      </c>
      <c r="AR274" s="25">
        <v>5.0529999999999999</v>
      </c>
      <c r="AS274" s="25">
        <v>0.88800000000000001</v>
      </c>
      <c r="AT274" s="25">
        <v>6.1139999999999999</v>
      </c>
      <c r="AU274" s="25">
        <v>1.306</v>
      </c>
      <c r="AV274" s="25">
        <v>3.7410000000000001</v>
      </c>
      <c r="AW274" s="25">
        <v>0.53400000000000003</v>
      </c>
      <c r="AX274" s="25">
        <v>3.4870000000000001</v>
      </c>
      <c r="AY274" s="25">
        <v>0.47399999999999998</v>
      </c>
      <c r="AZ274" s="25">
        <v>2.12</v>
      </c>
      <c r="BA274" s="14">
        <v>0.33200000000000002</v>
      </c>
      <c r="BB274" s="25">
        <v>0.78500000000000003</v>
      </c>
      <c r="BC274" s="25">
        <v>0.183</v>
      </c>
    </row>
    <row r="275" spans="1:55" ht="12" customHeight="1" x14ac:dyDescent="0.2">
      <c r="B275" s="6">
        <v>269</v>
      </c>
      <c r="C275" s="11">
        <v>42517</v>
      </c>
      <c r="D275" s="98" t="s">
        <v>322</v>
      </c>
      <c r="E275" s="6">
        <v>217.20178692405</v>
      </c>
      <c r="F275" s="6">
        <v>2938.8999999999996</v>
      </c>
      <c r="G275" s="6">
        <v>-1363.0999999999997</v>
      </c>
      <c r="H275" s="6">
        <v>2964.7999999999993</v>
      </c>
      <c r="I275" s="6" t="s">
        <v>180</v>
      </c>
      <c r="J275" s="6" t="s">
        <v>62</v>
      </c>
      <c r="K275" s="6" t="s">
        <v>42</v>
      </c>
      <c r="N275" s="14">
        <v>2.5030000000000001</v>
      </c>
      <c r="O275" s="15">
        <v>0.08</v>
      </c>
      <c r="P275" s="14">
        <v>30.27</v>
      </c>
      <c r="Q275" s="15">
        <v>0.62219999999999998</v>
      </c>
      <c r="R275" s="14">
        <v>0.14699999999999999</v>
      </c>
      <c r="S275" s="14">
        <v>14.44</v>
      </c>
      <c r="T275" s="13">
        <v>166</v>
      </c>
      <c r="U275" s="24">
        <v>2.8</v>
      </c>
      <c r="V275" s="16">
        <v>3.7</v>
      </c>
      <c r="W275" s="13">
        <v>13.76</v>
      </c>
      <c r="X275" s="25">
        <v>0.42599999999999999</v>
      </c>
      <c r="Y275" s="24">
        <v>0.4</v>
      </c>
      <c r="Z275" s="16">
        <v>12.4</v>
      </c>
      <c r="AA275" s="24">
        <v>1.4</v>
      </c>
      <c r="AB275" s="26">
        <v>4.74</v>
      </c>
      <c r="AC275" s="26">
        <v>22.64</v>
      </c>
      <c r="AD275" s="26">
        <v>1.1679999999999999</v>
      </c>
      <c r="AE275" s="26">
        <v>258.39999999999998</v>
      </c>
      <c r="AF275" s="14">
        <v>0.21</v>
      </c>
      <c r="AG275" s="14">
        <v>0.41</v>
      </c>
      <c r="AH275" s="14">
        <v>6.7000000000000004E-2</v>
      </c>
      <c r="AI275" s="15">
        <v>0.08</v>
      </c>
      <c r="AJ275" s="26">
        <v>54.79</v>
      </c>
      <c r="AK275" s="25">
        <v>1.6</v>
      </c>
      <c r="AL275" s="25">
        <v>3.0230000000000001</v>
      </c>
      <c r="AM275" s="25">
        <v>0.27500000000000002</v>
      </c>
      <c r="AN275" s="25">
        <v>1.0680000000000001</v>
      </c>
      <c r="AO275" s="25">
        <v>0.108</v>
      </c>
      <c r="AP275" s="25">
        <v>0.35399999999999998</v>
      </c>
      <c r="AQ275" s="15">
        <f t="shared" si="18"/>
        <v>2.5467625899280573</v>
      </c>
      <c r="AR275" s="27">
        <v>0.17</v>
      </c>
      <c r="AS275" s="27">
        <v>0.02</v>
      </c>
      <c r="AT275" s="27">
        <v>0.11</v>
      </c>
      <c r="AU275" s="27">
        <v>0.02</v>
      </c>
      <c r="AV275" s="27">
        <v>0.06</v>
      </c>
      <c r="AW275" s="27">
        <v>0.03</v>
      </c>
      <c r="AX275" s="27">
        <v>0.08</v>
      </c>
      <c r="AY275" s="27">
        <v>0.01</v>
      </c>
      <c r="AZ275" s="25">
        <v>2.7E-2</v>
      </c>
      <c r="BA275" s="14">
        <v>0.93500000000000005</v>
      </c>
      <c r="BB275" s="25">
        <v>8.9999999999999993E-3</v>
      </c>
      <c r="BC275" s="27">
        <v>0.01</v>
      </c>
    </row>
    <row r="276" spans="1:55" ht="12" customHeight="1" x14ac:dyDescent="0.2">
      <c r="B276" s="6">
        <v>270</v>
      </c>
      <c r="C276" s="11">
        <v>42517</v>
      </c>
      <c r="D276" s="98" t="s">
        <v>322</v>
      </c>
      <c r="E276" s="6">
        <v>217.20178692405</v>
      </c>
      <c r="F276" s="6">
        <v>2938.8999999999996</v>
      </c>
      <c r="G276" s="6">
        <v>-1363.0999999999997</v>
      </c>
      <c r="H276" s="6">
        <v>2964.7999999999993</v>
      </c>
      <c r="I276" s="6" t="s">
        <v>180</v>
      </c>
      <c r="J276" s="6" t="s">
        <v>62</v>
      </c>
      <c r="K276" s="6" t="s">
        <v>43</v>
      </c>
      <c r="N276" s="14">
        <v>0.19600000000000001</v>
      </c>
      <c r="O276" s="14">
        <v>14.55</v>
      </c>
      <c r="P276" s="14">
        <v>3.4580000000000002</v>
      </c>
      <c r="Q276" s="15">
        <v>0.86472000000000004</v>
      </c>
      <c r="R276" s="14">
        <v>3.0000000000000001E-3</v>
      </c>
      <c r="S276" s="14">
        <v>19.47</v>
      </c>
      <c r="T276" s="13">
        <v>3007</v>
      </c>
      <c r="U276" s="26">
        <v>530.6</v>
      </c>
      <c r="V276" s="13">
        <v>289.8</v>
      </c>
      <c r="W276" s="13">
        <v>2030</v>
      </c>
      <c r="X276" s="25">
        <v>14.6</v>
      </c>
      <c r="Y276" s="26">
        <v>72.55</v>
      </c>
      <c r="Z276" s="13">
        <v>877.7</v>
      </c>
      <c r="AA276" s="26">
        <v>15.13</v>
      </c>
      <c r="AB276" s="26">
        <v>56.13</v>
      </c>
      <c r="AC276" s="26">
        <v>5.8849999999999998</v>
      </c>
      <c r="AD276" s="24">
        <v>0.3</v>
      </c>
      <c r="AE276" s="26">
        <v>8.7050000000000001</v>
      </c>
      <c r="AF276" s="14">
        <v>34.76</v>
      </c>
      <c r="AG276" s="14">
        <v>66.680000000000007</v>
      </c>
      <c r="AH276" s="14">
        <v>0.35099999999999998</v>
      </c>
      <c r="AI276" s="14">
        <v>0.17100000000000001</v>
      </c>
      <c r="AJ276" s="26">
        <v>1.962</v>
      </c>
      <c r="AK276" s="25">
        <v>1.6519999999999999</v>
      </c>
      <c r="AL276" s="25">
        <v>8.26</v>
      </c>
      <c r="AM276" s="25">
        <v>1.494</v>
      </c>
      <c r="AN276" s="25">
        <v>9.4149999999999991</v>
      </c>
      <c r="AO276" s="25">
        <v>3.629</v>
      </c>
      <c r="AP276" s="25">
        <v>0.41199999999999998</v>
      </c>
      <c r="AQ276" s="29">
        <f t="shared" si="18"/>
        <v>9.8411560969783832E-2</v>
      </c>
      <c r="AR276" s="25">
        <v>4.7439999999999998</v>
      </c>
      <c r="AS276" s="25">
        <v>0.94799999999999995</v>
      </c>
      <c r="AT276" s="25">
        <v>6.218</v>
      </c>
      <c r="AU276" s="25">
        <v>1.3680000000000001</v>
      </c>
      <c r="AV276" s="25">
        <v>3.819</v>
      </c>
      <c r="AW276" s="25">
        <v>0.52100000000000002</v>
      </c>
      <c r="AX276" s="25">
        <v>3.391</v>
      </c>
      <c r="AY276" s="25">
        <v>0.48499999999999999</v>
      </c>
      <c r="AZ276" s="25">
        <v>2.4300000000000002</v>
      </c>
      <c r="BA276" s="14">
        <v>0.47299999999999998</v>
      </c>
      <c r="BB276" s="25">
        <v>0.64200000000000002</v>
      </c>
      <c r="BC276" s="25">
        <v>0.23300000000000001</v>
      </c>
    </row>
    <row r="277" spans="1:55" ht="12" customHeight="1" x14ac:dyDescent="0.2">
      <c r="B277" s="6">
        <v>271</v>
      </c>
      <c r="C277" s="11">
        <v>42517</v>
      </c>
      <c r="D277" s="98" t="s">
        <v>322</v>
      </c>
      <c r="E277" s="6">
        <v>217.20178692405</v>
      </c>
      <c r="F277" s="6">
        <v>2938.8999999999996</v>
      </c>
      <c r="G277" s="6">
        <v>-1363.0999999999997</v>
      </c>
      <c r="H277" s="6">
        <v>2964.7999999999993</v>
      </c>
      <c r="I277" s="6" t="s">
        <v>180</v>
      </c>
      <c r="J277" s="6" t="s">
        <v>62</v>
      </c>
      <c r="K277" s="6" t="s">
        <v>43</v>
      </c>
      <c r="N277" s="14">
        <v>0.24</v>
      </c>
      <c r="O277" s="14">
        <v>16.03</v>
      </c>
      <c r="P277" s="14">
        <v>4.6829999999999998</v>
      </c>
      <c r="Q277" s="15">
        <v>0.82684000000000002</v>
      </c>
      <c r="R277" s="14">
        <v>4.0000000000000001E-3</v>
      </c>
      <c r="S277" s="14">
        <v>19.440000000000001</v>
      </c>
      <c r="T277" s="13">
        <v>2559</v>
      </c>
      <c r="U277" s="26">
        <v>501.8</v>
      </c>
      <c r="V277" s="13">
        <v>357.3</v>
      </c>
      <c r="W277" s="13">
        <v>2010</v>
      </c>
      <c r="X277" s="25">
        <v>14.92</v>
      </c>
      <c r="Y277" s="26">
        <v>70.97</v>
      </c>
      <c r="Z277" s="13">
        <v>796.3</v>
      </c>
      <c r="AA277" s="26">
        <v>7.1840000000000002</v>
      </c>
      <c r="AB277" s="26">
        <v>53.24</v>
      </c>
      <c r="AC277" s="26">
        <v>7.2750000000000004</v>
      </c>
      <c r="AD277" s="26">
        <v>0.28899999999999998</v>
      </c>
      <c r="AE277" s="26">
        <v>14.09</v>
      </c>
      <c r="AF277" s="14">
        <v>31.27</v>
      </c>
      <c r="AG277" s="14">
        <v>55.96</v>
      </c>
      <c r="AH277" s="14">
        <v>0.20399999999999999</v>
      </c>
      <c r="AI277" s="14">
        <v>0.247</v>
      </c>
      <c r="AJ277" s="26">
        <v>1.8879999999999999</v>
      </c>
      <c r="AK277" s="25">
        <v>1.58</v>
      </c>
      <c r="AL277" s="25">
        <v>7.2060000000000004</v>
      </c>
      <c r="AM277" s="25">
        <v>1.365</v>
      </c>
      <c r="AN277" s="25">
        <v>8.9489999999999998</v>
      </c>
      <c r="AO277" s="25">
        <v>3.7469999999999999</v>
      </c>
      <c r="AP277" s="25">
        <v>0.42199999999999999</v>
      </c>
      <c r="AQ277" s="29">
        <f t="shared" si="18"/>
        <v>0.1021420791480092</v>
      </c>
      <c r="AR277" s="25">
        <v>4.516</v>
      </c>
      <c r="AS277" s="25">
        <v>0.81100000000000005</v>
      </c>
      <c r="AT277" s="25">
        <v>5.5949999999999998</v>
      </c>
      <c r="AU277" s="25">
        <v>1.1220000000000001</v>
      </c>
      <c r="AV277" s="25">
        <v>3.4529999999999998</v>
      </c>
      <c r="AW277" s="25">
        <v>0.438</v>
      </c>
      <c r="AX277" s="25">
        <v>3.2269999999999999</v>
      </c>
      <c r="AY277" s="25">
        <v>0.52600000000000002</v>
      </c>
      <c r="AZ277" s="25">
        <v>1.6639999999999999</v>
      </c>
      <c r="BA277" s="14">
        <v>0.40500000000000003</v>
      </c>
      <c r="BB277" s="25">
        <v>0.58499999999999996</v>
      </c>
      <c r="BC277" s="25">
        <v>0.157</v>
      </c>
    </row>
    <row r="278" spans="1:55" ht="12" customHeight="1" x14ac:dyDescent="0.2">
      <c r="B278" s="6">
        <v>272</v>
      </c>
      <c r="C278" s="11">
        <v>42517</v>
      </c>
      <c r="D278" s="98" t="s">
        <v>322</v>
      </c>
      <c r="E278" s="6">
        <v>217.20178692405</v>
      </c>
      <c r="F278" s="6">
        <v>2938.8999999999996</v>
      </c>
      <c r="G278" s="6">
        <v>-1363.0999999999997</v>
      </c>
      <c r="H278" s="6">
        <v>2964.7999999999993</v>
      </c>
      <c r="I278" s="6" t="s">
        <v>180</v>
      </c>
      <c r="J278" s="6" t="s">
        <v>62</v>
      </c>
      <c r="K278" s="6" t="s">
        <v>42</v>
      </c>
      <c r="N278" s="14">
        <v>2.8340000000000001</v>
      </c>
      <c r="O278" s="15">
        <v>0.09</v>
      </c>
      <c r="P278" s="14">
        <v>35.79</v>
      </c>
      <c r="Q278" s="15">
        <v>0.45311000000000001</v>
      </c>
      <c r="R278" s="14">
        <v>0.18099999999999999</v>
      </c>
      <c r="S278" s="14">
        <v>16.73</v>
      </c>
      <c r="T278" s="13">
        <v>133.9</v>
      </c>
      <c r="U278" s="24">
        <v>13.9</v>
      </c>
      <c r="V278" s="16">
        <v>2.7</v>
      </c>
      <c r="W278" s="16">
        <v>4.3</v>
      </c>
      <c r="X278" s="25">
        <v>0.23300000000000001</v>
      </c>
      <c r="Y278" s="24">
        <v>1.9</v>
      </c>
      <c r="Z278" s="16">
        <v>16.7</v>
      </c>
      <c r="AA278" s="24">
        <v>1.7</v>
      </c>
      <c r="AB278" s="26">
        <v>6.3079999999999998</v>
      </c>
      <c r="AC278" s="26">
        <v>26.49</v>
      </c>
      <c r="AD278" s="26">
        <v>1.3149999999999999</v>
      </c>
      <c r="AE278" s="26">
        <v>318.60000000000002</v>
      </c>
      <c r="AF278" s="15">
        <v>0.11</v>
      </c>
      <c r="AG278" s="15">
        <v>0.15</v>
      </c>
      <c r="AH278" s="15">
        <v>0.05</v>
      </c>
      <c r="AI278" s="15">
        <v>0.06</v>
      </c>
      <c r="AJ278" s="26">
        <v>67.77</v>
      </c>
      <c r="AK278" s="25">
        <v>1.827</v>
      </c>
      <c r="AL278" s="25">
        <v>3.3780000000000001</v>
      </c>
      <c r="AM278" s="25">
        <v>0.33600000000000002</v>
      </c>
      <c r="AN278" s="25">
        <v>1.05</v>
      </c>
      <c r="AO278" s="25">
        <v>0.106</v>
      </c>
      <c r="AP278" s="25">
        <v>0.42199999999999999</v>
      </c>
      <c r="AQ278" s="29">
        <f t="shared" si="18"/>
        <v>4.6888888888888891</v>
      </c>
      <c r="AR278" s="25">
        <v>7.3999999999999996E-2</v>
      </c>
      <c r="AS278" s="27">
        <v>0.02</v>
      </c>
      <c r="AT278" s="27">
        <v>0.19</v>
      </c>
      <c r="AU278" s="27">
        <v>0.03</v>
      </c>
      <c r="AV278" s="27">
        <v>0.03</v>
      </c>
      <c r="AW278" s="27">
        <v>0.03</v>
      </c>
      <c r="AX278" s="27">
        <v>0.11</v>
      </c>
      <c r="AY278" s="27">
        <v>0.03</v>
      </c>
      <c r="AZ278" s="27">
        <v>0.05</v>
      </c>
      <c r="BA278" s="14">
        <v>1.69</v>
      </c>
      <c r="BB278" s="27">
        <v>0.02</v>
      </c>
      <c r="BC278" s="27">
        <v>0.02</v>
      </c>
    </row>
    <row r="279" spans="1:55" ht="12" customHeight="1" x14ac:dyDescent="0.2">
      <c r="B279" s="6">
        <v>273</v>
      </c>
      <c r="C279" s="11">
        <v>42517</v>
      </c>
      <c r="D279" s="98" t="s">
        <v>322</v>
      </c>
      <c r="E279" s="6">
        <v>217.20178692405</v>
      </c>
      <c r="F279" s="6">
        <v>2938.8999999999996</v>
      </c>
      <c r="G279" s="6">
        <v>-1363.0999999999997</v>
      </c>
      <c r="H279" s="6">
        <v>2964.7999999999993</v>
      </c>
      <c r="I279" s="6" t="s">
        <v>180</v>
      </c>
      <c r="J279" s="6" t="s">
        <v>62</v>
      </c>
      <c r="K279" s="6" t="s">
        <v>43</v>
      </c>
      <c r="N279" s="14">
        <v>0.24099999999999999</v>
      </c>
      <c r="O279" s="14">
        <v>15.42</v>
      </c>
      <c r="P279" s="14">
        <v>3.9860000000000002</v>
      </c>
      <c r="Q279" s="15">
        <v>0.87144999999999995</v>
      </c>
      <c r="R279" s="14">
        <v>3.0000000000000001E-3</v>
      </c>
      <c r="S279" s="14">
        <v>17.62</v>
      </c>
      <c r="T279" s="13">
        <v>2620</v>
      </c>
      <c r="U279" s="26">
        <v>534.5</v>
      </c>
      <c r="V279" s="13">
        <v>430.1</v>
      </c>
      <c r="W279" s="13">
        <v>2013</v>
      </c>
      <c r="X279" s="25">
        <v>14.89</v>
      </c>
      <c r="Y279" s="26">
        <v>74.17</v>
      </c>
      <c r="Z279" s="13">
        <v>650.5</v>
      </c>
      <c r="AA279" s="26">
        <v>9.9450000000000003</v>
      </c>
      <c r="AB279" s="26">
        <v>61.95</v>
      </c>
      <c r="AC279" s="26">
        <v>7.431</v>
      </c>
      <c r="AD279" s="24">
        <v>0.3</v>
      </c>
      <c r="AE279" s="26">
        <v>8.673</v>
      </c>
      <c r="AF279" s="14">
        <v>26.88</v>
      </c>
      <c r="AG279" s="14">
        <v>52.05</v>
      </c>
      <c r="AH279" s="14">
        <v>0.20799999999999999</v>
      </c>
      <c r="AI279" s="14">
        <v>0.16400000000000001</v>
      </c>
      <c r="AJ279" s="26">
        <v>1.9410000000000001</v>
      </c>
      <c r="AK279" s="25">
        <v>1.488</v>
      </c>
      <c r="AL279" s="25">
        <v>7.6260000000000003</v>
      </c>
      <c r="AM279" s="25">
        <v>1.232</v>
      </c>
      <c r="AN279" s="25">
        <v>8.4</v>
      </c>
      <c r="AO279" s="25">
        <v>2.887</v>
      </c>
      <c r="AP279" s="25">
        <v>0.40400000000000003</v>
      </c>
      <c r="AQ279" s="29">
        <f t="shared" si="18"/>
        <v>0.11534618129907209</v>
      </c>
      <c r="AR279" s="25">
        <v>4.1180000000000003</v>
      </c>
      <c r="AS279" s="25">
        <v>0.71</v>
      </c>
      <c r="AT279" s="25">
        <v>5.1379999999999999</v>
      </c>
      <c r="AU279" s="25">
        <v>0.999</v>
      </c>
      <c r="AV279" s="25">
        <v>2.8929999999999998</v>
      </c>
      <c r="AW279" s="25">
        <v>0.40899999999999997</v>
      </c>
      <c r="AX279" s="25">
        <v>2.7120000000000002</v>
      </c>
      <c r="AY279" s="25">
        <v>0.40200000000000002</v>
      </c>
      <c r="AZ279" s="25">
        <v>1.4830000000000001</v>
      </c>
      <c r="BA279" s="14">
        <v>0.46800000000000003</v>
      </c>
      <c r="BB279" s="25">
        <v>0.50700000000000001</v>
      </c>
      <c r="BC279" s="25">
        <v>0.17100000000000001</v>
      </c>
    </row>
    <row r="280" spans="1:55" ht="12" customHeight="1" x14ac:dyDescent="0.2">
      <c r="B280" s="6">
        <v>274</v>
      </c>
      <c r="C280" s="11">
        <v>42517</v>
      </c>
      <c r="D280" s="98" t="s">
        <v>322</v>
      </c>
      <c r="E280" s="6">
        <v>217.20178692405</v>
      </c>
      <c r="F280" s="6">
        <v>2938.8999999999996</v>
      </c>
      <c r="G280" s="6">
        <v>-1363.0999999999997</v>
      </c>
      <c r="H280" s="6">
        <v>2964.7999999999993</v>
      </c>
      <c r="I280" s="6" t="s">
        <v>180</v>
      </c>
      <c r="J280" s="6" t="s">
        <v>62</v>
      </c>
      <c r="K280" s="6" t="s">
        <v>43</v>
      </c>
      <c r="N280" s="14">
        <v>0.22900000000000001</v>
      </c>
      <c r="O280" s="14">
        <v>14.44</v>
      </c>
      <c r="P280" s="14">
        <v>3.3090000000000002</v>
      </c>
      <c r="Q280" s="15">
        <v>0.8296</v>
      </c>
      <c r="R280" s="15">
        <v>3.0000000000000001E-3</v>
      </c>
      <c r="S280" s="14">
        <v>16.809999999999999</v>
      </c>
      <c r="T280" s="13">
        <v>2700</v>
      </c>
      <c r="U280" s="26">
        <v>487.3</v>
      </c>
      <c r="V280" s="13">
        <v>397.8</v>
      </c>
      <c r="W280" s="13">
        <v>1976</v>
      </c>
      <c r="X280" s="25">
        <v>13.83</v>
      </c>
      <c r="Y280" s="26">
        <v>74.260000000000005</v>
      </c>
      <c r="Z280" s="13">
        <v>682.8</v>
      </c>
      <c r="AA280" s="26">
        <v>14.36</v>
      </c>
      <c r="AB280" s="26">
        <v>61.66</v>
      </c>
      <c r="AC280" s="26">
        <v>6.8029999999999999</v>
      </c>
      <c r="AD280" s="26">
        <v>0.19400000000000001</v>
      </c>
      <c r="AE280" s="26">
        <v>7.7709999999999999</v>
      </c>
      <c r="AF280" s="14">
        <v>24.84</v>
      </c>
      <c r="AG280" s="14">
        <v>47.05</v>
      </c>
      <c r="AH280" s="14">
        <v>0.35099999999999998</v>
      </c>
      <c r="AI280" s="14">
        <v>0.155</v>
      </c>
      <c r="AJ280" s="26">
        <v>2.04</v>
      </c>
      <c r="AK280" s="25">
        <v>1.3560000000000001</v>
      </c>
      <c r="AL280" s="25">
        <v>7.4980000000000002</v>
      </c>
      <c r="AM280" s="25">
        <v>1.216</v>
      </c>
      <c r="AN280" s="25">
        <v>7.9409999999999998</v>
      </c>
      <c r="AO280" s="25">
        <v>2.6240000000000001</v>
      </c>
      <c r="AP280" s="25">
        <v>0.34599999999999997</v>
      </c>
      <c r="AQ280" s="29">
        <f t="shared" si="18"/>
        <v>0.10877082678403018</v>
      </c>
      <c r="AR280" s="25">
        <v>3.738</v>
      </c>
      <c r="AS280" s="25">
        <v>0.66400000000000003</v>
      </c>
      <c r="AT280" s="25">
        <v>4.5839999999999996</v>
      </c>
      <c r="AU280" s="25">
        <v>1.0069999999999999</v>
      </c>
      <c r="AV280" s="25">
        <v>2.75</v>
      </c>
      <c r="AW280" s="25">
        <v>0.36299999999999999</v>
      </c>
      <c r="AX280" s="25">
        <v>2.4889999999999999</v>
      </c>
      <c r="AY280" s="25">
        <v>0.374</v>
      </c>
      <c r="AZ280" s="25">
        <v>1.5389999999999999</v>
      </c>
      <c r="BA280" s="14">
        <v>0.50900000000000001</v>
      </c>
      <c r="BB280" s="25">
        <v>0.501</v>
      </c>
      <c r="BC280" s="25">
        <v>0.17699999999999999</v>
      </c>
    </row>
    <row r="281" spans="1:55" ht="12" customHeight="1" x14ac:dyDescent="0.2">
      <c r="B281" s="6">
        <v>275</v>
      </c>
      <c r="C281" s="11">
        <v>42517</v>
      </c>
      <c r="D281" s="98" t="s">
        <v>322</v>
      </c>
      <c r="E281" s="6">
        <v>217.20178692405</v>
      </c>
      <c r="F281" s="6">
        <v>2938.8999999999996</v>
      </c>
      <c r="G281" s="6">
        <v>-1363.0999999999997</v>
      </c>
      <c r="H281" s="6">
        <v>2964.7999999999993</v>
      </c>
      <c r="I281" s="6" t="s">
        <v>180</v>
      </c>
      <c r="J281" s="6" t="s">
        <v>62</v>
      </c>
      <c r="K281" s="6" t="s">
        <v>42</v>
      </c>
      <c r="N281" s="14">
        <v>2.5379999999999998</v>
      </c>
      <c r="O281" s="14">
        <v>3.5000000000000003E-2</v>
      </c>
      <c r="P281" s="14">
        <v>32.47</v>
      </c>
      <c r="Q281" s="15">
        <v>0.51002000000000003</v>
      </c>
      <c r="R281" s="14">
        <v>0.13700000000000001</v>
      </c>
      <c r="S281" s="14">
        <v>16.43</v>
      </c>
      <c r="T281" s="13">
        <v>179.7</v>
      </c>
      <c r="U281" s="24">
        <v>0.6</v>
      </c>
      <c r="V281" s="16">
        <v>5.7</v>
      </c>
      <c r="W281" s="13">
        <v>25.32</v>
      </c>
      <c r="X281" s="25">
        <v>0.53700000000000003</v>
      </c>
      <c r="Y281" s="24">
        <v>0.4</v>
      </c>
      <c r="Z281" s="16">
        <v>9.9</v>
      </c>
      <c r="AA281" s="24">
        <v>0.9</v>
      </c>
      <c r="AB281" s="26">
        <v>5.4390000000000001</v>
      </c>
      <c r="AC281" s="26">
        <v>21.35</v>
      </c>
      <c r="AD281" s="26">
        <v>1.0840000000000001</v>
      </c>
      <c r="AE281" s="26">
        <v>286.10000000000002</v>
      </c>
      <c r="AF281" s="14">
        <v>0.251</v>
      </c>
      <c r="AG281" s="14">
        <v>0.28999999999999998</v>
      </c>
      <c r="AH281" s="15">
        <v>0.05</v>
      </c>
      <c r="AI281" s="15">
        <v>0.1</v>
      </c>
      <c r="AJ281" s="26">
        <v>57.74</v>
      </c>
      <c r="AK281" s="25">
        <v>1.9239999999999999</v>
      </c>
      <c r="AL281" s="25">
        <v>3.4340000000000002</v>
      </c>
      <c r="AM281" s="25">
        <v>0.308</v>
      </c>
      <c r="AN281" s="25">
        <v>1.2030000000000001</v>
      </c>
      <c r="AO281" s="25">
        <v>0.1</v>
      </c>
      <c r="AP281" s="25">
        <v>0.38</v>
      </c>
      <c r="AQ281" s="29">
        <f t="shared" si="18"/>
        <v>3.0158730158730158</v>
      </c>
      <c r="AR281" s="25">
        <v>0.152</v>
      </c>
      <c r="AS281" s="25">
        <v>2.3E-2</v>
      </c>
      <c r="AT281" s="25">
        <v>6.0999999999999999E-2</v>
      </c>
      <c r="AU281" s="25">
        <v>1.7000000000000001E-2</v>
      </c>
      <c r="AV281" s="25">
        <v>2.1000000000000001E-2</v>
      </c>
      <c r="AW281" s="27">
        <v>0.02</v>
      </c>
      <c r="AX281" s="27">
        <v>7.0000000000000007E-2</v>
      </c>
      <c r="AY281" s="27">
        <v>0.02</v>
      </c>
      <c r="AZ281" s="25">
        <v>2.1000000000000001E-2</v>
      </c>
      <c r="BA281" s="14">
        <v>1.5780000000000001</v>
      </c>
      <c r="BB281" s="25">
        <v>1.4E-2</v>
      </c>
      <c r="BC281" s="25">
        <v>8.9999999999999993E-3</v>
      </c>
    </row>
    <row r="282" spans="1:55" ht="12" customHeight="1" x14ac:dyDescent="0.2">
      <c r="B282" s="6">
        <v>276</v>
      </c>
      <c r="C282" s="11">
        <v>42517</v>
      </c>
      <c r="D282" s="98" t="s">
        <v>322</v>
      </c>
      <c r="E282" s="6">
        <v>217.20178692405</v>
      </c>
      <c r="F282" s="6">
        <v>2938.8999999999996</v>
      </c>
      <c r="G282" s="6">
        <v>-1363.0999999999997</v>
      </c>
      <c r="H282" s="6">
        <v>2964.7999999999993</v>
      </c>
      <c r="I282" s="6" t="s">
        <v>180</v>
      </c>
      <c r="J282" s="6" t="s">
        <v>62</v>
      </c>
      <c r="K282" s="6" t="s">
        <v>42</v>
      </c>
      <c r="N282" s="14">
        <v>2.7650000000000001</v>
      </c>
      <c r="O282" s="14">
        <v>4.2000000000000003E-2</v>
      </c>
      <c r="P282" s="14">
        <v>29.34</v>
      </c>
      <c r="Q282" s="15">
        <v>0.60526999999999997</v>
      </c>
      <c r="R282" s="14">
        <v>0.16700000000000001</v>
      </c>
      <c r="S282" s="14">
        <v>14.07</v>
      </c>
      <c r="T282" s="13">
        <v>173.5</v>
      </c>
      <c r="U282" s="24">
        <v>10.1</v>
      </c>
      <c r="V282" s="16">
        <v>3.9</v>
      </c>
      <c r="W282" s="13">
        <v>31.21</v>
      </c>
      <c r="X282" s="25">
        <v>0.64800000000000002</v>
      </c>
      <c r="Y282" s="26">
        <v>0.68400000000000005</v>
      </c>
      <c r="Z282" s="16">
        <v>8.1999999999999993</v>
      </c>
      <c r="AA282" s="24">
        <v>0.9</v>
      </c>
      <c r="AB282" s="26">
        <v>6.4269999999999996</v>
      </c>
      <c r="AC282" s="26">
        <v>22.17</v>
      </c>
      <c r="AD282" s="26">
        <v>1.099</v>
      </c>
      <c r="AE282" s="26">
        <v>267.8</v>
      </c>
      <c r="AF282" s="14">
        <v>0.33900000000000002</v>
      </c>
      <c r="AG282" s="15">
        <v>0.11</v>
      </c>
      <c r="AH282" s="14">
        <v>5.0000000000000001E-3</v>
      </c>
      <c r="AI282" s="15">
        <v>0.05</v>
      </c>
      <c r="AJ282" s="26">
        <v>59.47</v>
      </c>
      <c r="AK282" s="25">
        <v>1.641</v>
      </c>
      <c r="AL282" s="25">
        <v>2.7850000000000001</v>
      </c>
      <c r="AM282" s="25">
        <v>0.23100000000000001</v>
      </c>
      <c r="AN282" s="25">
        <v>0.995</v>
      </c>
      <c r="AO282" s="25">
        <v>0.13500000000000001</v>
      </c>
      <c r="AP282" s="25">
        <v>0.32400000000000001</v>
      </c>
      <c r="AQ282" s="29">
        <f t="shared" si="18"/>
        <v>2.8421052631578947</v>
      </c>
      <c r="AR282" s="25">
        <v>9.2999999999999999E-2</v>
      </c>
      <c r="AS282" s="27">
        <v>0.02</v>
      </c>
      <c r="AT282" s="27">
        <v>0.09</v>
      </c>
      <c r="AU282" s="25">
        <v>6.0000000000000001E-3</v>
      </c>
      <c r="AV282" s="27">
        <v>0.03</v>
      </c>
      <c r="AW282" s="27">
        <v>0.02</v>
      </c>
      <c r="AX282" s="27">
        <v>7.0000000000000007E-2</v>
      </c>
      <c r="AY282" s="27">
        <v>0.02</v>
      </c>
      <c r="AZ282" s="27">
        <v>0.02</v>
      </c>
      <c r="BA282" s="14">
        <v>0.73099999999999998</v>
      </c>
      <c r="BB282" s="25">
        <v>1.7000000000000001E-2</v>
      </c>
      <c r="BC282" s="25">
        <v>7.0000000000000001E-3</v>
      </c>
    </row>
    <row r="283" spans="1:55" ht="12" customHeight="1" x14ac:dyDescent="0.2">
      <c r="B283" s="6">
        <v>277</v>
      </c>
      <c r="C283" s="11">
        <v>42517</v>
      </c>
      <c r="D283" s="98" t="s">
        <v>322</v>
      </c>
      <c r="E283" s="6">
        <v>217.20178692405</v>
      </c>
      <c r="F283" s="6">
        <v>2938.8999999999996</v>
      </c>
      <c r="G283" s="6">
        <v>-1363.0999999999997</v>
      </c>
      <c r="H283" s="6">
        <v>2964.7999999999993</v>
      </c>
      <c r="I283" s="6" t="s">
        <v>180</v>
      </c>
      <c r="J283" s="6" t="s">
        <v>62</v>
      </c>
      <c r="K283" s="6" t="s">
        <v>42</v>
      </c>
      <c r="N283" s="14">
        <v>2.7629999999999999</v>
      </c>
      <c r="O283" s="14">
        <v>5.6000000000000001E-2</v>
      </c>
      <c r="P283" s="14">
        <v>31.34</v>
      </c>
      <c r="Q283" s="15">
        <v>0.59501999999999999</v>
      </c>
      <c r="R283" s="14">
        <v>0.16900000000000001</v>
      </c>
      <c r="S283" s="14">
        <v>14.3</v>
      </c>
      <c r="T283" s="13">
        <v>178.5</v>
      </c>
      <c r="U283" s="26">
        <v>2.1160000000000001</v>
      </c>
      <c r="V283" s="16">
        <v>3.9</v>
      </c>
      <c r="W283" s="13">
        <v>33.35</v>
      </c>
      <c r="X283" s="25">
        <v>0.67900000000000005</v>
      </c>
      <c r="Y283" s="26">
        <v>0.82</v>
      </c>
      <c r="Z283" s="16">
        <v>7.5</v>
      </c>
      <c r="AA283" s="26">
        <v>1.6519999999999999</v>
      </c>
      <c r="AB283" s="26">
        <v>6.9870000000000001</v>
      </c>
      <c r="AC283" s="26">
        <v>22.35</v>
      </c>
      <c r="AD283" s="26">
        <v>1.47</v>
      </c>
      <c r="AE283" s="26">
        <v>273</v>
      </c>
      <c r="AF283" s="14">
        <v>0.27300000000000002</v>
      </c>
      <c r="AG283" s="14">
        <v>8.5999999999999993E-2</v>
      </c>
      <c r="AH283" s="15">
        <v>0.05</v>
      </c>
      <c r="AI283" s="15">
        <v>0.1</v>
      </c>
      <c r="AJ283" s="26">
        <v>59.63</v>
      </c>
      <c r="AK283" s="25">
        <v>1.5169999999999999</v>
      </c>
      <c r="AL283" s="25">
        <v>2.8660000000000001</v>
      </c>
      <c r="AM283" s="25">
        <v>0.27200000000000002</v>
      </c>
      <c r="AN283" s="25">
        <v>1.0429999999999999</v>
      </c>
      <c r="AO283" s="25">
        <v>0.157</v>
      </c>
      <c r="AP283" s="25">
        <v>0.308</v>
      </c>
      <c r="AQ283" s="29">
        <f t="shared" si="18"/>
        <v>1.8554216867469882</v>
      </c>
      <c r="AR283" s="25">
        <v>0.17499999999999999</v>
      </c>
      <c r="AS283" s="25">
        <v>2.4E-2</v>
      </c>
      <c r="AT283" s="25">
        <v>6.0999999999999999E-2</v>
      </c>
      <c r="AU283" s="25">
        <v>1.9E-2</v>
      </c>
      <c r="AV283" s="25">
        <v>1.7000000000000001E-2</v>
      </c>
      <c r="AW283" s="25">
        <v>4.0000000000000001E-3</v>
      </c>
      <c r="AX283" s="25">
        <v>0.03</v>
      </c>
      <c r="AY283" s="25">
        <v>0</v>
      </c>
      <c r="AZ283" s="27">
        <v>0.01</v>
      </c>
      <c r="BA283" s="14">
        <v>0.72599999999999998</v>
      </c>
      <c r="BB283" s="27">
        <v>0.02</v>
      </c>
      <c r="BC283" s="27">
        <v>0.01</v>
      </c>
    </row>
    <row r="284" spans="1:55" ht="12" customHeight="1" x14ac:dyDescent="0.2">
      <c r="A284" s="3">
        <v>22</v>
      </c>
      <c r="B284" s="6">
        <v>278</v>
      </c>
      <c r="C284" s="11">
        <v>42892</v>
      </c>
      <c r="D284" s="98" t="s">
        <v>323</v>
      </c>
      <c r="E284" s="6">
        <v>218.22</v>
      </c>
      <c r="F284" s="6">
        <v>2939.9199999999996</v>
      </c>
      <c r="G284" s="6">
        <v>-1364.1199999999997</v>
      </c>
      <c r="H284" s="6">
        <v>2965.8199999999993</v>
      </c>
      <c r="I284" s="6" t="s">
        <v>180</v>
      </c>
      <c r="J284" s="6" t="s">
        <v>382</v>
      </c>
      <c r="K284" s="6" t="s">
        <v>42</v>
      </c>
      <c r="N284" s="14">
        <v>3.1860972568578552</v>
      </c>
      <c r="O284" s="14">
        <v>2.4242019733023795E-2</v>
      </c>
      <c r="P284" s="14">
        <v>32.662100456621005</v>
      </c>
      <c r="Q284" s="15">
        <v>5.2374256101404108E-2</v>
      </c>
      <c r="R284" s="14">
        <v>0.30117973462002412</v>
      </c>
      <c r="S284" s="14">
        <v>10.598888725562253</v>
      </c>
      <c r="T284" s="13">
        <v>146.89898516783765</v>
      </c>
      <c r="U284" s="24">
        <v>26</v>
      </c>
      <c r="V284" s="13">
        <v>21.042294617563741</v>
      </c>
      <c r="W284" s="13">
        <v>26.479662775616081</v>
      </c>
      <c r="X284" s="25">
        <v>0.15625468164794007</v>
      </c>
      <c r="Y284" s="24">
        <v>0.9</v>
      </c>
      <c r="Z284" s="16">
        <v>27</v>
      </c>
      <c r="AA284" s="26">
        <v>96.890228141896358</v>
      </c>
      <c r="AB284" s="26">
        <v>12.130895104895107</v>
      </c>
      <c r="AC284" s="26">
        <v>27.02415973377704</v>
      </c>
      <c r="AD284" s="26">
        <v>2.0380783216783218</v>
      </c>
      <c r="AE284" s="26">
        <v>232.96944444444443</v>
      </c>
      <c r="AF284" s="14">
        <v>0.13249308265342319</v>
      </c>
      <c r="AG284" s="14">
        <v>0.26508360337005832</v>
      </c>
      <c r="AH284" s="14">
        <v>6.601752293577981E-2</v>
      </c>
      <c r="AI284" s="14">
        <v>0.59360986547085215</v>
      </c>
      <c r="AJ284" s="26">
        <v>49.098883532887569</v>
      </c>
      <c r="AK284" s="25">
        <v>1.3494492753623191</v>
      </c>
      <c r="AL284" s="25">
        <v>2.3963145809414463</v>
      </c>
      <c r="AM284" s="25">
        <v>0.15680217898832682</v>
      </c>
      <c r="AN284" s="25">
        <v>0.78336507936507926</v>
      </c>
      <c r="AO284" s="25">
        <v>8.7413948820873055E-2</v>
      </c>
      <c r="AP284" s="25">
        <v>0.1549353448275862</v>
      </c>
      <c r="AQ284" s="29">
        <f>AP284/((AO284+AR284)/2)</f>
        <v>2.1722920752793837</v>
      </c>
      <c r="AR284" s="25">
        <v>5.5232932407250558E-2</v>
      </c>
      <c r="AS284" s="25">
        <v>8.6716589861751143E-3</v>
      </c>
      <c r="AT284" s="25">
        <v>4.9425195385187935E-2</v>
      </c>
      <c r="AU284" s="27">
        <v>2E-3</v>
      </c>
      <c r="AV284" s="25">
        <v>1.730996563573883E-2</v>
      </c>
      <c r="AW284" s="27">
        <v>3.0000000000000001E-3</v>
      </c>
      <c r="AX284" s="25">
        <v>1.4023076923076921E-2</v>
      </c>
      <c r="AY284" s="27">
        <v>2E-3</v>
      </c>
      <c r="AZ284" s="25">
        <v>0.02</v>
      </c>
      <c r="BA284" s="14">
        <v>3.5125997158780455</v>
      </c>
      <c r="BB284" s="25">
        <v>2.5225481687207084E-2</v>
      </c>
      <c r="BC284" s="25">
        <v>0.01</v>
      </c>
    </row>
    <row r="285" spans="1:55" ht="12" customHeight="1" x14ac:dyDescent="0.2">
      <c r="A285" s="3">
        <v>23</v>
      </c>
      <c r="B285" s="6">
        <v>279</v>
      </c>
      <c r="C285" s="11">
        <v>42517</v>
      </c>
      <c r="D285" s="98" t="s">
        <v>324</v>
      </c>
      <c r="E285" s="6">
        <v>221.6</v>
      </c>
      <c r="F285" s="6">
        <v>2943.3999999999996</v>
      </c>
      <c r="G285" s="6">
        <v>-1367.5999999999997</v>
      </c>
      <c r="H285" s="6">
        <v>2969.2999999999993</v>
      </c>
      <c r="I285" s="6" t="s">
        <v>181</v>
      </c>
      <c r="J285" s="6" t="s">
        <v>50</v>
      </c>
      <c r="K285" s="6" t="s">
        <v>42</v>
      </c>
      <c r="N285" s="14">
        <v>2.698</v>
      </c>
      <c r="O285" s="14">
        <v>2.8000000000000001E-2</v>
      </c>
      <c r="P285" s="14">
        <v>30.69</v>
      </c>
      <c r="Q285" s="15">
        <v>0.54554000000000002</v>
      </c>
      <c r="R285" s="14">
        <v>0.14699999999999999</v>
      </c>
      <c r="S285" s="14">
        <v>15.23</v>
      </c>
      <c r="T285" s="13">
        <v>182.3</v>
      </c>
      <c r="U285" s="26">
        <v>5.6539999999999999</v>
      </c>
      <c r="V285" s="16">
        <v>4.4000000000000004</v>
      </c>
      <c r="W285" s="13">
        <v>26.04</v>
      </c>
      <c r="X285" s="25">
        <v>0.52100000000000002</v>
      </c>
      <c r="Y285" s="24">
        <v>0.4</v>
      </c>
      <c r="Z285" s="16">
        <v>5.9</v>
      </c>
      <c r="AA285" s="24">
        <v>1.2</v>
      </c>
      <c r="AB285" s="26">
        <v>3.9430000000000001</v>
      </c>
      <c r="AC285" s="26">
        <v>21.09</v>
      </c>
      <c r="AD285" s="26">
        <v>0.97699999999999998</v>
      </c>
      <c r="AE285" s="26">
        <v>279.5</v>
      </c>
      <c r="AF285" s="14">
        <v>0.53</v>
      </c>
      <c r="AG285" s="14">
        <v>0.38100000000000001</v>
      </c>
      <c r="AH285" s="14">
        <v>5.0000000000000001E-3</v>
      </c>
      <c r="AI285" s="15">
        <v>7.0000000000000007E-2</v>
      </c>
      <c r="AJ285" s="26">
        <v>62.63</v>
      </c>
      <c r="AK285" s="25">
        <v>1.851</v>
      </c>
      <c r="AL285" s="25">
        <v>3.5880000000000001</v>
      </c>
      <c r="AM285" s="25">
        <v>0.36099999999999999</v>
      </c>
      <c r="AN285" s="25">
        <v>1.2250000000000001</v>
      </c>
      <c r="AO285" s="25">
        <v>0.21</v>
      </c>
      <c r="AP285" s="25">
        <v>0.35199999999999998</v>
      </c>
      <c r="AQ285" s="29">
        <f t="shared" ref="AQ285:AQ293" si="19">AP285/((AO285+AR285)/2)</f>
        <v>2.6566037735849055</v>
      </c>
      <c r="AR285" s="25">
        <v>5.5E-2</v>
      </c>
      <c r="AS285" s="25">
        <v>1.9E-2</v>
      </c>
      <c r="AT285" s="25">
        <v>0.06</v>
      </c>
      <c r="AU285" s="25">
        <v>1.2E-2</v>
      </c>
      <c r="AV285" s="25">
        <v>0.04</v>
      </c>
      <c r="AW285" s="25">
        <v>6.0000000000000001E-3</v>
      </c>
      <c r="AX285" s="25">
        <v>3.4000000000000002E-2</v>
      </c>
      <c r="AY285" s="27">
        <v>0.03</v>
      </c>
      <c r="AZ285" s="25">
        <v>3.4000000000000002E-2</v>
      </c>
      <c r="BA285" s="14">
        <v>1.353</v>
      </c>
      <c r="BB285" s="25">
        <v>1.4E-2</v>
      </c>
      <c r="BC285" s="25">
        <v>4.0000000000000001E-3</v>
      </c>
    </row>
    <row r="286" spans="1:55" ht="12" customHeight="1" x14ac:dyDescent="0.2">
      <c r="B286" s="6">
        <v>280</v>
      </c>
      <c r="C286" s="11">
        <v>42517</v>
      </c>
      <c r="D286" s="98" t="s">
        <v>324</v>
      </c>
      <c r="E286" s="6">
        <v>221.6</v>
      </c>
      <c r="F286" s="6">
        <v>2943.3999999999996</v>
      </c>
      <c r="G286" s="6">
        <v>-1367.5999999999997</v>
      </c>
      <c r="H286" s="6">
        <v>2969.2999999999993</v>
      </c>
      <c r="I286" s="6" t="s">
        <v>181</v>
      </c>
      <c r="J286" s="6" t="s">
        <v>50</v>
      </c>
      <c r="K286" s="6" t="s">
        <v>42</v>
      </c>
      <c r="N286" s="14">
        <v>3.9969999999999999</v>
      </c>
      <c r="O286" s="14">
        <v>2.7E-2</v>
      </c>
      <c r="P286" s="14">
        <v>25.55</v>
      </c>
      <c r="Q286" s="15">
        <v>0.63727</v>
      </c>
      <c r="R286" s="14">
        <v>0.20799999999999999</v>
      </c>
      <c r="S286" s="14">
        <v>11.36</v>
      </c>
      <c r="T286" s="13">
        <v>215.8</v>
      </c>
      <c r="U286" s="24">
        <v>10.8</v>
      </c>
      <c r="V286" s="16">
        <v>3.1</v>
      </c>
      <c r="W286" s="13">
        <v>21.38</v>
      </c>
      <c r="X286" s="25">
        <v>0.39900000000000002</v>
      </c>
      <c r="Y286" s="24">
        <v>0.3</v>
      </c>
      <c r="Z286" s="16">
        <v>7.3</v>
      </c>
      <c r="AA286" s="24">
        <v>0.8</v>
      </c>
      <c r="AB286" s="26">
        <v>5.1459999999999999</v>
      </c>
      <c r="AC286" s="26">
        <v>23.62</v>
      </c>
      <c r="AD286" s="26">
        <v>1.2869999999999999</v>
      </c>
      <c r="AE286" s="26">
        <v>232</v>
      </c>
      <c r="AF286" s="14">
        <v>0.247</v>
      </c>
      <c r="AG286" s="14">
        <v>0.30199999999999999</v>
      </c>
      <c r="AH286" s="14">
        <v>7.0000000000000001E-3</v>
      </c>
      <c r="AI286" s="15">
        <v>0.08</v>
      </c>
      <c r="AJ286" s="26">
        <v>64.930000000000007</v>
      </c>
      <c r="AK286" s="25">
        <v>1.4990000000000001</v>
      </c>
      <c r="AL286" s="25">
        <v>3.06</v>
      </c>
      <c r="AM286" s="25">
        <v>0.27600000000000002</v>
      </c>
      <c r="AN286" s="25">
        <v>0.83499999999999996</v>
      </c>
      <c r="AO286" s="25">
        <v>0.17599999999999999</v>
      </c>
      <c r="AP286" s="25">
        <v>0.317</v>
      </c>
      <c r="AQ286" s="15">
        <f t="shared" si="19"/>
        <v>2.2167832167832171</v>
      </c>
      <c r="AR286" s="27">
        <v>0.11</v>
      </c>
      <c r="AS286" s="27">
        <v>0.02</v>
      </c>
      <c r="AT286" s="25">
        <v>6.8000000000000005E-2</v>
      </c>
      <c r="AU286" s="25">
        <v>8.0000000000000002E-3</v>
      </c>
      <c r="AV286" s="27">
        <v>0.03</v>
      </c>
      <c r="AW286" s="25">
        <v>6.0000000000000001E-3</v>
      </c>
      <c r="AX286" s="25">
        <v>1.7999999999999999E-2</v>
      </c>
      <c r="AY286" s="27">
        <v>0.01</v>
      </c>
      <c r="AZ286" s="25">
        <v>2.1000000000000001E-2</v>
      </c>
      <c r="BA286" s="14">
        <v>2.581</v>
      </c>
      <c r="BB286" s="25">
        <v>8.9999999999999993E-3</v>
      </c>
      <c r="BC286" s="25">
        <v>6.0000000000000001E-3</v>
      </c>
    </row>
    <row r="287" spans="1:55" ht="12" customHeight="1" x14ac:dyDescent="0.2">
      <c r="B287" s="6">
        <v>281</v>
      </c>
      <c r="C287" s="11">
        <v>42517</v>
      </c>
      <c r="D287" s="98" t="s">
        <v>324</v>
      </c>
      <c r="E287" s="6">
        <v>221.6</v>
      </c>
      <c r="F287" s="6">
        <v>2943.3999999999996</v>
      </c>
      <c r="G287" s="6">
        <v>-1367.5999999999997</v>
      </c>
      <c r="H287" s="6">
        <v>2969.2999999999993</v>
      </c>
      <c r="I287" s="6" t="s">
        <v>181</v>
      </c>
      <c r="J287" s="6" t="s">
        <v>50</v>
      </c>
      <c r="K287" s="6" t="s">
        <v>42</v>
      </c>
      <c r="N287" s="14">
        <v>0.21099999999999999</v>
      </c>
      <c r="O287" s="14">
        <v>20.64</v>
      </c>
      <c r="P287" s="14">
        <v>42.48</v>
      </c>
      <c r="Q287" s="15">
        <v>0.56018999999999997</v>
      </c>
      <c r="R287" s="14">
        <v>2.375</v>
      </c>
      <c r="S287" s="14">
        <v>0.46899999999999997</v>
      </c>
      <c r="T287" s="13">
        <v>84.26</v>
      </c>
      <c r="U287" s="24">
        <v>20.2</v>
      </c>
      <c r="V287" s="16">
        <v>4.4000000000000004</v>
      </c>
      <c r="W287" s="13">
        <v>3016</v>
      </c>
      <c r="X287" s="25">
        <v>16.48</v>
      </c>
      <c r="Y287" s="26">
        <v>3.4089999999999998</v>
      </c>
      <c r="Z287" s="13">
        <v>142.19999999999999</v>
      </c>
      <c r="AA287" s="26">
        <v>16.32</v>
      </c>
      <c r="AB287" s="26">
        <v>51.12</v>
      </c>
      <c r="AC287" s="26">
        <v>36.35</v>
      </c>
      <c r="AD287" s="26">
        <v>101.9</v>
      </c>
      <c r="AE287" s="26">
        <v>39.5</v>
      </c>
      <c r="AF287" s="14">
        <v>0.42799999999999999</v>
      </c>
      <c r="AG287" s="14">
        <v>0.66100000000000003</v>
      </c>
      <c r="AH287" s="14">
        <v>0.02</v>
      </c>
      <c r="AI287" s="14">
        <v>14.85</v>
      </c>
      <c r="AJ287" s="26">
        <v>383.7</v>
      </c>
      <c r="AK287" s="25">
        <v>0.14599999999999999</v>
      </c>
      <c r="AL287" s="25">
        <v>0.29399999999999998</v>
      </c>
      <c r="AM287" s="25">
        <v>2.4E-2</v>
      </c>
      <c r="AN287" s="25">
        <v>0.13700000000000001</v>
      </c>
      <c r="AO287" s="25">
        <v>3.5999999999999997E-2</v>
      </c>
      <c r="AP287" s="25">
        <v>6.5000000000000002E-2</v>
      </c>
      <c r="AQ287" s="29">
        <f t="shared" si="19"/>
        <v>1.0077519379844961</v>
      </c>
      <c r="AR287" s="25">
        <v>9.2999999999999999E-2</v>
      </c>
      <c r="AS287" s="27">
        <v>0.02</v>
      </c>
      <c r="AT287" s="25">
        <v>5.8000000000000003E-2</v>
      </c>
      <c r="AU287" s="27">
        <v>0.02</v>
      </c>
      <c r="AV287" s="27">
        <v>0.03</v>
      </c>
      <c r="AW287" s="27">
        <v>0.02</v>
      </c>
      <c r="AX287" s="25">
        <v>3.5999999999999997E-2</v>
      </c>
      <c r="AY287" s="25">
        <v>6.0000000000000001E-3</v>
      </c>
      <c r="AZ287" s="25">
        <v>9.1999999999999998E-2</v>
      </c>
      <c r="BA287" s="14">
        <v>0.26600000000000001</v>
      </c>
      <c r="BB287" s="25">
        <v>6.4000000000000001E-2</v>
      </c>
      <c r="BC287" s="25">
        <v>8.0000000000000002E-3</v>
      </c>
    </row>
    <row r="288" spans="1:55" ht="12" customHeight="1" x14ac:dyDescent="0.2">
      <c r="B288" s="6">
        <v>282</v>
      </c>
      <c r="C288" s="11">
        <v>42517</v>
      </c>
      <c r="D288" s="98" t="s">
        <v>324</v>
      </c>
      <c r="E288" s="6">
        <v>221.6</v>
      </c>
      <c r="F288" s="6">
        <v>2943.3999999999996</v>
      </c>
      <c r="G288" s="6">
        <v>-1367.5999999999997</v>
      </c>
      <c r="H288" s="6">
        <v>2969.2999999999993</v>
      </c>
      <c r="I288" s="6" t="s">
        <v>181</v>
      </c>
      <c r="J288" s="6" t="s">
        <v>50</v>
      </c>
      <c r="K288" s="6" t="s">
        <v>42</v>
      </c>
      <c r="N288" s="14">
        <v>2.9910000000000001</v>
      </c>
      <c r="O288" s="15">
        <v>0.04</v>
      </c>
      <c r="P288" s="14">
        <v>33.06</v>
      </c>
      <c r="Q288" s="15">
        <v>0.49306</v>
      </c>
      <c r="R288" s="14">
        <v>0.11799999999999999</v>
      </c>
      <c r="S288" s="14">
        <v>16.18</v>
      </c>
      <c r="T288" s="13">
        <v>162.6</v>
      </c>
      <c r="U288" s="26">
        <v>3.33</v>
      </c>
      <c r="V288" s="16">
        <v>2.9</v>
      </c>
      <c r="W288" s="16">
        <v>19.899999999999999</v>
      </c>
      <c r="X288" s="25">
        <v>0.435</v>
      </c>
      <c r="Y288" s="24">
        <v>0.4</v>
      </c>
      <c r="Z288" s="16">
        <v>9.1999999999999993</v>
      </c>
      <c r="AA288" s="24">
        <v>0.9</v>
      </c>
      <c r="AB288" s="26">
        <v>4.0449999999999999</v>
      </c>
      <c r="AC288" s="26">
        <v>22.64</v>
      </c>
      <c r="AD288" s="24">
        <v>0.8</v>
      </c>
      <c r="AE288" s="26">
        <v>293.5</v>
      </c>
      <c r="AF288" s="14">
        <v>0.55600000000000005</v>
      </c>
      <c r="AG288" s="14">
        <v>0.53</v>
      </c>
      <c r="AH288" s="14">
        <v>6.0000000000000001E-3</v>
      </c>
      <c r="AI288" s="15">
        <v>0.15</v>
      </c>
      <c r="AJ288" s="26">
        <v>62.49</v>
      </c>
      <c r="AK288" s="25">
        <v>1.7310000000000001</v>
      </c>
      <c r="AL288" s="25">
        <v>3.238</v>
      </c>
      <c r="AM288" s="25">
        <v>0.29499999999999998</v>
      </c>
      <c r="AN288" s="25">
        <v>1.4510000000000001</v>
      </c>
      <c r="AO288" s="25">
        <v>0.20200000000000001</v>
      </c>
      <c r="AP288" s="25">
        <v>0.40500000000000003</v>
      </c>
      <c r="AQ288" s="29">
        <f t="shared" si="19"/>
        <v>2.5</v>
      </c>
      <c r="AR288" s="25">
        <v>0.122</v>
      </c>
      <c r="AS288" s="25">
        <v>2.3E-2</v>
      </c>
      <c r="AT288" s="25">
        <v>5.5E-2</v>
      </c>
      <c r="AU288" s="27">
        <v>0.02</v>
      </c>
      <c r="AV288" s="27">
        <v>0.02</v>
      </c>
      <c r="AW288" s="27">
        <v>0.02</v>
      </c>
      <c r="AX288" s="27">
        <v>0.05</v>
      </c>
      <c r="AY288" s="27">
        <v>0.02</v>
      </c>
      <c r="AZ288" s="25">
        <v>1.6E-2</v>
      </c>
      <c r="BA288" s="14">
        <v>0.83499999999999996</v>
      </c>
      <c r="BB288" s="25">
        <v>8.9999999999999993E-3</v>
      </c>
      <c r="BC288" s="25">
        <v>0</v>
      </c>
    </row>
    <row r="289" spans="1:55" ht="12" customHeight="1" x14ac:dyDescent="0.2">
      <c r="B289" s="6">
        <v>283</v>
      </c>
      <c r="C289" s="11">
        <v>42517</v>
      </c>
      <c r="D289" s="98" t="s">
        <v>324</v>
      </c>
      <c r="E289" s="6">
        <v>221.6</v>
      </c>
      <c r="F289" s="6">
        <v>2943.3999999999996</v>
      </c>
      <c r="G289" s="6">
        <v>-1367.5999999999997</v>
      </c>
      <c r="H289" s="6">
        <v>2969.2999999999993</v>
      </c>
      <c r="I289" s="6" t="s">
        <v>181</v>
      </c>
      <c r="J289" s="6" t="s">
        <v>50</v>
      </c>
      <c r="K289" s="6" t="s">
        <v>42</v>
      </c>
      <c r="N289" s="14">
        <v>3.2170000000000001</v>
      </c>
      <c r="O289" s="14">
        <v>2.7E-2</v>
      </c>
      <c r="P289" s="14">
        <v>30.43</v>
      </c>
      <c r="Q289" s="15">
        <v>0.49479000000000001</v>
      </c>
      <c r="R289" s="14">
        <v>0.13800000000000001</v>
      </c>
      <c r="S289" s="14">
        <v>15.07</v>
      </c>
      <c r="T289" s="13">
        <v>209.9</v>
      </c>
      <c r="U289" s="24">
        <v>11</v>
      </c>
      <c r="V289" s="16">
        <v>3.5</v>
      </c>
      <c r="W289" s="13">
        <v>20.8</v>
      </c>
      <c r="X289" s="25">
        <v>0.502</v>
      </c>
      <c r="Y289" s="24">
        <v>0.2</v>
      </c>
      <c r="Z289" s="16">
        <v>9.6999999999999993</v>
      </c>
      <c r="AA289" s="24">
        <v>1.1000000000000001</v>
      </c>
      <c r="AB289" s="26">
        <v>3.274</v>
      </c>
      <c r="AC289" s="26">
        <v>24.06</v>
      </c>
      <c r="AD289" s="26">
        <v>0.82099999999999995</v>
      </c>
      <c r="AE289" s="26">
        <v>278.89999999999998</v>
      </c>
      <c r="AF289" s="14">
        <v>0.38600000000000001</v>
      </c>
      <c r="AG289" s="15">
        <v>0.13</v>
      </c>
      <c r="AH289" s="14">
        <v>1.2E-2</v>
      </c>
      <c r="AI289" s="15">
        <v>0.08</v>
      </c>
      <c r="AJ289" s="26">
        <v>69.58</v>
      </c>
      <c r="AK289" s="25">
        <v>1.659</v>
      </c>
      <c r="AL289" s="25">
        <v>3.6110000000000002</v>
      </c>
      <c r="AM289" s="25">
        <v>0.311</v>
      </c>
      <c r="AN289" s="25">
        <v>1.202</v>
      </c>
      <c r="AO289" s="25">
        <v>0.17799999999999999</v>
      </c>
      <c r="AP289" s="25">
        <v>0.40300000000000002</v>
      </c>
      <c r="AQ289" s="29">
        <f t="shared" si="19"/>
        <v>1.8401826484018267</v>
      </c>
      <c r="AR289" s="25">
        <v>0.26</v>
      </c>
      <c r="AS289" s="25">
        <v>1.0999999999999999E-2</v>
      </c>
      <c r="AT289" s="25">
        <v>6.7000000000000004E-2</v>
      </c>
      <c r="AU289" s="25">
        <v>1.2E-2</v>
      </c>
      <c r="AV289" s="25">
        <v>5.8999999999999997E-2</v>
      </c>
      <c r="AW289" s="25">
        <v>6.0000000000000001E-3</v>
      </c>
      <c r="AX289" s="25">
        <v>3.1E-2</v>
      </c>
      <c r="AY289" s="27">
        <v>0.01</v>
      </c>
      <c r="AZ289" s="27">
        <v>0.01</v>
      </c>
      <c r="BA289" s="14">
        <v>0.47099999999999997</v>
      </c>
      <c r="BB289" s="27">
        <v>0.01</v>
      </c>
      <c r="BC289" s="27">
        <v>0.01</v>
      </c>
    </row>
    <row r="290" spans="1:55" ht="12" customHeight="1" x14ac:dyDescent="0.2">
      <c r="B290" s="6">
        <v>284</v>
      </c>
      <c r="C290" s="11">
        <v>42517</v>
      </c>
      <c r="D290" s="98" t="s">
        <v>324</v>
      </c>
      <c r="E290" s="6">
        <v>221.6</v>
      </c>
      <c r="F290" s="6">
        <v>2943.3999999999996</v>
      </c>
      <c r="G290" s="6">
        <v>-1367.5999999999997</v>
      </c>
      <c r="H290" s="6">
        <v>2969.2999999999993</v>
      </c>
      <c r="I290" s="6" t="s">
        <v>181</v>
      </c>
      <c r="J290" s="6" t="s">
        <v>50</v>
      </c>
      <c r="K290" s="6" t="s">
        <v>42</v>
      </c>
      <c r="N290" s="14">
        <v>3.3839999999999999</v>
      </c>
      <c r="O290" s="14">
        <v>3.6999999999999998E-2</v>
      </c>
      <c r="P290" s="14">
        <v>26.13</v>
      </c>
      <c r="Q290" s="15">
        <v>0.61355000000000004</v>
      </c>
      <c r="R290" s="14">
        <v>0.182</v>
      </c>
      <c r="S290" s="14">
        <v>11.8</v>
      </c>
      <c r="T290" s="13">
        <v>239</v>
      </c>
      <c r="U290" s="26">
        <v>5.59</v>
      </c>
      <c r="V290" s="16">
        <v>4.3</v>
      </c>
      <c r="W290" s="13">
        <v>22.18</v>
      </c>
      <c r="X290" s="25">
        <v>0.432</v>
      </c>
      <c r="Y290" s="24">
        <v>0.2</v>
      </c>
      <c r="Z290" s="16">
        <v>7.7</v>
      </c>
      <c r="AA290" s="24">
        <v>0.7</v>
      </c>
      <c r="AB290" s="26">
        <v>4.2549999999999999</v>
      </c>
      <c r="AC290" s="26">
        <v>24.42</v>
      </c>
      <c r="AD290" s="26">
        <v>1.395</v>
      </c>
      <c r="AE290" s="26">
        <v>239.8</v>
      </c>
      <c r="AF290" s="14">
        <v>0.216</v>
      </c>
      <c r="AG290" s="15">
        <v>7.0000000000000007E-2</v>
      </c>
      <c r="AH290" s="14">
        <v>6.0000000000000001E-3</v>
      </c>
      <c r="AI290" s="15">
        <v>7.0000000000000007E-2</v>
      </c>
      <c r="AJ290" s="26">
        <v>65.150000000000006</v>
      </c>
      <c r="AK290" s="25">
        <v>1.6240000000000001</v>
      </c>
      <c r="AL290" s="25">
        <v>3.161</v>
      </c>
      <c r="AM290" s="25">
        <v>0.33400000000000002</v>
      </c>
      <c r="AN290" s="25">
        <v>1.2070000000000001</v>
      </c>
      <c r="AO290" s="25">
        <v>0.214</v>
      </c>
      <c r="AP290" s="25">
        <v>0.33300000000000002</v>
      </c>
      <c r="AQ290" s="29">
        <f t="shared" si="19"/>
        <v>1.8196721311475412</v>
      </c>
      <c r="AR290" s="25">
        <v>0.152</v>
      </c>
      <c r="AS290" s="25">
        <v>1.0999999999999999E-2</v>
      </c>
      <c r="AT290" s="25">
        <v>6.3E-2</v>
      </c>
      <c r="AU290" s="25">
        <v>1.9E-2</v>
      </c>
      <c r="AV290" s="25">
        <v>2.1999999999999999E-2</v>
      </c>
      <c r="AW290" s="27">
        <v>0.02</v>
      </c>
      <c r="AX290" s="25">
        <v>1.4999999999999999E-2</v>
      </c>
      <c r="AY290" s="27">
        <v>0.02</v>
      </c>
      <c r="AZ290" s="25">
        <v>3.1E-2</v>
      </c>
      <c r="BA290" s="14">
        <v>0.51200000000000001</v>
      </c>
      <c r="BB290" s="25">
        <v>8.9999999999999993E-3</v>
      </c>
      <c r="BC290" s="25">
        <v>8.0000000000000002E-3</v>
      </c>
    </row>
    <row r="291" spans="1:55" ht="12" customHeight="1" x14ac:dyDescent="0.2">
      <c r="B291" s="6">
        <v>285</v>
      </c>
      <c r="C291" s="11">
        <v>42517</v>
      </c>
      <c r="D291" s="98" t="s">
        <v>324</v>
      </c>
      <c r="E291" s="6">
        <v>221.6</v>
      </c>
      <c r="F291" s="6">
        <v>2943.3999999999996</v>
      </c>
      <c r="G291" s="6">
        <v>-1367.5999999999997</v>
      </c>
      <c r="H291" s="6">
        <v>2969.2999999999993</v>
      </c>
      <c r="I291" s="6" t="s">
        <v>181</v>
      </c>
      <c r="J291" s="6" t="s">
        <v>50</v>
      </c>
      <c r="K291" s="6" t="s">
        <v>42</v>
      </c>
      <c r="N291" s="14">
        <v>3.1589999999999998</v>
      </c>
      <c r="O291" s="14">
        <v>3.3000000000000002E-2</v>
      </c>
      <c r="P291" s="14">
        <v>26.73</v>
      </c>
      <c r="Q291" s="15">
        <v>0.60795999999999994</v>
      </c>
      <c r="R291" s="14">
        <v>0.156</v>
      </c>
      <c r="S291" s="14">
        <v>11.74</v>
      </c>
      <c r="T291" s="13">
        <v>217.4</v>
      </c>
      <c r="U291" s="24">
        <v>18.7</v>
      </c>
      <c r="V291" s="16">
        <v>4.4000000000000004</v>
      </c>
      <c r="W291" s="13">
        <v>22.21</v>
      </c>
      <c r="X291" s="25">
        <v>0.51100000000000001</v>
      </c>
      <c r="Y291" s="24">
        <v>0.3</v>
      </c>
      <c r="Z291" s="16">
        <v>9.1</v>
      </c>
      <c r="AA291" s="24">
        <v>0.8</v>
      </c>
      <c r="AB291" s="26">
        <v>3.86</v>
      </c>
      <c r="AC291" s="26">
        <v>22.58</v>
      </c>
      <c r="AD291" s="26">
        <v>1.073</v>
      </c>
      <c r="AE291" s="26">
        <v>245.2</v>
      </c>
      <c r="AF291" s="14">
        <v>0.48499999999999999</v>
      </c>
      <c r="AG291" s="14">
        <v>0.13500000000000001</v>
      </c>
      <c r="AH291" s="15">
        <v>0.05</v>
      </c>
      <c r="AI291" s="15">
        <v>0.05</v>
      </c>
      <c r="AJ291" s="26">
        <v>66.38</v>
      </c>
      <c r="AK291" s="25">
        <v>1.5740000000000001</v>
      </c>
      <c r="AL291" s="25">
        <v>3.234</v>
      </c>
      <c r="AM291" s="25">
        <v>0.27200000000000002</v>
      </c>
      <c r="AN291" s="25">
        <v>0.94899999999999995</v>
      </c>
      <c r="AO291" s="25">
        <v>0.19900000000000001</v>
      </c>
      <c r="AP291" s="25">
        <v>0.34300000000000003</v>
      </c>
      <c r="AQ291" s="29">
        <f t="shared" si="19"/>
        <v>1.8641304347826089</v>
      </c>
      <c r="AR291" s="25">
        <v>0.16900000000000001</v>
      </c>
      <c r="AS291" s="25">
        <v>1.7000000000000001E-2</v>
      </c>
      <c r="AT291" s="25">
        <v>7.3999999999999996E-2</v>
      </c>
      <c r="AU291" s="25">
        <v>2.1999999999999999E-2</v>
      </c>
      <c r="AV291" s="25">
        <v>5.6000000000000001E-2</v>
      </c>
      <c r="AW291" s="27">
        <v>0.02</v>
      </c>
      <c r="AX291" s="25">
        <v>3.5999999999999997E-2</v>
      </c>
      <c r="AY291" s="27">
        <v>0.02</v>
      </c>
      <c r="AZ291" s="25">
        <v>1.0999999999999999E-2</v>
      </c>
      <c r="BA291" s="14">
        <v>0.38300000000000001</v>
      </c>
      <c r="BB291" s="25">
        <v>2.1999999999999999E-2</v>
      </c>
      <c r="BC291" s="25">
        <v>6.0000000000000001E-3</v>
      </c>
    </row>
    <row r="292" spans="1:55" ht="12" customHeight="1" x14ac:dyDescent="0.2">
      <c r="B292" s="6">
        <v>286</v>
      </c>
      <c r="C292" s="11">
        <v>42517</v>
      </c>
      <c r="D292" s="98" t="s">
        <v>324</v>
      </c>
      <c r="E292" s="6">
        <v>221.6</v>
      </c>
      <c r="F292" s="6">
        <v>2943.3999999999996</v>
      </c>
      <c r="G292" s="6">
        <v>-1367.5999999999997</v>
      </c>
      <c r="H292" s="6">
        <v>2969.2999999999993</v>
      </c>
      <c r="I292" s="6" t="s">
        <v>181</v>
      </c>
      <c r="J292" s="6" t="s">
        <v>50</v>
      </c>
      <c r="K292" s="6" t="s">
        <v>42</v>
      </c>
      <c r="N292" s="14">
        <v>3.0819999999999999</v>
      </c>
      <c r="O292" s="14">
        <v>2.5000000000000001E-2</v>
      </c>
      <c r="P292" s="14">
        <v>29.02</v>
      </c>
      <c r="Q292" s="15">
        <v>0.57733000000000001</v>
      </c>
      <c r="R292" s="14">
        <v>0.182</v>
      </c>
      <c r="S292" s="14">
        <v>13.6</v>
      </c>
      <c r="T292" s="13">
        <v>249.4</v>
      </c>
      <c r="U292" s="26">
        <v>5.7160000000000002</v>
      </c>
      <c r="V292" s="16">
        <v>4.7</v>
      </c>
      <c r="W292" s="13">
        <v>21.19</v>
      </c>
      <c r="X292" s="25">
        <v>0.48499999999999999</v>
      </c>
      <c r="Y292" s="26">
        <v>0.28899999999999998</v>
      </c>
      <c r="Z292" s="16">
        <v>7.3</v>
      </c>
      <c r="AA292" s="24">
        <v>1.4</v>
      </c>
      <c r="AB292" s="26">
        <v>4.05</v>
      </c>
      <c r="AC292" s="26">
        <v>23.8</v>
      </c>
      <c r="AD292" s="26">
        <v>1.0549999999999999</v>
      </c>
      <c r="AE292" s="26">
        <v>266.3</v>
      </c>
      <c r="AF292" s="14">
        <v>0.42099999999999999</v>
      </c>
      <c r="AG292" s="14">
        <v>8.4000000000000005E-2</v>
      </c>
      <c r="AH292" s="15">
        <v>0.05</v>
      </c>
      <c r="AI292" s="15">
        <v>0.09</v>
      </c>
      <c r="AJ292" s="26">
        <v>71.540000000000006</v>
      </c>
      <c r="AK292" s="25">
        <v>1.86</v>
      </c>
      <c r="AL292" s="25">
        <v>3.7709999999999999</v>
      </c>
      <c r="AM292" s="25">
        <v>0.34200000000000003</v>
      </c>
      <c r="AN292" s="25">
        <v>1.2490000000000001</v>
      </c>
      <c r="AO292" s="25">
        <v>0.22900000000000001</v>
      </c>
      <c r="AP292" s="25">
        <v>0.377</v>
      </c>
      <c r="AQ292" s="29">
        <f t="shared" si="19"/>
        <v>2.4166666666666665</v>
      </c>
      <c r="AR292" s="25">
        <v>8.3000000000000004E-2</v>
      </c>
      <c r="AS292" s="25">
        <v>1.4999999999999999E-2</v>
      </c>
      <c r="AT292" s="25">
        <v>0.115</v>
      </c>
      <c r="AU292" s="25">
        <v>1.9E-2</v>
      </c>
      <c r="AV292" s="25">
        <v>4.9000000000000002E-2</v>
      </c>
      <c r="AW292" s="25">
        <v>5.0000000000000001E-3</v>
      </c>
      <c r="AX292" s="25">
        <v>4.8000000000000001E-2</v>
      </c>
      <c r="AY292" s="27">
        <v>0.01</v>
      </c>
      <c r="AZ292" s="27">
        <v>0.01</v>
      </c>
      <c r="BA292" s="14">
        <v>0.47499999999999998</v>
      </c>
      <c r="BB292" s="25">
        <v>1.6E-2</v>
      </c>
      <c r="BC292" s="25">
        <v>6.0000000000000001E-3</v>
      </c>
    </row>
    <row r="293" spans="1:55" ht="12" customHeight="1" x14ac:dyDescent="0.2">
      <c r="B293" s="6">
        <v>287</v>
      </c>
      <c r="C293" s="11">
        <v>42517</v>
      </c>
      <c r="D293" s="98" t="s">
        <v>324</v>
      </c>
      <c r="E293" s="6">
        <v>221.6</v>
      </c>
      <c r="F293" s="6">
        <v>2943.3999999999996</v>
      </c>
      <c r="G293" s="6">
        <v>-1367.5999999999997</v>
      </c>
      <c r="H293" s="6">
        <v>2969.2999999999993</v>
      </c>
      <c r="I293" s="6" t="s">
        <v>181</v>
      </c>
      <c r="J293" s="6" t="s">
        <v>50</v>
      </c>
      <c r="K293" s="6" t="s">
        <v>42</v>
      </c>
      <c r="N293" s="14">
        <v>3.1960000000000002</v>
      </c>
      <c r="O293" s="14">
        <v>0.14899999999999999</v>
      </c>
      <c r="P293" s="14">
        <v>33.25</v>
      </c>
      <c r="Q293" s="15">
        <v>0.50953999999999999</v>
      </c>
      <c r="R293" s="14">
        <v>0.17100000000000001</v>
      </c>
      <c r="S293" s="14">
        <v>16.09</v>
      </c>
      <c r="T293" s="13">
        <v>247.1</v>
      </c>
      <c r="U293" s="24">
        <v>20.9</v>
      </c>
      <c r="V293" s="16">
        <v>5.0999999999999996</v>
      </c>
      <c r="W293" s="13">
        <v>83.81</v>
      </c>
      <c r="X293" s="25">
        <v>0.59599999999999997</v>
      </c>
      <c r="Y293" s="24">
        <v>0.2</v>
      </c>
      <c r="Z293" s="16">
        <v>6.3</v>
      </c>
      <c r="AA293" s="26">
        <v>0.98599999999999999</v>
      </c>
      <c r="AB293" s="26">
        <v>3.4889999999999999</v>
      </c>
      <c r="AC293" s="26">
        <v>28.13</v>
      </c>
      <c r="AD293" s="26">
        <v>1.615</v>
      </c>
      <c r="AE293" s="26">
        <v>292.7</v>
      </c>
      <c r="AF293" s="14">
        <v>0.49</v>
      </c>
      <c r="AG293" s="15">
        <v>0.12</v>
      </c>
      <c r="AH293" s="14">
        <v>0.04</v>
      </c>
      <c r="AI293" s="14">
        <v>0.09</v>
      </c>
      <c r="AJ293" s="26">
        <v>77.47</v>
      </c>
      <c r="AK293" s="25">
        <v>1.905</v>
      </c>
      <c r="AL293" s="25">
        <v>4.2210000000000001</v>
      </c>
      <c r="AM293" s="25">
        <v>0.318</v>
      </c>
      <c r="AN293" s="25">
        <v>1.4730000000000001</v>
      </c>
      <c r="AO293" s="25">
        <v>0.248</v>
      </c>
      <c r="AP293" s="25">
        <v>0.41299999999999998</v>
      </c>
      <c r="AQ293" s="29">
        <f t="shared" si="19"/>
        <v>1.9389671361502347</v>
      </c>
      <c r="AR293" s="25">
        <v>0.17799999999999999</v>
      </c>
      <c r="AS293" s="25">
        <v>1.7000000000000001E-2</v>
      </c>
      <c r="AT293" s="25">
        <v>0.124</v>
      </c>
      <c r="AU293" s="25">
        <v>2.9000000000000001E-2</v>
      </c>
      <c r="AV293" s="25">
        <v>4.2000000000000003E-2</v>
      </c>
      <c r="AW293" s="27">
        <v>0.02</v>
      </c>
      <c r="AX293" s="25">
        <v>6.3E-2</v>
      </c>
      <c r="AY293" s="25">
        <v>7.0000000000000001E-3</v>
      </c>
      <c r="AZ293" s="27">
        <v>0.01</v>
      </c>
      <c r="BA293" s="14">
        <v>0.42099999999999999</v>
      </c>
      <c r="BB293" s="27">
        <v>0.01</v>
      </c>
      <c r="BC293" s="27">
        <v>0.01</v>
      </c>
    </row>
    <row r="294" spans="1:55" s="6" customFormat="1" ht="12" customHeight="1" x14ac:dyDescent="0.2">
      <c r="A294" s="3">
        <v>24</v>
      </c>
      <c r="B294" s="6">
        <v>288</v>
      </c>
      <c r="C294" s="11">
        <v>42933</v>
      </c>
      <c r="D294" s="98" t="s">
        <v>325</v>
      </c>
      <c r="E294" s="6">
        <v>228.65</v>
      </c>
      <c r="F294" s="6">
        <v>2950.35</v>
      </c>
      <c r="G294" s="6">
        <v>-1374.55</v>
      </c>
      <c r="H294" s="6">
        <v>2976.2499999999995</v>
      </c>
      <c r="I294" s="6" t="s">
        <v>181</v>
      </c>
      <c r="J294" s="6" t="s">
        <v>53</v>
      </c>
      <c r="K294" s="6" t="s">
        <v>277</v>
      </c>
      <c r="N294" s="14">
        <v>2.6033293663557413</v>
      </c>
      <c r="O294" s="14">
        <v>0.42291466815393197</v>
      </c>
      <c r="P294" s="14">
        <v>44.772154385964917</v>
      </c>
      <c r="Q294" s="15">
        <v>0.23759887914776492</v>
      </c>
      <c r="R294" s="14">
        <v>0.13290953846153847</v>
      </c>
      <c r="S294" s="14">
        <v>19.643002405130943</v>
      </c>
      <c r="T294" s="13">
        <v>153.49665653495441</v>
      </c>
      <c r="U294" s="24" t="s">
        <v>145</v>
      </c>
      <c r="V294" s="13">
        <v>7.7787683284457474</v>
      </c>
      <c r="W294" s="13">
        <v>109.09188464118041</v>
      </c>
      <c r="X294" s="14">
        <v>0.77391603630862316</v>
      </c>
      <c r="Y294" s="24" t="s">
        <v>76</v>
      </c>
      <c r="Z294" s="16" t="s">
        <v>141</v>
      </c>
      <c r="AA294" s="24" t="s">
        <v>141</v>
      </c>
      <c r="AB294" s="26">
        <v>4.279988059701493</v>
      </c>
      <c r="AC294" s="26">
        <v>26.719477124183005</v>
      </c>
      <c r="AD294" s="14">
        <v>0.65275349022736351</v>
      </c>
      <c r="AE294" s="26">
        <v>377.87315436241613</v>
      </c>
      <c r="AF294" s="14">
        <v>0.31544356120826711</v>
      </c>
      <c r="AG294" s="14">
        <v>0.66729662522202493</v>
      </c>
      <c r="AH294" s="14">
        <v>8.2142726440988106E-2</v>
      </c>
      <c r="AI294" s="14">
        <v>0.10687715269804822</v>
      </c>
      <c r="AJ294" s="26">
        <v>61.89969233196593</v>
      </c>
      <c r="AK294" s="25">
        <v>1.7707760711398546</v>
      </c>
      <c r="AL294" s="25">
        <v>3.2635920894926085</v>
      </c>
      <c r="AM294" s="25">
        <v>0.31901861142579707</v>
      </c>
      <c r="AN294" s="25">
        <v>1.1196177678238151</v>
      </c>
      <c r="AO294" s="25">
        <v>0.22622767720159559</v>
      </c>
      <c r="AP294" s="25">
        <v>0.43430810520665591</v>
      </c>
      <c r="AQ294" s="29">
        <f t="shared" ref="AQ294:AQ303" si="20">AP294/((AO294+AR294)/2)</f>
        <v>3.2761062021043084</v>
      </c>
      <c r="AR294" s="25">
        <v>3.8909090909090907E-2</v>
      </c>
      <c r="AS294" s="27" t="s">
        <v>128</v>
      </c>
      <c r="AT294" s="25">
        <v>0.11662415676196597</v>
      </c>
      <c r="AU294" s="27" t="s">
        <v>109</v>
      </c>
      <c r="AV294" s="27" t="s">
        <v>146</v>
      </c>
      <c r="AW294" s="27" t="s">
        <v>97</v>
      </c>
      <c r="AX294" s="27" t="s">
        <v>75</v>
      </c>
      <c r="AY294" s="25">
        <v>1.5368888888888889E-2</v>
      </c>
      <c r="AZ294" s="25">
        <v>0.16492710280373829</v>
      </c>
      <c r="BA294" s="14">
        <v>0.69124101331731236</v>
      </c>
      <c r="BB294" s="27" t="s">
        <v>127</v>
      </c>
      <c r="BC294" s="27" t="s">
        <v>128</v>
      </c>
    </row>
    <row r="295" spans="1:55" s="6" customFormat="1" ht="12" customHeight="1" x14ac:dyDescent="0.2">
      <c r="A295" s="3"/>
      <c r="B295" s="6">
        <v>289</v>
      </c>
      <c r="C295" s="11">
        <v>42933</v>
      </c>
      <c r="D295" s="98" t="s">
        <v>325</v>
      </c>
      <c r="E295" s="6">
        <v>228.65</v>
      </c>
      <c r="F295" s="6">
        <v>2950.35</v>
      </c>
      <c r="G295" s="6">
        <v>-1374.55</v>
      </c>
      <c r="H295" s="6">
        <v>2976.2499999999995</v>
      </c>
      <c r="I295" s="6" t="s">
        <v>181</v>
      </c>
      <c r="J295" s="6" t="s">
        <v>53</v>
      </c>
      <c r="K295" s="6" t="s">
        <v>277</v>
      </c>
      <c r="N295" s="14">
        <v>2.8436834995175295</v>
      </c>
      <c r="O295" s="14">
        <v>2.0519573340769663</v>
      </c>
      <c r="P295" s="14">
        <v>44.175466666666665</v>
      </c>
      <c r="Q295" s="15">
        <v>0.15744457566644579</v>
      </c>
      <c r="R295" s="14">
        <v>0.12866584615384613</v>
      </c>
      <c r="S295" s="14">
        <v>19.891900053447355</v>
      </c>
      <c r="T295" s="13">
        <v>182.72933130699087</v>
      </c>
      <c r="U295" s="26">
        <v>25.744918906394808</v>
      </c>
      <c r="V295" s="13">
        <v>7.9845762463343108</v>
      </c>
      <c r="W295" s="13">
        <v>157.4674714956405</v>
      </c>
      <c r="X295" s="14">
        <v>1.4996505295007561</v>
      </c>
      <c r="Y295" s="26">
        <v>2.9300476577308423</v>
      </c>
      <c r="Z295" s="13">
        <v>24.083263157894734</v>
      </c>
      <c r="AA295" s="26">
        <v>6.0078762589928054</v>
      </c>
      <c r="AB295" s="26">
        <v>7.3841552238805965</v>
      </c>
      <c r="AC295" s="26">
        <v>25.818935574229691</v>
      </c>
      <c r="AD295" s="14">
        <v>1.3833865177502995</v>
      </c>
      <c r="AE295" s="26">
        <v>350.3707138499085</v>
      </c>
      <c r="AF295" s="15" t="s">
        <v>92</v>
      </c>
      <c r="AG295" s="14">
        <v>0.85446536412078145</v>
      </c>
      <c r="AH295" s="14">
        <v>0.20534949679780423</v>
      </c>
      <c r="AI295" s="14">
        <v>0.15233065442020668</v>
      </c>
      <c r="AJ295" s="26">
        <v>57.138963395392878</v>
      </c>
      <c r="AK295" s="25">
        <v>1.7478601455133387</v>
      </c>
      <c r="AL295" s="25">
        <v>2.8897473032361165</v>
      </c>
      <c r="AM295" s="25">
        <v>0.29038873604143062</v>
      </c>
      <c r="AN295" s="25">
        <v>1.3410347144456889</v>
      </c>
      <c r="AO295" s="25">
        <v>7.0566431420681197E-2</v>
      </c>
      <c r="AP295" s="25">
        <v>0.40656360708534622</v>
      </c>
      <c r="AQ295" s="29">
        <f t="shared" si="20"/>
        <v>3.4539705877896032</v>
      </c>
      <c r="AR295" s="25">
        <v>0.16485167464114833</v>
      </c>
      <c r="AS295" s="25">
        <v>1.660998937300744E-2</v>
      </c>
      <c r="AT295" s="25">
        <v>4.0868294249919696E-2</v>
      </c>
      <c r="AU295" s="25">
        <v>1.1960537363560031E-2</v>
      </c>
      <c r="AV295" s="27" t="s">
        <v>119</v>
      </c>
      <c r="AW295" s="27" t="s">
        <v>97</v>
      </c>
      <c r="AX295" s="27" t="s">
        <v>75</v>
      </c>
      <c r="AY295" s="27" t="s">
        <v>82</v>
      </c>
      <c r="AZ295" s="25">
        <v>0.17102803738</v>
      </c>
      <c r="BA295" s="14">
        <v>0.71480604786222079</v>
      </c>
      <c r="BB295" s="27" t="s">
        <v>123</v>
      </c>
      <c r="BC295" s="27" t="s">
        <v>104</v>
      </c>
    </row>
    <row r="296" spans="1:55" ht="12" customHeight="1" x14ac:dyDescent="0.2">
      <c r="A296" s="3">
        <v>25</v>
      </c>
      <c r="B296" s="6">
        <v>290</v>
      </c>
      <c r="C296" s="11" t="s">
        <v>57</v>
      </c>
      <c r="D296" s="98" t="s">
        <v>326</v>
      </c>
      <c r="E296" s="38">
        <v>229.15</v>
      </c>
      <c r="F296" s="38">
        <v>2950.85</v>
      </c>
      <c r="G296" s="38">
        <v>-1375.05</v>
      </c>
      <c r="H296" s="38">
        <v>2976.7499999999995</v>
      </c>
      <c r="I296" s="6" t="s">
        <v>181</v>
      </c>
      <c r="J296" s="6" t="s">
        <v>64</v>
      </c>
      <c r="K296" s="6" t="s">
        <v>42</v>
      </c>
      <c r="N296" s="14">
        <v>5.4544127833753135</v>
      </c>
      <c r="O296" s="15">
        <v>1.9E-2</v>
      </c>
      <c r="P296" s="14">
        <v>17.200545325779039</v>
      </c>
      <c r="Q296" s="15">
        <v>1.8352799040215366</v>
      </c>
      <c r="R296" s="14">
        <v>0.35033100639906922</v>
      </c>
      <c r="S296" s="14">
        <v>6.1406301369863012</v>
      </c>
      <c r="T296" s="13">
        <v>117.04011799410031</v>
      </c>
      <c r="U296" s="24">
        <v>3</v>
      </c>
      <c r="V296" s="16">
        <v>22</v>
      </c>
      <c r="W296" s="13">
        <v>14.167018436109347</v>
      </c>
      <c r="X296" s="25">
        <v>0.33147685525349008</v>
      </c>
      <c r="Y296" s="24">
        <v>1.9</v>
      </c>
      <c r="Z296" s="16">
        <v>42</v>
      </c>
      <c r="AA296" s="24">
        <v>6.9</v>
      </c>
      <c r="AB296" s="26">
        <v>5.0991218889597958</v>
      </c>
      <c r="AC296" s="26">
        <v>23.199038626609443</v>
      </c>
      <c r="AD296" s="24">
        <v>2</v>
      </c>
      <c r="AE296" s="26">
        <v>260.60881214647219</v>
      </c>
      <c r="AF296" s="15">
        <v>0.27</v>
      </c>
      <c r="AG296" s="15">
        <v>0.44</v>
      </c>
      <c r="AH296" s="15">
        <v>0.23</v>
      </c>
      <c r="AI296" s="15">
        <v>0.77</v>
      </c>
      <c r="AJ296" s="26">
        <v>220.8832588941938</v>
      </c>
      <c r="AK296" s="25">
        <v>7.181892622634221</v>
      </c>
      <c r="AL296" s="25">
        <v>11.808720487433357</v>
      </c>
      <c r="AM296" s="25">
        <v>0.80899862195682137</v>
      </c>
      <c r="AN296" s="25">
        <v>2.4027192170818505</v>
      </c>
      <c r="AO296" s="27">
        <v>0.62</v>
      </c>
      <c r="AP296" s="25">
        <v>0.83172535211267595</v>
      </c>
      <c r="AQ296" s="15">
        <f t="shared" si="20"/>
        <v>1.8279678068410463</v>
      </c>
      <c r="AR296" s="27">
        <v>0.28999999999999998</v>
      </c>
      <c r="AS296" s="27">
        <v>7.0000000000000007E-2</v>
      </c>
      <c r="AT296" s="27">
        <v>0.22</v>
      </c>
      <c r="AU296" s="25">
        <v>1.5551695616211744E-2</v>
      </c>
      <c r="AV296" s="25">
        <v>2.6818264287874202E-2</v>
      </c>
      <c r="AW296" s="27">
        <v>0.06</v>
      </c>
      <c r="AX296" s="25">
        <v>1.8516188714153566E-2</v>
      </c>
      <c r="AY296" s="25">
        <v>7.817409766454354E-3</v>
      </c>
      <c r="AZ296" s="25">
        <v>8.2999136814846775E-2</v>
      </c>
      <c r="BA296" s="14">
        <v>3.8480918111656806</v>
      </c>
      <c r="BB296" s="25">
        <v>2.1560056858564301E-2</v>
      </c>
      <c r="BC296" s="25">
        <v>1.8544999999999999E-2</v>
      </c>
    </row>
    <row r="297" spans="1:55" ht="12" customHeight="1" x14ac:dyDescent="0.2">
      <c r="B297" s="6">
        <v>291</v>
      </c>
      <c r="C297" s="11" t="s">
        <v>57</v>
      </c>
      <c r="D297" s="98" t="s">
        <v>326</v>
      </c>
      <c r="E297" s="38">
        <v>229.15</v>
      </c>
      <c r="F297" s="38">
        <v>2950.85</v>
      </c>
      <c r="G297" s="38">
        <v>-1375.05</v>
      </c>
      <c r="H297" s="38">
        <v>2976.7499999999995</v>
      </c>
      <c r="I297" s="6" t="s">
        <v>181</v>
      </c>
      <c r="J297" s="6" t="s">
        <v>64</v>
      </c>
      <c r="K297" s="6" t="s">
        <v>42</v>
      </c>
      <c r="N297" s="14">
        <v>5.9972037153652389</v>
      </c>
      <c r="O297" s="14">
        <v>2.1893492769744161E-2</v>
      </c>
      <c r="P297" s="14">
        <v>17.555084985835695</v>
      </c>
      <c r="Q297" s="15">
        <v>1.8419352121962878</v>
      </c>
      <c r="R297" s="14">
        <v>0.39607155322862125</v>
      </c>
      <c r="S297" s="14">
        <v>5.9963835616438361</v>
      </c>
      <c r="T297" s="13">
        <v>121.58938053097346</v>
      </c>
      <c r="U297" s="24">
        <v>2.6</v>
      </c>
      <c r="V297" s="16">
        <v>22</v>
      </c>
      <c r="W297" s="13">
        <v>15.565079465988557</v>
      </c>
      <c r="X297" s="25">
        <v>0.43016899338721531</v>
      </c>
      <c r="Y297" s="24">
        <v>2.9</v>
      </c>
      <c r="Z297" s="16">
        <v>72</v>
      </c>
      <c r="AA297" s="24">
        <v>8.1</v>
      </c>
      <c r="AB297" s="26">
        <v>5.5122603701340154</v>
      </c>
      <c r="AC297" s="26">
        <v>24.062832618025752</v>
      </c>
      <c r="AD297" s="26">
        <v>2.1910760245495942</v>
      </c>
      <c r="AE297" s="26">
        <v>257.20494194700808</v>
      </c>
      <c r="AF297" s="15">
        <v>0.48</v>
      </c>
      <c r="AG297" s="15">
        <v>1.1499999999999999</v>
      </c>
      <c r="AH297" s="14">
        <v>1.0721640488656195E-2</v>
      </c>
      <c r="AI297" s="15">
        <v>0.93</v>
      </c>
      <c r="AJ297" s="26">
        <v>224.60149391652553</v>
      </c>
      <c r="AK297" s="25">
        <v>7.1987022016222477</v>
      </c>
      <c r="AL297" s="25">
        <v>12.574857197258186</v>
      </c>
      <c r="AM297" s="25">
        <v>0.80899862195682137</v>
      </c>
      <c r="AN297" s="25">
        <v>2.2216259786476868</v>
      </c>
      <c r="AO297" s="25">
        <v>0.27400031235358424</v>
      </c>
      <c r="AP297" s="25">
        <v>0.80486217303822927</v>
      </c>
      <c r="AQ297" s="15">
        <f t="shared" si="20"/>
        <v>2.2233752093884567</v>
      </c>
      <c r="AR297" s="27">
        <v>0.45</v>
      </c>
      <c r="AS297" s="27">
        <v>7.0000000000000007E-2</v>
      </c>
      <c r="AT297" s="27">
        <v>0.2</v>
      </c>
      <c r="AU297" s="25">
        <v>1.2219189412737799E-2</v>
      </c>
      <c r="AV297" s="27">
        <v>0.13</v>
      </c>
      <c r="AW297" s="27">
        <v>0.06</v>
      </c>
      <c r="AX297" s="25">
        <v>9.2580943570767828E-3</v>
      </c>
      <c r="AY297" s="27">
        <v>0.05</v>
      </c>
      <c r="AZ297" s="25">
        <v>7.1294130340958134E-2</v>
      </c>
      <c r="BA297" s="14">
        <v>6.8271726972035678</v>
      </c>
      <c r="BB297" s="27">
        <v>0.01</v>
      </c>
      <c r="BC297" s="25">
        <v>3.9656750572082382E-3</v>
      </c>
    </row>
    <row r="298" spans="1:55" ht="12" customHeight="1" x14ac:dyDescent="0.2">
      <c r="B298" s="6">
        <v>292</v>
      </c>
      <c r="C298" s="11" t="s">
        <v>57</v>
      </c>
      <c r="D298" s="98" t="s">
        <v>326</v>
      </c>
      <c r="E298" s="38">
        <v>229.15</v>
      </c>
      <c r="F298" s="38">
        <v>2950.85</v>
      </c>
      <c r="G298" s="38">
        <v>-1375.05</v>
      </c>
      <c r="H298" s="38">
        <v>2976.7499999999995</v>
      </c>
      <c r="I298" s="6" t="s">
        <v>181</v>
      </c>
      <c r="J298" s="6" t="s">
        <v>64</v>
      </c>
      <c r="K298" s="6" t="s">
        <v>42</v>
      </c>
      <c r="N298" s="14">
        <v>5.2646479848866496</v>
      </c>
      <c r="O298" s="14">
        <v>1.668075639599555E-2</v>
      </c>
      <c r="P298" s="14">
        <v>17.54434135977337</v>
      </c>
      <c r="Q298" s="15">
        <v>1.6327067760404983</v>
      </c>
      <c r="R298" s="14">
        <v>0.27756195462478184</v>
      </c>
      <c r="S298" s="14">
        <v>6.7528767123287681</v>
      </c>
      <c r="T298" s="13">
        <v>148.16120943952805</v>
      </c>
      <c r="U298" s="24">
        <v>105</v>
      </c>
      <c r="V298" s="16">
        <v>19</v>
      </c>
      <c r="W298" s="13">
        <v>15.223331214240305</v>
      </c>
      <c r="X298" s="25">
        <v>0.3368405584129317</v>
      </c>
      <c r="Y298" s="24">
        <v>2.7</v>
      </c>
      <c r="Z298" s="16">
        <v>56</v>
      </c>
      <c r="AA298" s="24">
        <v>4.4000000000000004</v>
      </c>
      <c r="AB298" s="26">
        <v>5.2696234843650291</v>
      </c>
      <c r="AC298" s="26">
        <v>26.71591416309013</v>
      </c>
      <c r="AD298" s="24">
        <v>2.1</v>
      </c>
      <c r="AE298" s="26">
        <v>240.50470378088718</v>
      </c>
      <c r="AF298" s="15">
        <v>0.27</v>
      </c>
      <c r="AG298" s="15">
        <v>0.79</v>
      </c>
      <c r="AH298" s="14">
        <v>1.9493891797556718E-2</v>
      </c>
      <c r="AI298" s="15">
        <v>0.88</v>
      </c>
      <c r="AJ298" s="26">
        <v>151.34221469274607</v>
      </c>
      <c r="AK298" s="25">
        <v>4.7318964851293925</v>
      </c>
      <c r="AL298" s="25">
        <v>9.2896629855293202</v>
      </c>
      <c r="AM298" s="25">
        <v>0.60649456438523963</v>
      </c>
      <c r="AN298" s="25">
        <v>2.0211298932384341</v>
      </c>
      <c r="AO298" s="25">
        <v>0.2612291113540528</v>
      </c>
      <c r="AP298" s="25">
        <v>0.59098993963782687</v>
      </c>
      <c r="AQ298" s="15">
        <f t="shared" si="20"/>
        <v>2.6194672496390066</v>
      </c>
      <c r="AR298" s="27">
        <v>0.19</v>
      </c>
      <c r="AS298" s="27">
        <v>0.05</v>
      </c>
      <c r="AT298" s="27">
        <v>0.22</v>
      </c>
      <c r="AU298" s="25">
        <v>5.5541770057899089E-3</v>
      </c>
      <c r="AV298" s="25">
        <v>2.2154218324765645E-2</v>
      </c>
      <c r="AW298" s="25">
        <v>6.8968421052631587E-3</v>
      </c>
      <c r="AX298" s="27">
        <v>0.25</v>
      </c>
      <c r="AY298" s="27">
        <v>0.06</v>
      </c>
      <c r="AZ298" s="25">
        <v>7.1294130340958134E-2</v>
      </c>
      <c r="BA298" s="14">
        <v>3.0015475593865886</v>
      </c>
      <c r="BB298" s="27">
        <v>0.01</v>
      </c>
      <c r="BC298" s="27">
        <v>0.05</v>
      </c>
    </row>
    <row r="299" spans="1:55" ht="12" customHeight="1" x14ac:dyDescent="0.2">
      <c r="A299" s="3">
        <v>26</v>
      </c>
      <c r="B299" s="6">
        <v>293</v>
      </c>
      <c r="C299" s="11">
        <v>42892</v>
      </c>
      <c r="D299" s="98" t="s">
        <v>327</v>
      </c>
      <c r="E299" s="38">
        <v>232.07</v>
      </c>
      <c r="F299" s="52">
        <v>2953.77</v>
      </c>
      <c r="G299" s="52">
        <v>-1377.97</v>
      </c>
      <c r="H299" s="52">
        <v>2979.6699999999996</v>
      </c>
      <c r="I299" s="6" t="s">
        <v>181</v>
      </c>
      <c r="J299" s="6" t="s">
        <v>328</v>
      </c>
      <c r="K299" s="6" t="s">
        <v>277</v>
      </c>
      <c r="N299" s="14">
        <v>6.9890324189526183</v>
      </c>
      <c r="O299" s="14">
        <v>0.14291700522344747</v>
      </c>
      <c r="P299" s="14">
        <v>17.069817351598171</v>
      </c>
      <c r="Q299" s="15">
        <v>5.7500177994094091E-2</v>
      </c>
      <c r="R299" s="14">
        <v>0.45019601930036185</v>
      </c>
      <c r="S299" s="14">
        <v>3.7242325444656768</v>
      </c>
      <c r="T299" s="13">
        <v>52.966863387978144</v>
      </c>
      <c r="U299" s="24">
        <v>18</v>
      </c>
      <c r="V299" s="16">
        <v>10</v>
      </c>
      <c r="W299" s="13">
        <v>19.478210116731521</v>
      </c>
      <c r="X299" s="25">
        <v>0.31072359550561796</v>
      </c>
      <c r="Y299" s="24">
        <v>1.2</v>
      </c>
      <c r="Z299" s="16">
        <v>29</v>
      </c>
      <c r="AA299" s="26">
        <v>20.489988131346436</v>
      </c>
      <c r="AB299" s="26">
        <v>9.5610629370629372</v>
      </c>
      <c r="AC299" s="26">
        <v>24.824584026622293</v>
      </c>
      <c r="AD299" s="26">
        <v>4.5152607392607402</v>
      </c>
      <c r="AE299" s="26">
        <v>107.81022727272726</v>
      </c>
      <c r="AF299" s="14">
        <v>0.19960979070592408</v>
      </c>
      <c r="AG299" s="14">
        <v>0.43719377835385614</v>
      </c>
      <c r="AH299" s="14">
        <v>5.0888165137614683E-2</v>
      </c>
      <c r="AI299" s="14">
        <v>0.29176681614349775</v>
      </c>
      <c r="AJ299" s="26">
        <v>19.816918053179908</v>
      </c>
      <c r="AK299" s="25">
        <v>10.797250402576489</v>
      </c>
      <c r="AL299" s="25">
        <v>18.533467278989665</v>
      </c>
      <c r="AM299" s="25">
        <v>1.1624894941634241</v>
      </c>
      <c r="AN299" s="25">
        <v>3.0148197278911559</v>
      </c>
      <c r="AO299" s="25">
        <v>0.34355326977755479</v>
      </c>
      <c r="AP299" s="25">
        <v>0.32165948275862066</v>
      </c>
      <c r="AQ299" s="29">
        <f t="shared" si="20"/>
        <v>1.5155837950413442</v>
      </c>
      <c r="AR299" s="25">
        <v>8.0916144333389797E-2</v>
      </c>
      <c r="AS299" s="25">
        <v>1.0267281105990785E-2</v>
      </c>
      <c r="AT299" s="25">
        <v>3.5417193896538898E-2</v>
      </c>
      <c r="AU299" s="25">
        <v>8.6693548387096753E-3</v>
      </c>
      <c r="AV299" s="25">
        <v>2.4151202749140892E-2</v>
      </c>
      <c r="AW299" s="27">
        <v>2E-3</v>
      </c>
      <c r="AX299" s="27">
        <v>8.0000000000000002E-3</v>
      </c>
      <c r="AY299" s="27">
        <v>2E-3</v>
      </c>
      <c r="AZ299" s="25">
        <v>0.02</v>
      </c>
      <c r="BA299" s="14">
        <v>3.9626073653152663</v>
      </c>
      <c r="BB299" s="25">
        <v>2.3924318694671064E-2</v>
      </c>
      <c r="BC299" s="25">
        <v>1.4672074159907299E-2</v>
      </c>
    </row>
    <row r="300" spans="1:55" ht="12" customHeight="1" x14ac:dyDescent="0.2">
      <c r="B300" s="6">
        <v>294</v>
      </c>
      <c r="C300" s="11">
        <v>42892</v>
      </c>
      <c r="D300" s="98" t="s">
        <v>327</v>
      </c>
      <c r="E300" s="38">
        <v>232.07</v>
      </c>
      <c r="F300" s="52">
        <v>2953.77</v>
      </c>
      <c r="G300" s="52">
        <v>-1377.97</v>
      </c>
      <c r="H300" s="52">
        <v>2979.6699999999996</v>
      </c>
      <c r="I300" s="6" t="s">
        <v>181</v>
      </c>
      <c r="J300" s="6" t="s">
        <v>328</v>
      </c>
      <c r="K300" s="6" t="s">
        <v>277</v>
      </c>
      <c r="N300" s="14">
        <v>6.9088503740648379</v>
      </c>
      <c r="O300" s="14">
        <v>0.27392426001160763</v>
      </c>
      <c r="P300" s="14">
        <v>17.522762557077623</v>
      </c>
      <c r="Q300" s="15">
        <v>9.5609840914130967E-2</v>
      </c>
      <c r="R300" s="14">
        <v>0.40396562123039803</v>
      </c>
      <c r="S300" s="14">
        <v>3.9807349698662358</v>
      </c>
      <c r="T300" s="13">
        <v>52.16682747853239</v>
      </c>
      <c r="U300" s="24">
        <v>26</v>
      </c>
      <c r="V300" s="16">
        <v>9</v>
      </c>
      <c r="W300" s="13">
        <v>74.775642023346307</v>
      </c>
      <c r="X300" s="25">
        <v>0.58305318352059932</v>
      </c>
      <c r="Y300" s="24">
        <v>0.8</v>
      </c>
      <c r="Z300" s="16">
        <v>23</v>
      </c>
      <c r="AA300" s="26">
        <v>28.921140709481737</v>
      </c>
      <c r="AB300" s="26">
        <v>10.621762237762237</v>
      </c>
      <c r="AC300" s="26">
        <v>29.920732113144759</v>
      </c>
      <c r="AD300" s="26">
        <v>7.5195524475524484</v>
      </c>
      <c r="AE300" s="26">
        <v>119.57670454545453</v>
      </c>
      <c r="AF300" s="14">
        <v>0.1700603050727208</v>
      </c>
      <c r="AG300" s="14">
        <v>0.37178872326636425</v>
      </c>
      <c r="AH300" s="14">
        <v>5.5328990825688075E-2</v>
      </c>
      <c r="AI300" s="14">
        <v>1.324291479820628</v>
      </c>
      <c r="AJ300" s="26">
        <v>20.741502099206969</v>
      </c>
      <c r="AK300" s="25">
        <v>12.630644122383252</v>
      </c>
      <c r="AL300" s="25">
        <v>23.49553386911596</v>
      </c>
      <c r="AM300" s="25">
        <v>1.3192150972762646</v>
      </c>
      <c r="AN300" s="25">
        <v>2.8264319727891154</v>
      </c>
      <c r="AO300" s="25">
        <v>0.25151881585549424</v>
      </c>
      <c r="AP300" s="25">
        <v>0.28370366379310341</v>
      </c>
      <c r="AQ300" s="29">
        <f t="shared" si="20"/>
        <v>1.5239320733745596</v>
      </c>
      <c r="AR300" s="25">
        <v>0.12081229883110284</v>
      </c>
      <c r="AS300" s="25">
        <v>4.4919354838709683E-3</v>
      </c>
      <c r="AT300" s="25">
        <v>1.7187755861555638E-2</v>
      </c>
      <c r="AU300" s="25">
        <v>7.5134408602150525E-3</v>
      </c>
      <c r="AV300" s="25">
        <v>1.9320962199312713E-2</v>
      </c>
      <c r="AW300" s="27">
        <v>2E-3</v>
      </c>
      <c r="AX300" s="25">
        <v>8.7605351170568554E-3</v>
      </c>
      <c r="AY300" s="27">
        <v>2E-3</v>
      </c>
      <c r="AZ300" s="25">
        <v>3.8768718801996671E-2</v>
      </c>
      <c r="BA300" s="14">
        <v>4.6253240083051033</v>
      </c>
      <c r="BB300" s="25">
        <v>0.02</v>
      </c>
      <c r="BC300" s="25">
        <v>1.2002317497103128E-2</v>
      </c>
    </row>
    <row r="301" spans="1:55" ht="12" customHeight="1" x14ac:dyDescent="0.2">
      <c r="B301" s="6">
        <v>295</v>
      </c>
      <c r="C301" s="11">
        <v>42892</v>
      </c>
      <c r="D301" s="98" t="s">
        <v>327</v>
      </c>
      <c r="E301" s="38">
        <v>232.07</v>
      </c>
      <c r="F301" s="52">
        <v>2953.77</v>
      </c>
      <c r="G301" s="52">
        <v>-1377.97</v>
      </c>
      <c r="H301" s="52">
        <v>2979.6699999999996</v>
      </c>
      <c r="I301" s="6" t="s">
        <v>181</v>
      </c>
      <c r="J301" s="6" t="s">
        <v>328</v>
      </c>
      <c r="K301" s="6" t="s">
        <v>277</v>
      </c>
      <c r="N301" s="14">
        <v>7.2762668329177052</v>
      </c>
      <c r="O301" s="14">
        <v>2.3819500870574578E-2</v>
      </c>
      <c r="P301" s="14">
        <v>18.970410958904107</v>
      </c>
      <c r="Q301" s="15">
        <v>5.8378316117511111E-2</v>
      </c>
      <c r="R301" s="14">
        <v>0.34892943305186969</v>
      </c>
      <c r="S301" s="14">
        <v>5.2480244009995589</v>
      </c>
      <c r="T301" s="13">
        <v>73.536010928961744</v>
      </c>
      <c r="U301" s="24">
        <v>29</v>
      </c>
      <c r="V301" s="13">
        <v>16.18317507082153</v>
      </c>
      <c r="W301" s="13">
        <v>11.497315175097278</v>
      </c>
      <c r="X301" s="25">
        <v>0.25536479400749063</v>
      </c>
      <c r="Y301" s="24">
        <v>0.9</v>
      </c>
      <c r="Z301" s="16">
        <v>35</v>
      </c>
      <c r="AA301" s="26">
        <v>9.121375445074511</v>
      </c>
      <c r="AB301" s="26">
        <v>9.4120279720279729</v>
      </c>
      <c r="AC301" s="26">
        <v>32.293831114808647</v>
      </c>
      <c r="AD301" s="26">
        <v>2.6976863136863143</v>
      </c>
      <c r="AE301" s="26">
        <v>133.66988636363635</v>
      </c>
      <c r="AF301" s="14">
        <v>0.31780773323873712</v>
      </c>
      <c r="AG301" s="14">
        <v>0.32668178872326636</v>
      </c>
      <c r="AH301" s="14">
        <v>6.3322477064220187E-2</v>
      </c>
      <c r="AI301" s="14">
        <v>0.39356502242152469</v>
      </c>
      <c r="AJ301" s="26">
        <v>45.381666925828021</v>
      </c>
      <c r="AK301" s="25">
        <v>6.7398429951690826</v>
      </c>
      <c r="AL301" s="25">
        <v>14.678208955223882</v>
      </c>
      <c r="AM301" s="25">
        <v>0.81924747081712057</v>
      </c>
      <c r="AN301" s="25">
        <v>2.3843979591836733</v>
      </c>
      <c r="AO301" s="25">
        <v>0.29312343201204216</v>
      </c>
      <c r="AP301" s="25">
        <v>0.44324676724137924</v>
      </c>
      <c r="AQ301" s="29">
        <f t="shared" si="20"/>
        <v>2.5175550445996642</v>
      </c>
      <c r="AR301" s="25">
        <v>5.9001355243096736E-2</v>
      </c>
      <c r="AS301" s="25">
        <v>9.6255760368663609E-3</v>
      </c>
      <c r="AT301" s="25">
        <v>3.4896352809825087E-2</v>
      </c>
      <c r="AU301" s="25">
        <v>3.1182795698924998E-3</v>
      </c>
      <c r="AV301" s="25">
        <v>3.8038144329896904E-2</v>
      </c>
      <c r="AW301" s="27">
        <v>2E-3</v>
      </c>
      <c r="AX301" s="25">
        <v>1.5018060200668896E-2</v>
      </c>
      <c r="AY301" s="27">
        <v>3.0000000000000001E-3</v>
      </c>
      <c r="AZ301" s="25">
        <v>0.02</v>
      </c>
      <c r="BA301" s="14">
        <v>5.5399825155720688</v>
      </c>
      <c r="BB301" s="25">
        <v>0.02</v>
      </c>
      <c r="BC301" s="25">
        <v>1.576E-2</v>
      </c>
    </row>
    <row r="302" spans="1:55" ht="12" customHeight="1" x14ac:dyDescent="0.2">
      <c r="B302" s="6">
        <v>296</v>
      </c>
      <c r="C302" s="11">
        <v>42892</v>
      </c>
      <c r="D302" s="98" t="s">
        <v>327</v>
      </c>
      <c r="E302" s="38">
        <v>232.07</v>
      </c>
      <c r="F302" s="52">
        <v>2953.77</v>
      </c>
      <c r="G302" s="52">
        <v>-1377.97</v>
      </c>
      <c r="H302" s="52">
        <v>2979.6699999999996</v>
      </c>
      <c r="I302" s="6" t="s">
        <v>181</v>
      </c>
      <c r="J302" s="6" t="s">
        <v>328</v>
      </c>
      <c r="K302" s="6" t="s">
        <v>277</v>
      </c>
      <c r="N302" s="14">
        <v>5.3037899002493765</v>
      </c>
      <c r="O302" s="14">
        <v>2.5174405107370865</v>
      </c>
      <c r="P302" s="14">
        <v>28.013668188736681</v>
      </c>
      <c r="Q302" s="15">
        <v>4.0029332259532893E-3</v>
      </c>
      <c r="R302" s="14">
        <v>0.51741133896260549</v>
      </c>
      <c r="S302" s="14">
        <v>8.0273996766132605</v>
      </c>
      <c r="T302" s="13">
        <v>61.508196721311002</v>
      </c>
      <c r="U302" s="24">
        <v>52</v>
      </c>
      <c r="V302" s="16">
        <v>15</v>
      </c>
      <c r="W302" s="13">
        <v>140.26186770428015</v>
      </c>
      <c r="X302" s="25">
        <v>1.522367041198502</v>
      </c>
      <c r="Y302" s="26">
        <v>4.5055683859379005</v>
      </c>
      <c r="Z302" s="13">
        <v>141.98137077294686</v>
      </c>
      <c r="AA302" s="26">
        <v>494.72737702756166</v>
      </c>
      <c r="AB302" s="26">
        <v>19.600209790209792</v>
      </c>
      <c r="AC302" s="26">
        <v>34.761264559068223</v>
      </c>
      <c r="AD302" s="26">
        <v>8.1629490509490505</v>
      </c>
      <c r="AE302" s="26">
        <v>176.86249999999998</v>
      </c>
      <c r="AF302" s="14">
        <v>0.62245512593118124</v>
      </c>
      <c r="AG302" s="14">
        <v>0.61954828256642902</v>
      </c>
      <c r="AH302" s="14">
        <v>0.3492747706422018</v>
      </c>
      <c r="AI302" s="15">
        <v>0.05</v>
      </c>
      <c r="AJ302" s="26">
        <v>115.91802208054735</v>
      </c>
      <c r="AK302" s="25">
        <v>11.05855072463768</v>
      </c>
      <c r="AL302" s="25">
        <v>16.339494833524682</v>
      </c>
      <c r="AM302" s="25">
        <v>1.3703719844357976</v>
      </c>
      <c r="AN302" s="25">
        <v>2.0017142857142858</v>
      </c>
      <c r="AO302" s="27">
        <v>0.04</v>
      </c>
      <c r="AP302" s="25">
        <v>0.46646605603448266</v>
      </c>
      <c r="AQ302" s="15">
        <f t="shared" si="20"/>
        <v>11.661651400862066</v>
      </c>
      <c r="AR302" s="27">
        <v>0.04</v>
      </c>
      <c r="AS302" s="25">
        <v>0.10606105990783408</v>
      </c>
      <c r="AT302" s="25">
        <v>4.9425195385187935E-2</v>
      </c>
      <c r="AU302" s="25">
        <v>7.7505376344086024E-2</v>
      </c>
      <c r="AV302" s="25">
        <v>0.20215567010309277</v>
      </c>
      <c r="AW302" s="27">
        <v>3.0000000000000001E-3</v>
      </c>
      <c r="AX302" s="27">
        <v>8.9999999999999993E-3</v>
      </c>
      <c r="AY302" s="27">
        <v>3.0000000000000001E-3</v>
      </c>
      <c r="AZ302" s="25">
        <v>0.02</v>
      </c>
      <c r="BA302" s="14">
        <v>8.6171347393727462</v>
      </c>
      <c r="BB302" s="25">
        <v>0.02</v>
      </c>
      <c r="BC302" s="25">
        <v>1.436E-2</v>
      </c>
    </row>
    <row r="303" spans="1:55" ht="12" customHeight="1" x14ac:dyDescent="0.2">
      <c r="B303" s="6">
        <v>297</v>
      </c>
      <c r="C303" s="11">
        <v>42892</v>
      </c>
      <c r="D303" s="98" t="s">
        <v>327</v>
      </c>
      <c r="E303" s="38">
        <v>232.07</v>
      </c>
      <c r="F303" s="52">
        <v>2953.77</v>
      </c>
      <c r="G303" s="52">
        <v>-1377.97</v>
      </c>
      <c r="H303" s="52">
        <v>2979.6699999999996</v>
      </c>
      <c r="I303" s="6" t="s">
        <v>181</v>
      </c>
      <c r="J303" s="6" t="s">
        <v>328</v>
      </c>
      <c r="K303" s="6" t="s">
        <v>277</v>
      </c>
      <c r="N303" s="14">
        <v>16.026069201995014</v>
      </c>
      <c r="O303" s="14">
        <v>0.2853099245502031</v>
      </c>
      <c r="P303" s="14">
        <v>22.096621004566209</v>
      </c>
      <c r="Q303" s="15">
        <v>1.2383521831996917E-2</v>
      </c>
      <c r="R303" s="14">
        <v>0.77482991556091674</v>
      </c>
      <c r="S303" s="14">
        <v>5.1647473173599883</v>
      </c>
      <c r="T303" s="13">
        <v>57.950975800156129</v>
      </c>
      <c r="U303" s="26">
        <v>41.603741057004385</v>
      </c>
      <c r="V303" s="16">
        <v>23</v>
      </c>
      <c r="W303" s="13">
        <v>32.659390402075225</v>
      </c>
      <c r="X303" s="25">
        <v>0.56162397003745312</v>
      </c>
      <c r="Y303" s="24">
        <v>0.8</v>
      </c>
      <c r="Z303" s="16">
        <v>34</v>
      </c>
      <c r="AA303" s="26">
        <v>620.38019253593563</v>
      </c>
      <c r="AB303" s="26">
        <v>25.852727272727275</v>
      </c>
      <c r="AC303" s="26">
        <v>35.565923460898503</v>
      </c>
      <c r="AD303" s="26">
        <v>16.033414585414587</v>
      </c>
      <c r="AE303" s="26">
        <v>138.09895833333334</v>
      </c>
      <c r="AF303" s="14">
        <v>0.76413089748137641</v>
      </c>
      <c r="AG303" s="14">
        <v>0.46787427090084255</v>
      </c>
      <c r="AH303" s="14">
        <v>0.1789832110091743</v>
      </c>
      <c r="AI303" s="14">
        <v>7.3032511210762348</v>
      </c>
      <c r="AJ303" s="26">
        <v>81.633525112735171</v>
      </c>
      <c r="AK303" s="25">
        <v>14.538260869565217</v>
      </c>
      <c r="AL303" s="25">
        <v>24.852812858783004</v>
      </c>
      <c r="AM303" s="25">
        <v>1.6213872373540854</v>
      </c>
      <c r="AN303" s="25">
        <v>4.5958730158730159</v>
      </c>
      <c r="AO303" s="25">
        <v>0.33508680381334671</v>
      </c>
      <c r="AP303" s="25">
        <v>0.42717887931034476</v>
      </c>
      <c r="AQ303" s="29">
        <f t="shared" si="20"/>
        <v>1.3545999925211749</v>
      </c>
      <c r="AR303" s="25">
        <v>0.29562171777062513</v>
      </c>
      <c r="AS303" s="25">
        <v>1.3341013824884791E-2</v>
      </c>
      <c r="AT303" s="25">
        <v>0.14688332713062896</v>
      </c>
      <c r="AU303" s="25">
        <v>5.698924731182795E-3</v>
      </c>
      <c r="AV303" s="27">
        <v>6.0000000000000001E-3</v>
      </c>
      <c r="AW303" s="25">
        <v>7.729468599033818E-3</v>
      </c>
      <c r="AX303" s="25">
        <v>7.0725083612040121E-2</v>
      </c>
      <c r="AY303" s="27">
        <v>2E-3</v>
      </c>
      <c r="AZ303" s="25">
        <v>0.02</v>
      </c>
      <c r="BA303" s="14">
        <v>7.0399737733581018</v>
      </c>
      <c r="BB303" s="25">
        <v>0.02</v>
      </c>
      <c r="BC303" s="25">
        <v>4.4483777520278101E-2</v>
      </c>
    </row>
    <row r="304" spans="1:55" ht="12" customHeight="1" x14ac:dyDescent="0.2">
      <c r="A304" s="3">
        <v>27</v>
      </c>
      <c r="B304" s="6">
        <v>298</v>
      </c>
      <c r="C304" s="11">
        <v>42893</v>
      </c>
      <c r="D304" s="98" t="s">
        <v>329</v>
      </c>
      <c r="E304" s="6">
        <v>234.29</v>
      </c>
      <c r="F304" s="6">
        <v>2955.99</v>
      </c>
      <c r="G304" s="6">
        <v>-1380.1899999999998</v>
      </c>
      <c r="H304" s="6">
        <v>2981.8899999999994</v>
      </c>
      <c r="I304" s="6" t="s">
        <v>181</v>
      </c>
      <c r="J304" s="6" t="s">
        <v>382</v>
      </c>
      <c r="K304" s="6" t="s">
        <v>44</v>
      </c>
      <c r="N304" s="14">
        <v>2.6386175115207373E-2</v>
      </c>
      <c r="O304" s="14">
        <v>26.202363689095129</v>
      </c>
      <c r="P304" s="14">
        <v>1.2308342245989305</v>
      </c>
      <c r="Q304" s="15">
        <v>0.48351369336537536</v>
      </c>
      <c r="R304" s="15">
        <v>1.0999999999999999E-2</v>
      </c>
      <c r="S304" s="14">
        <v>1.5974706215489169</v>
      </c>
      <c r="T304" s="13">
        <v>551.27993779160192</v>
      </c>
      <c r="U304" s="26">
        <v>115.49828571428571</v>
      </c>
      <c r="V304" s="13">
        <v>1012.4327554179567</v>
      </c>
      <c r="W304" s="13">
        <v>2197.8195247270392</v>
      </c>
      <c r="X304" s="25">
        <v>14.013127299484914</v>
      </c>
      <c r="Y304" s="26">
        <v>125.94509415262637</v>
      </c>
      <c r="Z304" s="13">
        <v>518.54041850220256</v>
      </c>
      <c r="AA304" s="26">
        <v>6.0823651354534736</v>
      </c>
      <c r="AB304" s="26">
        <v>73.648833441348017</v>
      </c>
      <c r="AC304" s="26">
        <v>2.6304780033840949</v>
      </c>
      <c r="AD304" s="24">
        <v>0.16</v>
      </c>
      <c r="AE304" s="26">
        <v>0.84192884197454199</v>
      </c>
      <c r="AF304" s="14">
        <v>2.0261100979398852</v>
      </c>
      <c r="AG304" s="14">
        <v>2.7589347958561854</v>
      </c>
      <c r="AH304" s="15">
        <v>0.06</v>
      </c>
      <c r="AI304" s="15">
        <v>0.05</v>
      </c>
      <c r="AJ304" s="24">
        <v>0.7</v>
      </c>
      <c r="AK304" s="25">
        <v>0.11097428571428571</v>
      </c>
      <c r="AL304" s="25">
        <v>0.48152731499418838</v>
      </c>
      <c r="AM304" s="25">
        <v>6.084611681643131E-2</v>
      </c>
      <c r="AN304" s="25">
        <v>0.27507209562943596</v>
      </c>
      <c r="AO304" s="25">
        <v>7.8854652084323976E-2</v>
      </c>
      <c r="AP304" s="25">
        <v>1.20010282776349E-2</v>
      </c>
      <c r="AQ304" s="29">
        <f t="shared" ref="AQ304:AQ313" si="21">AP304/((AO304+AR304)/2)</f>
        <v>0.10487326585196327</v>
      </c>
      <c r="AR304" s="25">
        <v>0.15001260364842453</v>
      </c>
      <c r="AS304" s="25">
        <v>3.5171960569550929E-2</v>
      </c>
      <c r="AT304" s="25">
        <v>0.21260883336266054</v>
      </c>
      <c r="AU304" s="25">
        <v>6.3343585237258346E-2</v>
      </c>
      <c r="AV304" s="25">
        <v>0.20807609725292076</v>
      </c>
      <c r="AW304" s="25">
        <v>4.7668246445497629E-2</v>
      </c>
      <c r="AX304" s="25">
        <v>0.26112984931067645</v>
      </c>
      <c r="AY304" s="25">
        <v>3.921330275229358E-2</v>
      </c>
      <c r="AZ304" s="25">
        <v>0.16235793535938248</v>
      </c>
      <c r="BA304" s="15">
        <v>0.09</v>
      </c>
      <c r="BB304" s="25">
        <v>4.8429594272076375E-2</v>
      </c>
      <c r="BC304" s="25">
        <v>1.5859830097087298E-2</v>
      </c>
    </row>
    <row r="305" spans="1:55" ht="12" customHeight="1" x14ac:dyDescent="0.2">
      <c r="B305" s="6">
        <v>299</v>
      </c>
      <c r="C305" s="11">
        <v>42893</v>
      </c>
      <c r="D305" s="98" t="s">
        <v>329</v>
      </c>
      <c r="E305" s="6">
        <v>234.29</v>
      </c>
      <c r="F305" s="6">
        <v>2955.99</v>
      </c>
      <c r="G305" s="6">
        <v>-1380.1899999999998</v>
      </c>
      <c r="H305" s="6">
        <v>2981.8899999999994</v>
      </c>
      <c r="I305" s="6" t="s">
        <v>181</v>
      </c>
      <c r="J305" s="6" t="s">
        <v>382</v>
      </c>
      <c r="K305" s="6" t="s">
        <v>44</v>
      </c>
      <c r="N305" s="14">
        <v>3.1955760368663599E-2</v>
      </c>
      <c r="O305" s="14">
        <v>25.394176334106728</v>
      </c>
      <c r="P305" s="14">
        <v>1.2689747899159662</v>
      </c>
      <c r="Q305" s="15">
        <v>0.42532316000739434</v>
      </c>
      <c r="R305" s="15">
        <v>8.0000000000000002E-3</v>
      </c>
      <c r="S305" s="14">
        <v>1.6074398980603144</v>
      </c>
      <c r="T305" s="13">
        <v>527.15155520995336</v>
      </c>
      <c r="U305" s="26">
        <v>153.25410285714287</v>
      </c>
      <c r="V305" s="13">
        <v>792.46068111455111</v>
      </c>
      <c r="W305" s="13">
        <v>2116.7687861271675</v>
      </c>
      <c r="X305" s="25">
        <v>13.317939661515821</v>
      </c>
      <c r="Y305" s="26">
        <v>115.97497522299307</v>
      </c>
      <c r="Z305" s="13">
        <v>457.33876651982376</v>
      </c>
      <c r="AA305" s="26">
        <v>4.0424129227662799</v>
      </c>
      <c r="AB305" s="26">
        <v>62.444426441996107</v>
      </c>
      <c r="AC305" s="26">
        <v>2.9050050761421322</v>
      </c>
      <c r="AD305" s="24">
        <v>0.18</v>
      </c>
      <c r="AE305" s="26">
        <v>0.88027407637379695</v>
      </c>
      <c r="AF305" s="14">
        <v>2.2324349881796692</v>
      </c>
      <c r="AG305" s="14">
        <v>2.0081096892138941</v>
      </c>
      <c r="AH305" s="15">
        <v>7.0000000000000007E-2</v>
      </c>
      <c r="AI305" s="15">
        <v>0.04</v>
      </c>
      <c r="AJ305" s="24">
        <v>0.9</v>
      </c>
      <c r="AK305" s="25">
        <v>0.16702163265306122</v>
      </c>
      <c r="AL305" s="25">
        <v>0.65360712901975981</v>
      </c>
      <c r="AM305" s="25">
        <v>7.7504172015404368E-2</v>
      </c>
      <c r="AN305" s="25">
        <v>0.40068434815091514</v>
      </c>
      <c r="AO305" s="25">
        <v>0.10325820256776035</v>
      </c>
      <c r="AP305" s="25">
        <v>1.9986632390745499E-2</v>
      </c>
      <c r="AQ305" s="29">
        <f t="shared" si="21"/>
        <v>0.14643493914361994</v>
      </c>
      <c r="AR305" s="25">
        <v>0.16971807628524044</v>
      </c>
      <c r="AS305" s="25">
        <v>3.1393209200438116E-2</v>
      </c>
      <c r="AT305" s="25">
        <v>0.25136019707900753</v>
      </c>
      <c r="AU305" s="25">
        <v>6.1641476274165198E-2</v>
      </c>
      <c r="AV305" s="25">
        <v>0.23580644142721821</v>
      </c>
      <c r="AW305" s="25">
        <v>4.5142180094786738E-2</v>
      </c>
      <c r="AX305" s="25">
        <v>0.34264315485732599</v>
      </c>
      <c r="AY305" s="25">
        <v>4.8633027522935787E-2</v>
      </c>
      <c r="AZ305" s="25">
        <v>0.10007235890014465</v>
      </c>
      <c r="BA305" s="14">
        <v>0.11833353329334133</v>
      </c>
      <c r="BB305" s="25">
        <v>3.927758399118781E-2</v>
      </c>
      <c r="BC305" s="25">
        <v>1.12208737864077E-2</v>
      </c>
    </row>
    <row r="306" spans="1:55" ht="12" customHeight="1" x14ac:dyDescent="0.2">
      <c r="B306" s="6">
        <v>300</v>
      </c>
      <c r="C306" s="11">
        <v>42893</v>
      </c>
      <c r="D306" s="98" t="s">
        <v>329</v>
      </c>
      <c r="E306" s="6">
        <v>234.29</v>
      </c>
      <c r="F306" s="6">
        <v>2955.99</v>
      </c>
      <c r="G306" s="6">
        <v>-1380.1899999999998</v>
      </c>
      <c r="H306" s="6">
        <v>2981.8899999999994</v>
      </c>
      <c r="I306" s="6" t="s">
        <v>181</v>
      </c>
      <c r="J306" s="6" t="s">
        <v>382</v>
      </c>
      <c r="K306" s="6" t="s">
        <v>46</v>
      </c>
      <c r="N306" s="15">
        <v>3.0000000000000001E-3</v>
      </c>
      <c r="O306" s="14">
        <v>35.66329466357309</v>
      </c>
      <c r="P306" s="14">
        <v>1.5252100840336133E-2</v>
      </c>
      <c r="Q306" s="15">
        <v>0.54576554176459713</v>
      </c>
      <c r="R306" s="15">
        <v>1.2999999999999999E-2</v>
      </c>
      <c r="S306" s="15">
        <v>2.5000000000000001E-2</v>
      </c>
      <c r="T306" s="13">
        <v>48.074976671850706</v>
      </c>
      <c r="U306" s="24">
        <v>4.8</v>
      </c>
      <c r="V306" s="13">
        <v>9.2006191950464409</v>
      </c>
      <c r="W306" s="13">
        <v>2252.2729608220939</v>
      </c>
      <c r="X306" s="25">
        <v>22.768123620309051</v>
      </c>
      <c r="Y306" s="26">
        <v>289.10555004955398</v>
      </c>
      <c r="Z306" s="13">
        <v>1613.9471365638767</v>
      </c>
      <c r="AA306" s="26">
        <v>5.7958865892646818</v>
      </c>
      <c r="AB306" s="26">
        <v>82.220349967595581</v>
      </c>
      <c r="AC306" s="24">
        <v>2.2000000000000002</v>
      </c>
      <c r="AD306" s="24">
        <v>0.15</v>
      </c>
      <c r="AE306" s="26">
        <v>0.30912567525613166</v>
      </c>
      <c r="AF306" s="14">
        <v>7.3750084430935489E-2</v>
      </c>
      <c r="AG306" s="14">
        <v>0.77053869591712365</v>
      </c>
      <c r="AH306" s="15">
        <v>0.09</v>
      </c>
      <c r="AI306" s="15">
        <v>0.04</v>
      </c>
      <c r="AJ306" s="24">
        <v>0.7</v>
      </c>
      <c r="AK306" s="27">
        <v>0.03</v>
      </c>
      <c r="AL306" s="27">
        <v>0.09</v>
      </c>
      <c r="AM306" s="27">
        <v>1.0999999999999999E-2</v>
      </c>
      <c r="AN306" s="27">
        <v>0.04</v>
      </c>
      <c r="AO306" s="27">
        <v>0.04</v>
      </c>
      <c r="AP306" s="27">
        <v>1.0999999999999999E-2</v>
      </c>
      <c r="AQ306" s="15">
        <f t="shared" si="21"/>
        <v>0.31428571428571422</v>
      </c>
      <c r="AR306" s="27">
        <v>0.03</v>
      </c>
      <c r="AS306" s="27">
        <v>7.0000000000000001E-3</v>
      </c>
      <c r="AT306" s="27">
        <v>0.02</v>
      </c>
      <c r="AU306" s="27">
        <v>6.0000000000000001E-3</v>
      </c>
      <c r="AV306" s="27">
        <v>1.6E-2</v>
      </c>
      <c r="AW306" s="27">
        <v>8.9999999999999993E-3</v>
      </c>
      <c r="AX306" s="27">
        <v>0.04</v>
      </c>
      <c r="AY306" s="27">
        <v>1.0999999999999999E-2</v>
      </c>
      <c r="AZ306" s="25">
        <v>5.809334298118668E-2</v>
      </c>
      <c r="BA306" s="14">
        <v>0.11395080983803239</v>
      </c>
      <c r="BB306" s="27">
        <v>1.0999999999999999E-2</v>
      </c>
      <c r="BC306" s="27">
        <v>1.0999999999999999E-2</v>
      </c>
    </row>
    <row r="307" spans="1:55" ht="12" customHeight="1" x14ac:dyDescent="0.2">
      <c r="B307" s="6">
        <v>301</v>
      </c>
      <c r="C307" s="11">
        <v>42893</v>
      </c>
      <c r="D307" s="98" t="s">
        <v>329</v>
      </c>
      <c r="E307" s="6">
        <v>234.29</v>
      </c>
      <c r="F307" s="6">
        <v>2955.99</v>
      </c>
      <c r="G307" s="6">
        <v>-1380.1899999999998</v>
      </c>
      <c r="H307" s="6">
        <v>2981.8899999999994</v>
      </c>
      <c r="I307" s="6" t="s">
        <v>181</v>
      </c>
      <c r="J307" s="6" t="s">
        <v>382</v>
      </c>
      <c r="K307" s="6" t="s">
        <v>46</v>
      </c>
      <c r="N307" s="15">
        <v>4.0000000000000001E-3</v>
      </c>
      <c r="O307" s="14">
        <v>35.036400812064969</v>
      </c>
      <c r="P307" s="15">
        <v>1.2E-2</v>
      </c>
      <c r="Q307" s="15">
        <v>0.5199846800644361</v>
      </c>
      <c r="R307" s="15">
        <v>1.0999999999999999E-2</v>
      </c>
      <c r="S307" s="14">
        <v>3.6402095426872436E-2</v>
      </c>
      <c r="T307" s="13">
        <v>51.304618973561432</v>
      </c>
      <c r="U307" s="24">
        <v>4.2</v>
      </c>
      <c r="V307" s="13">
        <v>8.8364582043343649</v>
      </c>
      <c r="W307" s="13">
        <v>2165.1631342324986</v>
      </c>
      <c r="X307" s="25">
        <v>21.774392935982341</v>
      </c>
      <c r="Y307" s="26">
        <v>280.29732408325071</v>
      </c>
      <c r="Z307" s="13">
        <v>1586.5374449339208</v>
      </c>
      <c r="AA307" s="24">
        <v>3.4</v>
      </c>
      <c r="AB307" s="26">
        <v>78.881075826312369</v>
      </c>
      <c r="AC307" s="24">
        <v>1.9</v>
      </c>
      <c r="AD307" s="24">
        <v>0.15</v>
      </c>
      <c r="AE307" s="26">
        <v>0.33569071716858118</v>
      </c>
      <c r="AF307" s="14">
        <v>7.2753461668355279E-2</v>
      </c>
      <c r="AG307" s="14">
        <v>0.80708714198659359</v>
      </c>
      <c r="AH307" s="14">
        <v>9.5361065943992698E-2</v>
      </c>
      <c r="AI307" s="15">
        <v>0.04</v>
      </c>
      <c r="AJ307" s="24">
        <v>0.8</v>
      </c>
      <c r="AK307" s="27">
        <v>0.03</v>
      </c>
      <c r="AL307" s="27">
        <v>0.09</v>
      </c>
      <c r="AM307" s="27">
        <v>1.0999999999999999E-2</v>
      </c>
      <c r="AN307" s="27">
        <v>0.04</v>
      </c>
      <c r="AO307" s="27">
        <v>0.05</v>
      </c>
      <c r="AP307" s="27">
        <v>8.9999999999999993E-3</v>
      </c>
      <c r="AQ307" s="15">
        <f t="shared" si="21"/>
        <v>0.22499999999999998</v>
      </c>
      <c r="AR307" s="27">
        <v>0.03</v>
      </c>
      <c r="AS307" s="27">
        <v>8.0000000000000002E-3</v>
      </c>
      <c r="AT307" s="27">
        <v>0.02</v>
      </c>
      <c r="AU307" s="27">
        <v>6.0000000000000001E-3</v>
      </c>
      <c r="AV307" s="25">
        <v>1.8546574044837387E-2</v>
      </c>
      <c r="AW307" s="27">
        <v>1.2E-2</v>
      </c>
      <c r="AX307" s="27">
        <v>0.05</v>
      </c>
      <c r="AY307" s="27">
        <v>8.0000000000000002E-3</v>
      </c>
      <c r="AZ307" s="25">
        <v>5.809334298118668E-2</v>
      </c>
      <c r="BA307" s="15">
        <v>0.08</v>
      </c>
      <c r="BB307" s="27">
        <v>8.9999999999999993E-3</v>
      </c>
      <c r="BC307" s="27">
        <v>1.4999999999999999E-2</v>
      </c>
    </row>
    <row r="308" spans="1:55" ht="12" customHeight="1" x14ac:dyDescent="0.2">
      <c r="B308" s="6">
        <v>302</v>
      </c>
      <c r="C308" s="11">
        <v>42893</v>
      </c>
      <c r="D308" s="98" t="s">
        <v>329</v>
      </c>
      <c r="E308" s="6">
        <v>234.29</v>
      </c>
      <c r="F308" s="6">
        <v>2955.99</v>
      </c>
      <c r="G308" s="6">
        <v>-1380.1899999999998</v>
      </c>
      <c r="H308" s="6">
        <v>2981.8899999999994</v>
      </c>
      <c r="I308" s="6" t="s">
        <v>181</v>
      </c>
      <c r="J308" s="6" t="s">
        <v>382</v>
      </c>
      <c r="K308" s="6" t="s">
        <v>44</v>
      </c>
      <c r="N308" s="14">
        <v>1.743041474654378E-2</v>
      </c>
      <c r="O308" s="14">
        <v>26.66786542923434</v>
      </c>
      <c r="P308" s="14">
        <v>1.2486386554621849</v>
      </c>
      <c r="Q308" s="15">
        <v>0.47549850661525872</v>
      </c>
      <c r="R308" s="15">
        <v>0.01</v>
      </c>
      <c r="S308" s="14">
        <v>1.4101022228514797</v>
      </c>
      <c r="T308" s="13">
        <v>990.29393468118201</v>
      </c>
      <c r="U308" s="26">
        <v>156.55090285714286</v>
      </c>
      <c r="V308" s="13">
        <v>408.98080495356038</v>
      </c>
      <c r="W308" s="13">
        <v>2314.217726396917</v>
      </c>
      <c r="X308" s="25">
        <v>14.077851361295069</v>
      </c>
      <c r="Y308" s="26">
        <v>115.68136769078296</v>
      </c>
      <c r="Z308" s="13">
        <v>409.45242290748899</v>
      </c>
      <c r="AA308" s="26">
        <v>4.2062231196365474</v>
      </c>
      <c r="AB308" s="26">
        <v>66.859688917692793</v>
      </c>
      <c r="AC308" s="26">
        <v>3.0822335025380707</v>
      </c>
      <c r="AD308" s="24">
        <v>0.16</v>
      </c>
      <c r="AE308" s="26">
        <v>0.61666712201179752</v>
      </c>
      <c r="AF308" s="14">
        <v>4.3243461668355287</v>
      </c>
      <c r="AG308" s="14">
        <v>9.8528275441803768</v>
      </c>
      <c r="AH308" s="14">
        <v>9.2348690153568197E-2</v>
      </c>
      <c r="AI308" s="15">
        <v>0.05</v>
      </c>
      <c r="AJ308" s="26">
        <v>0.72154449850886826</v>
      </c>
      <c r="AK308" s="25">
        <v>0.11525469387755101</v>
      </c>
      <c r="AL308" s="25">
        <v>0.44465091049980626</v>
      </c>
      <c r="AM308" s="25">
        <v>9.0258023106546847E-2</v>
      </c>
      <c r="AN308" s="25">
        <v>0.37220433320881585</v>
      </c>
      <c r="AO308" s="25">
        <v>6.9721350451735609E-2</v>
      </c>
      <c r="AP308" s="25">
        <v>3.3613881748071978E-2</v>
      </c>
      <c r="AQ308" s="15">
        <f t="shared" si="21"/>
        <v>0.19049652486926455</v>
      </c>
      <c r="AR308" s="25">
        <v>0.28318673300165836</v>
      </c>
      <c r="AS308" s="25">
        <v>5.9093099671412921E-2</v>
      </c>
      <c r="AT308" s="25">
        <v>0.48439204645433753</v>
      </c>
      <c r="AU308" s="25">
        <v>0.12415114235500879</v>
      </c>
      <c r="AV308" s="25">
        <v>0.40714145879381125</v>
      </c>
      <c r="AW308" s="25">
        <v>8.2158767772511854E-2</v>
      </c>
      <c r="AX308" s="25">
        <v>0.49669252965694127</v>
      </c>
      <c r="AY308" s="25">
        <v>7.3733944954128494E-2</v>
      </c>
      <c r="AZ308" s="25">
        <v>0.35604196816208394</v>
      </c>
      <c r="BA308" s="14">
        <v>0.11658044391121775</v>
      </c>
      <c r="BB308" s="25">
        <v>8.0865614099504324E-2</v>
      </c>
      <c r="BC308" s="25">
        <v>1.2275485436893205E-2</v>
      </c>
    </row>
    <row r="309" spans="1:55" ht="12" customHeight="1" x14ac:dyDescent="0.2">
      <c r="B309" s="6">
        <v>303</v>
      </c>
      <c r="C309" s="11">
        <v>42893</v>
      </c>
      <c r="D309" s="98" t="s">
        <v>329</v>
      </c>
      <c r="E309" s="6">
        <v>234.29</v>
      </c>
      <c r="F309" s="6">
        <v>2955.99</v>
      </c>
      <c r="G309" s="6">
        <v>-1380.1899999999998</v>
      </c>
      <c r="H309" s="6">
        <v>2981.8899999999994</v>
      </c>
      <c r="I309" s="6" t="s">
        <v>181</v>
      </c>
      <c r="J309" s="6" t="s">
        <v>382</v>
      </c>
      <c r="K309" s="6" t="s">
        <v>46</v>
      </c>
      <c r="N309" s="15">
        <v>3.0000000000000001E-3</v>
      </c>
      <c r="O309" s="14">
        <v>35.643393271461719</v>
      </c>
      <c r="P309" s="14">
        <v>8.1344537815126045E-3</v>
      </c>
      <c r="Q309" s="15">
        <v>0.50814660258272382</v>
      </c>
      <c r="R309" s="15">
        <v>8.9999999999999993E-3</v>
      </c>
      <c r="S309" s="14">
        <v>4.9813393742035965E-2</v>
      </c>
      <c r="T309" s="13">
        <v>61.528576982892695</v>
      </c>
      <c r="U309" s="26">
        <v>6.960015771428572</v>
      </c>
      <c r="V309" s="13">
        <v>9.3049411764705887</v>
      </c>
      <c r="W309" s="13">
        <v>2268.7270391779061</v>
      </c>
      <c r="X309" s="25">
        <v>22.865548197203825</v>
      </c>
      <c r="Y309" s="26">
        <v>284.89717542120917</v>
      </c>
      <c r="Z309" s="13">
        <v>1588.1497797356828</v>
      </c>
      <c r="AA309" s="26">
        <v>5.4198276964496044</v>
      </c>
      <c r="AB309" s="26">
        <v>81.255670771224871</v>
      </c>
      <c r="AC309" s="24">
        <v>1.9</v>
      </c>
      <c r="AD309" s="24">
        <v>0.19</v>
      </c>
      <c r="AE309" s="26">
        <v>0.34386457621856564</v>
      </c>
      <c r="AF309" s="14">
        <v>0.10065889902060116</v>
      </c>
      <c r="AG309" s="14">
        <v>0.9065801340645947</v>
      </c>
      <c r="AH309" s="15">
        <v>0.05</v>
      </c>
      <c r="AI309" s="15">
        <v>0.06</v>
      </c>
      <c r="AJ309" s="24">
        <v>0.7</v>
      </c>
      <c r="AK309" s="27">
        <v>0.04</v>
      </c>
      <c r="AL309" s="27">
        <v>0.08</v>
      </c>
      <c r="AM309" s="27">
        <v>8.9999999999999993E-3</v>
      </c>
      <c r="AN309" s="27">
        <v>0.03</v>
      </c>
      <c r="AO309" s="27">
        <v>0.04</v>
      </c>
      <c r="AP309" s="27">
        <v>8.9999999999999993E-3</v>
      </c>
      <c r="AQ309" s="15">
        <f t="shared" si="21"/>
        <v>0.22499999999999998</v>
      </c>
      <c r="AR309" s="27">
        <v>0.04</v>
      </c>
      <c r="AS309" s="27">
        <v>0.06</v>
      </c>
      <c r="AT309" s="27">
        <v>0.02</v>
      </c>
      <c r="AU309" s="25">
        <v>8.6818980667838323E-3</v>
      </c>
      <c r="AV309" s="27">
        <v>1.6E-2</v>
      </c>
      <c r="AW309" s="27">
        <v>1.2999999999999999E-2</v>
      </c>
      <c r="AX309" s="27">
        <v>0.04</v>
      </c>
      <c r="AY309" s="25">
        <v>1.1766055045871561E-2</v>
      </c>
      <c r="AZ309" s="25">
        <v>5.809334298118668E-2</v>
      </c>
      <c r="BA309" s="15">
        <v>0.08</v>
      </c>
      <c r="BB309" s="27">
        <v>1.0999999999999999E-2</v>
      </c>
      <c r="BC309" s="27">
        <v>0.01</v>
      </c>
    </row>
    <row r="310" spans="1:55" ht="12" customHeight="1" x14ac:dyDescent="0.2">
      <c r="B310" s="6">
        <v>304</v>
      </c>
      <c r="C310" s="11">
        <v>42893</v>
      </c>
      <c r="D310" s="98" t="s">
        <v>329</v>
      </c>
      <c r="E310" s="6">
        <v>234.29</v>
      </c>
      <c r="F310" s="6">
        <v>2955.99</v>
      </c>
      <c r="G310" s="6">
        <v>-1380.1899999999998</v>
      </c>
      <c r="H310" s="6">
        <v>2981.8899999999994</v>
      </c>
      <c r="I310" s="6" t="s">
        <v>181</v>
      </c>
      <c r="J310" s="6" t="s">
        <v>382</v>
      </c>
      <c r="K310" s="6" t="s">
        <v>42</v>
      </c>
      <c r="N310" s="14">
        <v>3.7407606758832568</v>
      </c>
      <c r="O310" s="14">
        <v>4.5773201856148492E-2</v>
      </c>
      <c r="P310" s="14">
        <v>30.697394957983192</v>
      </c>
      <c r="Q310" s="15">
        <v>6.3974464837457418E-2</v>
      </c>
      <c r="R310" s="14">
        <v>8.6850533807829186E-2</v>
      </c>
      <c r="S310" s="14">
        <v>11.342126575109727</v>
      </c>
      <c r="T310" s="13">
        <v>235.41368584758942</v>
      </c>
      <c r="U310" s="26">
        <v>65.773079771428499</v>
      </c>
      <c r="V310" s="13">
        <v>3.2059690402476781</v>
      </c>
      <c r="W310" s="13">
        <v>18.899720616570299</v>
      </c>
      <c r="X310" s="25">
        <v>0.2396644591611479</v>
      </c>
      <c r="Y310" s="24">
        <v>0.7</v>
      </c>
      <c r="Z310" s="13">
        <v>13.3455947136563</v>
      </c>
      <c r="AA310" s="26">
        <v>6.1120578832239616</v>
      </c>
      <c r="AB310" s="26">
        <v>2.8881011017498377</v>
      </c>
      <c r="AC310" s="26">
        <v>33.952728426395936</v>
      </c>
      <c r="AD310" s="24">
        <v>0.15</v>
      </c>
      <c r="AE310" s="26">
        <v>402.5028384973611</v>
      </c>
      <c r="AF310" s="14">
        <v>0.20231442080378254</v>
      </c>
      <c r="AG310" s="14">
        <v>1.0751090798293723</v>
      </c>
      <c r="AH310" s="15">
        <v>7.0000000000000007E-2</v>
      </c>
      <c r="AI310" s="15">
        <v>0.04</v>
      </c>
      <c r="AJ310" s="26">
        <v>156.53178464919165</v>
      </c>
      <c r="AK310" s="25">
        <v>12.26778775510204</v>
      </c>
      <c r="AL310" s="25">
        <v>18.300999612553273</v>
      </c>
      <c r="AM310" s="25">
        <v>1.2999117458279845</v>
      </c>
      <c r="AN310" s="25">
        <v>3.4126914456481137</v>
      </c>
      <c r="AO310" s="25">
        <v>0.21181169757489299</v>
      </c>
      <c r="AP310" s="25">
        <v>0.4960318766066838</v>
      </c>
      <c r="AQ310" s="29">
        <f t="shared" si="21"/>
        <v>2.1382330957736766</v>
      </c>
      <c r="AR310" s="25">
        <v>0.25215257048092871</v>
      </c>
      <c r="AS310" s="25">
        <v>1.3849945235487403E-2</v>
      </c>
      <c r="AT310" s="27">
        <v>0.02</v>
      </c>
      <c r="AU310" s="25">
        <v>1.0418277680140598E-2</v>
      </c>
      <c r="AV310" s="27">
        <v>1.7000000000000001E-2</v>
      </c>
      <c r="AW310" s="27">
        <v>8.9999999999999993E-3</v>
      </c>
      <c r="AX310" s="27">
        <v>0.04</v>
      </c>
      <c r="AY310" s="27">
        <v>8.9999999999999993E-3</v>
      </c>
      <c r="AZ310" s="25">
        <v>5.809334298118668E-2</v>
      </c>
      <c r="BA310" s="14">
        <v>2.1475344931013796</v>
      </c>
      <c r="BB310" s="25">
        <v>1.1552230585643473E-2</v>
      </c>
      <c r="BC310" s="27">
        <v>8.9999999999999993E-3</v>
      </c>
    </row>
    <row r="311" spans="1:55" ht="12" customHeight="1" x14ac:dyDescent="0.2">
      <c r="B311" s="6">
        <v>305</v>
      </c>
      <c r="C311" s="11">
        <v>42893</v>
      </c>
      <c r="D311" s="98" t="s">
        <v>329</v>
      </c>
      <c r="E311" s="6">
        <v>234.29</v>
      </c>
      <c r="F311" s="6">
        <v>2955.99</v>
      </c>
      <c r="G311" s="6">
        <v>-1380.1899999999998</v>
      </c>
      <c r="H311" s="6">
        <v>2981.8899999999994</v>
      </c>
      <c r="I311" s="6" t="s">
        <v>181</v>
      </c>
      <c r="J311" s="6" t="s">
        <v>382</v>
      </c>
      <c r="K311" s="6" t="s">
        <v>44</v>
      </c>
      <c r="N311" s="14">
        <v>9.2962211981566831E-2</v>
      </c>
      <c r="O311" s="14">
        <v>26.001168793503478</v>
      </c>
      <c r="P311" s="14">
        <v>1.6451932773109244</v>
      </c>
      <c r="Q311" s="15">
        <v>0.43127811524546444</v>
      </c>
      <c r="R311" s="15">
        <v>1.7000000000000001E-2</v>
      </c>
      <c r="S311" s="14">
        <v>2.004031148237293</v>
      </c>
      <c r="T311" s="13">
        <v>958.58118195956456</v>
      </c>
      <c r="U311" s="26">
        <v>151.46441142857145</v>
      </c>
      <c r="V311" s="13">
        <v>362.2291021671827</v>
      </c>
      <c r="W311" s="13">
        <v>2274.5343609505458</v>
      </c>
      <c r="X311" s="25">
        <v>13.902487122884473</v>
      </c>
      <c r="Y311" s="26">
        <v>116.46432111000992</v>
      </c>
      <c r="Z311" s="13">
        <v>416.0629955947137</v>
      </c>
      <c r="AA311" s="24">
        <v>2.7</v>
      </c>
      <c r="AB311" s="26">
        <v>62.177284510693454</v>
      </c>
      <c r="AC311" s="26">
        <v>3.8874670050761422</v>
      </c>
      <c r="AD311" s="26">
        <v>2.3955666003976143E-2</v>
      </c>
      <c r="AE311" s="26">
        <v>5.9664578702266384</v>
      </c>
      <c r="AF311" s="14">
        <v>5.5083340087808175</v>
      </c>
      <c r="AG311" s="14">
        <v>10.201053016453381</v>
      </c>
      <c r="AH311" s="14">
        <v>0.10700632339656729</v>
      </c>
      <c r="AI311" s="15">
        <v>0.04</v>
      </c>
      <c r="AJ311" s="26">
        <v>4.455438706639459</v>
      </c>
      <c r="AK311" s="25">
        <v>0.32818285714285717</v>
      </c>
      <c r="AL311" s="25">
        <v>1.0992483533514141</v>
      </c>
      <c r="AM311" s="25">
        <v>0.15010301668806161</v>
      </c>
      <c r="AN311" s="25">
        <v>0.74931901382144195</v>
      </c>
      <c r="AO311" s="25">
        <v>0.18268758915834521</v>
      </c>
      <c r="AP311" s="25">
        <v>8.9031362467866318E-2</v>
      </c>
      <c r="AQ311" s="29">
        <f t="shared" si="21"/>
        <v>0.24020251037226337</v>
      </c>
      <c r="AR311" s="25">
        <v>0.55861492537313429</v>
      </c>
      <c r="AS311" s="25">
        <v>7.3866374589266148E-2</v>
      </c>
      <c r="AT311" s="25">
        <v>0.52715819109625195</v>
      </c>
      <c r="AU311" s="25">
        <v>0.12415114235500879</v>
      </c>
      <c r="AV311" s="25">
        <v>0.55198137038206507</v>
      </c>
      <c r="AW311" s="25">
        <v>0.10563270142180096</v>
      </c>
      <c r="AX311" s="25">
        <v>0.69182173773645383</v>
      </c>
      <c r="AY311" s="25">
        <v>9.4912844036697253E-2</v>
      </c>
      <c r="AZ311" s="25">
        <v>0.51986251808972506</v>
      </c>
      <c r="BA311" s="14">
        <v>0.22176580683863226</v>
      </c>
      <c r="BB311" s="25">
        <v>0.1563401872590417</v>
      </c>
      <c r="BC311" s="25">
        <v>1.12208737864077E-2</v>
      </c>
    </row>
    <row r="312" spans="1:55" ht="12" customHeight="1" x14ac:dyDescent="0.2">
      <c r="B312" s="6">
        <v>306</v>
      </c>
      <c r="C312" s="11">
        <v>42893</v>
      </c>
      <c r="D312" s="98" t="s">
        <v>329</v>
      </c>
      <c r="E312" s="6">
        <v>234.29</v>
      </c>
      <c r="F312" s="6">
        <v>2955.99</v>
      </c>
      <c r="G312" s="6">
        <v>-1380.1899999999998</v>
      </c>
      <c r="H312" s="6">
        <v>2981.8899999999994</v>
      </c>
      <c r="I312" s="6" t="s">
        <v>181</v>
      </c>
      <c r="J312" s="6" t="s">
        <v>382</v>
      </c>
      <c r="K312" s="6" t="s">
        <v>46</v>
      </c>
      <c r="N312" s="15">
        <v>3.0000000000000001E-3</v>
      </c>
      <c r="O312" s="14">
        <v>37.48427204176334</v>
      </c>
      <c r="P312" s="15">
        <v>8.9999999999999993E-3</v>
      </c>
      <c r="Q312" s="15">
        <v>0.46465172445665098</v>
      </c>
      <c r="R312" s="15">
        <v>1.2999999999999999E-2</v>
      </c>
      <c r="S312" s="15">
        <v>2.1999999999999999E-2</v>
      </c>
      <c r="T312" s="13">
        <v>38.347138413685848</v>
      </c>
      <c r="U312" s="26">
        <v>6.3957920000000001</v>
      </c>
      <c r="V312" s="16">
        <v>3.9</v>
      </c>
      <c r="W312" s="13">
        <v>2407.1348747591524</v>
      </c>
      <c r="X312" s="25">
        <v>24.0054157468727</v>
      </c>
      <c r="Y312" s="26">
        <v>290.96506442021808</v>
      </c>
      <c r="Z312" s="13">
        <v>1638.1321585903086</v>
      </c>
      <c r="AA312" s="26">
        <v>3.9499394245330643</v>
      </c>
      <c r="AB312" s="26">
        <v>86.079066753078408</v>
      </c>
      <c r="AC312" s="24">
        <v>2</v>
      </c>
      <c r="AD312" s="24">
        <v>0.15</v>
      </c>
      <c r="AE312" s="24">
        <v>0.2</v>
      </c>
      <c r="AF312" s="15">
        <v>0.04</v>
      </c>
      <c r="AG312" s="14">
        <v>0.57155271176112132</v>
      </c>
      <c r="AH312" s="14">
        <v>9.8925022583558994E-2</v>
      </c>
      <c r="AI312" s="15">
        <v>0.05</v>
      </c>
      <c r="AJ312" s="24">
        <v>0.8</v>
      </c>
      <c r="AK312" s="27">
        <v>0.03</v>
      </c>
      <c r="AL312" s="27">
        <v>0.09</v>
      </c>
      <c r="AM312" s="27">
        <v>0.1</v>
      </c>
      <c r="AN312" s="27">
        <v>0.04</v>
      </c>
      <c r="AO312" s="27">
        <v>0.05</v>
      </c>
      <c r="AP312" s="27">
        <v>0.01</v>
      </c>
      <c r="AQ312" s="15">
        <f t="shared" si="21"/>
        <v>0.25</v>
      </c>
      <c r="AR312" s="27">
        <v>0.03</v>
      </c>
      <c r="AS312" s="27">
        <v>7.0000000000000001E-3</v>
      </c>
      <c r="AT312" s="27">
        <v>0.02</v>
      </c>
      <c r="AU312" s="27">
        <v>7.0000000000000001E-3</v>
      </c>
      <c r="AV312" s="25">
        <v>2.4728765393116515E-2</v>
      </c>
      <c r="AW312" s="27">
        <v>8.9999999999999993E-3</v>
      </c>
      <c r="AX312" s="27">
        <v>0.04</v>
      </c>
      <c r="AY312" s="27">
        <v>8.0000000000000002E-3</v>
      </c>
      <c r="AZ312" s="25">
        <v>2.2257597684515185E-2</v>
      </c>
      <c r="BA312" s="15">
        <v>0.08</v>
      </c>
      <c r="BB312" s="27">
        <v>1.2E-2</v>
      </c>
      <c r="BC312" s="27">
        <v>8.9999999999999993E-3</v>
      </c>
    </row>
    <row r="313" spans="1:55" ht="12" customHeight="1" x14ac:dyDescent="0.2">
      <c r="B313" s="6">
        <v>307</v>
      </c>
      <c r="C313" s="11">
        <v>42893</v>
      </c>
      <c r="D313" s="98" t="s">
        <v>329</v>
      </c>
      <c r="E313" s="6">
        <v>234.29</v>
      </c>
      <c r="F313" s="6">
        <v>2955.99</v>
      </c>
      <c r="G313" s="6">
        <v>-1380.1899999999998</v>
      </c>
      <c r="H313" s="6">
        <v>2981.8899999999994</v>
      </c>
      <c r="I313" s="6" t="s">
        <v>181</v>
      </c>
      <c r="J313" s="6" t="s">
        <v>382</v>
      </c>
      <c r="K313" s="6" t="s">
        <v>46</v>
      </c>
      <c r="N313" s="15">
        <v>2E-3</v>
      </c>
      <c r="O313" s="14">
        <v>37.076293503480279</v>
      </c>
      <c r="P313" s="15">
        <v>8.9999999999999993E-3</v>
      </c>
      <c r="Q313" s="15">
        <v>0.63182146908918058</v>
      </c>
      <c r="R313" s="15">
        <v>1.6E-2</v>
      </c>
      <c r="S313" s="14">
        <v>5.2687243380999581E-2</v>
      </c>
      <c r="T313" s="13">
        <v>73.075520995334372</v>
      </c>
      <c r="U313" s="26">
        <v>13.036489142857143</v>
      </c>
      <c r="V313" s="13">
        <v>9.7753560371517025</v>
      </c>
      <c r="W313" s="13">
        <v>2421.6531791907514</v>
      </c>
      <c r="X313" s="25">
        <v>24.015158204562177</v>
      </c>
      <c r="Y313" s="26">
        <v>289.69276511397425</v>
      </c>
      <c r="Z313" s="13">
        <v>1592.1806167400882</v>
      </c>
      <c r="AA313" s="24">
        <v>2.8</v>
      </c>
      <c r="AB313" s="26">
        <v>81.107258587167848</v>
      </c>
      <c r="AC313" s="24">
        <v>2.4</v>
      </c>
      <c r="AD313" s="24">
        <v>0.16</v>
      </c>
      <c r="AE313" s="26">
        <v>0.26825638000620922</v>
      </c>
      <c r="AF313" s="14">
        <v>0.20032117527862212</v>
      </c>
      <c r="AG313" s="14">
        <v>0.93805240706886051</v>
      </c>
      <c r="AH313" s="14">
        <v>9.7380307136000002E-2</v>
      </c>
      <c r="AI313" s="15">
        <v>0.04</v>
      </c>
      <c r="AJ313" s="24">
        <v>0.8</v>
      </c>
      <c r="AK313" s="27">
        <v>0.03</v>
      </c>
      <c r="AL313" s="27">
        <v>0.09</v>
      </c>
      <c r="AM313" s="27">
        <v>8.9999999999999993E-3</v>
      </c>
      <c r="AN313" s="27">
        <v>0.04</v>
      </c>
      <c r="AO313" s="27">
        <v>0.04</v>
      </c>
      <c r="AP313" s="27">
        <v>8.9999999999999993E-3</v>
      </c>
      <c r="AQ313" s="15">
        <f t="shared" si="21"/>
        <v>0.25714285714285712</v>
      </c>
      <c r="AR313" s="27">
        <v>0.03</v>
      </c>
      <c r="AS313" s="27">
        <v>8.0000000000000002E-3</v>
      </c>
      <c r="AT313" s="27">
        <v>0.02</v>
      </c>
      <c r="AU313" s="27">
        <v>7.0000000000000001E-3</v>
      </c>
      <c r="AV313" s="25">
        <v>2.2962425007893906E-2</v>
      </c>
      <c r="AW313" s="27">
        <v>1.0999999999999999E-2</v>
      </c>
      <c r="AX313" s="25">
        <v>9.8031420327027871E-2</v>
      </c>
      <c r="AY313" s="25">
        <v>1.9610091743119271E-2</v>
      </c>
      <c r="AZ313" s="25">
        <v>7.1403762662807513E-2</v>
      </c>
      <c r="BA313" s="15">
        <v>7.0000000000000007E-2</v>
      </c>
      <c r="BB313" s="27">
        <v>1.0999999999999999E-2</v>
      </c>
      <c r="BC313" s="27">
        <v>1.4999999999999999E-2</v>
      </c>
    </row>
    <row r="314" spans="1:55" ht="12" customHeight="1" x14ac:dyDescent="0.2">
      <c r="A314" s="3">
        <v>28</v>
      </c>
      <c r="B314" s="6">
        <v>308</v>
      </c>
      <c r="C314" s="11" t="s">
        <v>57</v>
      </c>
      <c r="D314" s="98" t="s">
        <v>331</v>
      </c>
      <c r="E314" s="6">
        <v>235.255</v>
      </c>
      <c r="F314" s="6">
        <v>2956.9549999999999</v>
      </c>
      <c r="G314" s="6">
        <v>-1381.155</v>
      </c>
      <c r="H314" s="6">
        <v>2982.8549999999996</v>
      </c>
      <c r="I314" s="6" t="s">
        <v>181</v>
      </c>
      <c r="J314" s="6" t="s">
        <v>382</v>
      </c>
      <c r="K314" s="6" t="s">
        <v>44</v>
      </c>
      <c r="N314" s="14">
        <v>0.13887814861460956</v>
      </c>
      <c r="O314" s="14">
        <v>25.855172413793106</v>
      </c>
      <c r="P314" s="14">
        <v>0.74131019830028322</v>
      </c>
      <c r="Q314" s="15">
        <v>1.6557730717985233</v>
      </c>
      <c r="R314" s="14">
        <v>1.3514252472367653E-2</v>
      </c>
      <c r="S314" s="14">
        <v>1.4285753424657535</v>
      </c>
      <c r="T314" s="13">
        <v>559.8694690265487</v>
      </c>
      <c r="U314" s="26">
        <v>124.30987408880054</v>
      </c>
      <c r="V314" s="13">
        <v>677.3006163328198</v>
      </c>
      <c r="W314" s="13">
        <v>1753.272091544819</v>
      </c>
      <c r="X314" s="25">
        <v>11.124320352681851</v>
      </c>
      <c r="Y314" s="26">
        <v>94.068099827032356</v>
      </c>
      <c r="Z314" s="13">
        <v>568.91492957746482</v>
      </c>
      <c r="AA314" s="24">
        <v>5.9</v>
      </c>
      <c r="AB314" s="26">
        <v>64.82807913209956</v>
      </c>
      <c r="AC314" s="26">
        <v>2.2777424892703864</v>
      </c>
      <c r="AD314" s="24">
        <v>2.6</v>
      </c>
      <c r="AE314" s="24">
        <v>0.8</v>
      </c>
      <c r="AF314" s="14">
        <v>2.0525409391932574</v>
      </c>
      <c r="AG314" s="14">
        <v>2.985424664879357</v>
      </c>
      <c r="AH314" s="14">
        <v>5.1658813263525297E-2</v>
      </c>
      <c r="AI314" s="15">
        <v>0.99</v>
      </c>
      <c r="AJ314" s="26">
        <v>4.52217772986293E-2</v>
      </c>
      <c r="AK314" s="27">
        <v>0.11</v>
      </c>
      <c r="AL314" s="25">
        <v>0.1603779512566641</v>
      </c>
      <c r="AM314" s="25">
        <v>1.7299341601592407E-2</v>
      </c>
      <c r="AN314" s="27">
        <v>0.18</v>
      </c>
      <c r="AO314" s="25">
        <v>0.14744932063095426</v>
      </c>
      <c r="AP314" s="27">
        <v>0.09</v>
      </c>
      <c r="AQ314" s="15">
        <f t="shared" ref="AQ314:AQ322" si="22">AP314/((AO314+AR314)/2)</f>
        <v>0.35471522511093501</v>
      </c>
      <c r="AR314" s="27">
        <v>0.36</v>
      </c>
      <c r="AS314" s="27">
        <v>0.11</v>
      </c>
      <c r="AT314" s="25">
        <v>0.26441308089500859</v>
      </c>
      <c r="AU314" s="25">
        <v>5.4430934656741106E-2</v>
      </c>
      <c r="AV314" s="25">
        <v>0.26818264287874205</v>
      </c>
      <c r="AW314" s="25">
        <v>5.172631578947369E-2</v>
      </c>
      <c r="AX314" s="25">
        <v>0.39925531914893619</v>
      </c>
      <c r="AY314" s="27">
        <v>0.12</v>
      </c>
      <c r="AZ314" s="25">
        <v>0.13726780319378507</v>
      </c>
      <c r="BA314" s="14">
        <v>8.4762265209982957</v>
      </c>
      <c r="BB314" s="25">
        <v>4.3120113717128643E-2</v>
      </c>
      <c r="BC314" s="25">
        <v>1.3879862700228835E-2</v>
      </c>
    </row>
    <row r="315" spans="1:55" ht="12" customHeight="1" x14ac:dyDescent="0.2">
      <c r="B315" s="6">
        <v>309</v>
      </c>
      <c r="C315" s="11" t="s">
        <v>57</v>
      </c>
      <c r="D315" s="98" t="s">
        <v>331</v>
      </c>
      <c r="E315" s="6">
        <v>235.255</v>
      </c>
      <c r="F315" s="6">
        <v>2956.9549999999999</v>
      </c>
      <c r="G315" s="6">
        <v>-1381.155</v>
      </c>
      <c r="H315" s="6">
        <v>2982.8549999999996</v>
      </c>
      <c r="I315" s="6" t="s">
        <v>181</v>
      </c>
      <c r="J315" s="6" t="s">
        <v>382</v>
      </c>
      <c r="K315" s="6" t="s">
        <v>44</v>
      </c>
      <c r="N315" s="15">
        <v>2.5000000000000001E-2</v>
      </c>
      <c r="O315" s="14">
        <v>31.557906006674084</v>
      </c>
      <c r="P315" s="14">
        <v>0.91535694050991501</v>
      </c>
      <c r="Q315" s="15">
        <v>1.315687989621841</v>
      </c>
      <c r="R315" s="15">
        <v>6.0000000000000001E-3</v>
      </c>
      <c r="S315" s="14">
        <v>1.5193972602739727</v>
      </c>
      <c r="T315" s="13">
        <v>712.26976401179945</v>
      </c>
      <c r="U315" s="26">
        <v>76.768387453059432</v>
      </c>
      <c r="V315" s="13">
        <v>790.43020030816649</v>
      </c>
      <c r="W315" s="13">
        <v>2135.408773045137</v>
      </c>
      <c r="X315" s="25">
        <v>13.430712711241734</v>
      </c>
      <c r="Y315" s="26">
        <v>110.73758339510748</v>
      </c>
      <c r="Z315" s="13">
        <v>442.07661971830987</v>
      </c>
      <c r="AA315" s="24">
        <v>9.9</v>
      </c>
      <c r="AB315" s="26">
        <v>77.10981493299299</v>
      </c>
      <c r="AC315" s="26">
        <v>3.020193991416309</v>
      </c>
      <c r="AD315" s="24">
        <v>2.4</v>
      </c>
      <c r="AE315" s="24">
        <v>0.5</v>
      </c>
      <c r="AF315" s="14">
        <v>2.3462645996387721</v>
      </c>
      <c r="AG315" s="14">
        <v>3.5760868632707772</v>
      </c>
      <c r="AH315" s="15">
        <v>0.23</v>
      </c>
      <c r="AI315" s="15">
        <v>0.95</v>
      </c>
      <c r="AJ315" s="26">
        <v>0.20199060526721088</v>
      </c>
      <c r="AK315" s="27">
        <v>0.17</v>
      </c>
      <c r="AL315" s="25">
        <v>0.15016279512566638</v>
      </c>
      <c r="AM315" s="27">
        <v>7.0000000000000007E-2</v>
      </c>
      <c r="AN315" s="25">
        <v>0.25547081850533809</v>
      </c>
      <c r="AO315" s="27">
        <v>0.22</v>
      </c>
      <c r="AP315" s="27">
        <v>0.12</v>
      </c>
      <c r="AQ315" s="15">
        <f t="shared" si="22"/>
        <v>0.46153846153846151</v>
      </c>
      <c r="AR315" s="27">
        <v>0.3</v>
      </c>
      <c r="AS315" s="27">
        <v>7.0000000000000007E-2</v>
      </c>
      <c r="AT315" s="27">
        <v>0.3</v>
      </c>
      <c r="AU315" s="25">
        <v>5.6652605459057065E-2</v>
      </c>
      <c r="AV315" s="27">
        <v>0.13</v>
      </c>
      <c r="AW315" s="25">
        <v>4.2530526315789477E-2</v>
      </c>
      <c r="AX315" s="25">
        <v>0.38536817761332109</v>
      </c>
      <c r="AY315" s="25">
        <v>8.37579617834395E-2</v>
      </c>
      <c r="AZ315" s="25">
        <v>0.11385779024600776</v>
      </c>
      <c r="BA315" s="15">
        <v>2.7</v>
      </c>
      <c r="BB315" s="25">
        <v>3.3418088130774695E-2</v>
      </c>
      <c r="BC315" s="25">
        <v>8.9227688787185348E-3</v>
      </c>
    </row>
    <row r="316" spans="1:55" ht="12" customHeight="1" x14ac:dyDescent="0.2">
      <c r="B316" s="6">
        <v>310</v>
      </c>
      <c r="C316" s="11" t="s">
        <v>57</v>
      </c>
      <c r="D316" s="98" t="s">
        <v>331</v>
      </c>
      <c r="E316" s="6">
        <v>235.255</v>
      </c>
      <c r="F316" s="6">
        <v>2956.9549999999999</v>
      </c>
      <c r="G316" s="6">
        <v>-1381.155</v>
      </c>
      <c r="H316" s="6">
        <v>2982.8549999999996</v>
      </c>
      <c r="I316" s="6" t="s">
        <v>181</v>
      </c>
      <c r="J316" s="6" t="s">
        <v>382</v>
      </c>
      <c r="K316" s="6" t="s">
        <v>44</v>
      </c>
      <c r="N316" s="15">
        <v>2.5000000000000001E-2</v>
      </c>
      <c r="O316" s="14">
        <v>30.650889877641823</v>
      </c>
      <c r="P316" s="14">
        <v>0.87775424929178469</v>
      </c>
      <c r="Q316" s="15">
        <v>1.3162008329838184</v>
      </c>
      <c r="R316" s="15">
        <v>6.0000000000000001E-3</v>
      </c>
      <c r="S316" s="14">
        <v>1.2266301369863013</v>
      </c>
      <c r="T316" s="13">
        <v>691.59129793510328</v>
      </c>
      <c r="U316" s="26">
        <v>62.396315440689207</v>
      </c>
      <c r="V316" s="13">
        <v>759.31710323574748</v>
      </c>
      <c r="W316" s="13">
        <v>2068.09472345836</v>
      </c>
      <c r="X316" s="25">
        <v>13.07670830271859</v>
      </c>
      <c r="Y316" s="26">
        <v>108.16975537435135</v>
      </c>
      <c r="Z316" s="13">
        <v>383.61070422535209</v>
      </c>
      <c r="AA316" s="24">
        <v>10.9</v>
      </c>
      <c r="AB316" s="26">
        <v>74.805232929164006</v>
      </c>
      <c r="AC316" s="26">
        <v>2.9368995708154508</v>
      </c>
      <c r="AD316" s="24">
        <v>2.4</v>
      </c>
      <c r="AE316" s="24">
        <v>0.5</v>
      </c>
      <c r="AF316" s="14">
        <v>2.009069837447321</v>
      </c>
      <c r="AG316" s="14">
        <v>2.9888654155495979</v>
      </c>
      <c r="AH316" s="15">
        <v>0.23</v>
      </c>
      <c r="AI316" s="15">
        <v>1.1200000000000001</v>
      </c>
      <c r="AJ316" s="26">
        <v>0.13667026028030191</v>
      </c>
      <c r="AK316" s="27">
        <v>0.17</v>
      </c>
      <c r="AL316" s="25">
        <v>6.7420030464584918E-2</v>
      </c>
      <c r="AM316" s="27">
        <v>7.0000000000000007E-2</v>
      </c>
      <c r="AN316" s="25">
        <v>0.15414483985765123</v>
      </c>
      <c r="AO316" s="27">
        <v>0.25</v>
      </c>
      <c r="AP316" s="27">
        <v>0.12</v>
      </c>
      <c r="AQ316" s="15">
        <f t="shared" si="22"/>
        <v>0.43636363636363629</v>
      </c>
      <c r="AR316" s="27">
        <v>0.3</v>
      </c>
      <c r="AS316" s="27">
        <v>7.0000000000000007E-2</v>
      </c>
      <c r="AT316" s="27">
        <v>0.28999999999999998</v>
      </c>
      <c r="AU316" s="27">
        <v>0.05</v>
      </c>
      <c r="AV316" s="27">
        <v>0.23</v>
      </c>
      <c r="AW316" s="25">
        <v>4.3680000000000004E-2</v>
      </c>
      <c r="AX316" s="25">
        <v>0.42355781683626276</v>
      </c>
      <c r="AY316" s="25">
        <v>7.9290870488322729E-2</v>
      </c>
      <c r="AZ316" s="25">
        <v>7.1294130340958134E-2</v>
      </c>
      <c r="BA316" s="15">
        <v>2.75</v>
      </c>
      <c r="BB316" s="25">
        <v>1.9404051172707888E-2</v>
      </c>
      <c r="BC316" s="25">
        <v>1.0396567505720799E-2</v>
      </c>
    </row>
    <row r="317" spans="1:55" ht="12" customHeight="1" x14ac:dyDescent="0.2">
      <c r="B317" s="6">
        <v>311</v>
      </c>
      <c r="C317" s="11" t="s">
        <v>57</v>
      </c>
      <c r="D317" s="98" t="s">
        <v>331</v>
      </c>
      <c r="E317" s="6">
        <v>235.255</v>
      </c>
      <c r="F317" s="6">
        <v>2956.9549999999999</v>
      </c>
      <c r="G317" s="6">
        <v>-1381.155</v>
      </c>
      <c r="H317" s="6">
        <v>2982.8549999999996</v>
      </c>
      <c r="I317" s="6" t="s">
        <v>181</v>
      </c>
      <c r="J317" s="6" t="s">
        <v>382</v>
      </c>
      <c r="K317" s="6" t="s">
        <v>44</v>
      </c>
      <c r="N317" s="14">
        <v>2.4383186397984886E-2</v>
      </c>
      <c r="O317" s="14">
        <v>34.98788654060067</v>
      </c>
      <c r="P317" s="14">
        <v>1.0560984419263455</v>
      </c>
      <c r="Q317" s="15">
        <v>1.2429108543448788</v>
      </c>
      <c r="R317" s="15">
        <v>6.0000000000000001E-3</v>
      </c>
      <c r="S317" s="14">
        <v>2.2566575342465756</v>
      </c>
      <c r="T317" s="13">
        <v>649.82079646017701</v>
      </c>
      <c r="U317" s="26">
        <v>113.34727192401151</v>
      </c>
      <c r="V317" s="13">
        <v>972.87503852080147</v>
      </c>
      <c r="W317" s="13">
        <v>2281.4284806102992</v>
      </c>
      <c r="X317" s="25">
        <v>14.471271124173404</v>
      </c>
      <c r="Y317" s="26">
        <v>124.86063750926611</v>
      </c>
      <c r="Z317" s="13">
        <v>608.27549295774656</v>
      </c>
      <c r="AA317" s="24">
        <v>9.1999999999999993</v>
      </c>
      <c r="AB317" s="26">
        <v>79.817230376515653</v>
      </c>
      <c r="AC317" s="26">
        <v>2.9410128755364808</v>
      </c>
      <c r="AD317" s="24">
        <v>2.2000000000000002</v>
      </c>
      <c r="AE317" s="24">
        <v>0.5</v>
      </c>
      <c r="AF317" s="14">
        <v>2.7915496688741723</v>
      </c>
      <c r="AG317" s="14">
        <v>2.8087994638069702</v>
      </c>
      <c r="AH317" s="14">
        <v>7.0178010471204172E-2</v>
      </c>
      <c r="AI317" s="15">
        <v>0.73</v>
      </c>
      <c r="AJ317" s="26">
        <v>0.29745880178653938</v>
      </c>
      <c r="AK317" s="25">
        <v>7.6693704132869828E-2</v>
      </c>
      <c r="AL317" s="25">
        <v>0.27683073115003803</v>
      </c>
      <c r="AM317" s="27">
        <v>0.09</v>
      </c>
      <c r="AN317" s="27">
        <v>0.45</v>
      </c>
      <c r="AO317" s="27">
        <v>0.24</v>
      </c>
      <c r="AP317" s="27">
        <v>0.09</v>
      </c>
      <c r="AQ317" s="15">
        <f t="shared" si="22"/>
        <v>0.31034482758620685</v>
      </c>
      <c r="AR317" s="27">
        <v>0.34</v>
      </c>
      <c r="AS317" s="27">
        <v>0.09</v>
      </c>
      <c r="AT317" s="25">
        <v>0.25119242685025817</v>
      </c>
      <c r="AU317" s="25">
        <v>6.7760959470636886E-2</v>
      </c>
      <c r="AV317" s="25">
        <v>0.35679951617780459</v>
      </c>
      <c r="AW317" s="25">
        <v>6.5520000000000009E-2</v>
      </c>
      <c r="AX317" s="25">
        <v>0.47100555041628128</v>
      </c>
      <c r="AY317" s="25">
        <v>0.1005095541401274</v>
      </c>
      <c r="AZ317" s="27">
        <v>0.26</v>
      </c>
      <c r="BA317" s="15">
        <v>3.5</v>
      </c>
      <c r="BB317" s="25">
        <v>2.9106076759061832E-2</v>
      </c>
      <c r="BC317" s="25">
        <v>1.29742562929061E-2</v>
      </c>
    </row>
    <row r="318" spans="1:55" ht="12" customHeight="1" x14ac:dyDescent="0.2">
      <c r="B318" s="6">
        <v>312</v>
      </c>
      <c r="C318" s="11" t="s">
        <v>57</v>
      </c>
      <c r="D318" s="98" t="s">
        <v>331</v>
      </c>
      <c r="E318" s="6">
        <v>235.255</v>
      </c>
      <c r="F318" s="6">
        <v>2956.9549999999999</v>
      </c>
      <c r="G318" s="6">
        <v>-1381.155</v>
      </c>
      <c r="H318" s="6">
        <v>2982.8549999999996</v>
      </c>
      <c r="I318" s="6" t="s">
        <v>181</v>
      </c>
      <c r="J318" s="6" t="s">
        <v>382</v>
      </c>
      <c r="K318" s="6" t="s">
        <v>42</v>
      </c>
      <c r="N318" s="14">
        <v>2.8729754408060453</v>
      </c>
      <c r="O318" s="14">
        <v>3.648915461624027E-2</v>
      </c>
      <c r="P318" s="14">
        <v>35.45396600566572</v>
      </c>
      <c r="Q318" s="15">
        <v>0.59669325166060294</v>
      </c>
      <c r="R318" s="14">
        <v>8.3164630599185566E-2</v>
      </c>
      <c r="S318" s="14">
        <v>17.256164383561643</v>
      </c>
      <c r="T318" s="13">
        <v>134.20324483775815</v>
      </c>
      <c r="U318" s="26">
        <v>2.876425889109786</v>
      </c>
      <c r="V318" s="16">
        <v>25</v>
      </c>
      <c r="W318" s="13">
        <v>15.264755244755246</v>
      </c>
      <c r="X318" s="25">
        <v>0.34327700220426161</v>
      </c>
      <c r="Y318" s="24">
        <v>2</v>
      </c>
      <c r="Z318" s="16">
        <v>74</v>
      </c>
      <c r="AA318" s="24">
        <v>9.3000000000000007</v>
      </c>
      <c r="AB318" s="26">
        <v>4.4948717294192733</v>
      </c>
      <c r="AC318" s="26">
        <v>23.425270386266096</v>
      </c>
      <c r="AD318" s="24">
        <v>2.2000000000000002</v>
      </c>
      <c r="AE318" s="26">
        <v>348.79032450133968</v>
      </c>
      <c r="AF318" s="15">
        <v>0.31</v>
      </c>
      <c r="AG318" s="15">
        <v>0.53</v>
      </c>
      <c r="AH318" s="15">
        <v>0.24</v>
      </c>
      <c r="AI318" s="15">
        <v>0.49</v>
      </c>
      <c r="AJ318" s="26">
        <v>74.756622516556305</v>
      </c>
      <c r="AK318" s="25">
        <v>3.0393820007724988</v>
      </c>
      <c r="AL318" s="25">
        <v>5.2383320639756272</v>
      </c>
      <c r="AM318" s="25">
        <v>0.36939182361047312</v>
      </c>
      <c r="AN318" s="25">
        <v>1.5608512455516015</v>
      </c>
      <c r="AO318" s="25">
        <v>0.32760174918007101</v>
      </c>
      <c r="AP318" s="25">
        <v>0.32235814889336012</v>
      </c>
      <c r="AQ318" s="15">
        <f t="shared" si="22"/>
        <v>0.87407099902270613</v>
      </c>
      <c r="AR318" s="27">
        <v>0.41</v>
      </c>
      <c r="AS318" s="27">
        <v>0.05</v>
      </c>
      <c r="AT318" s="25">
        <v>6.3899827882960419E-2</v>
      </c>
      <c r="AU318" s="25">
        <v>1.4440860215053763E-2</v>
      </c>
      <c r="AV318" s="27">
        <v>0.12</v>
      </c>
      <c r="AW318" s="27">
        <v>0.05</v>
      </c>
      <c r="AX318" s="27">
        <v>0.26</v>
      </c>
      <c r="AY318" s="25">
        <v>2.1218683651804675E-2</v>
      </c>
      <c r="AZ318" s="25">
        <v>7.1294130340958134E-2</v>
      </c>
      <c r="BA318" s="14">
        <v>2.9026941966523001</v>
      </c>
      <c r="BB318" s="27">
        <v>0.01</v>
      </c>
      <c r="BC318" s="27">
        <v>0.01</v>
      </c>
    </row>
    <row r="319" spans="1:55" ht="12" customHeight="1" x14ac:dyDescent="0.2">
      <c r="B319" s="6">
        <v>313</v>
      </c>
      <c r="C319" s="11" t="s">
        <v>57</v>
      </c>
      <c r="D319" s="98" t="s">
        <v>331</v>
      </c>
      <c r="E319" s="6">
        <v>235.255</v>
      </c>
      <c r="F319" s="6">
        <v>2956.9549999999999</v>
      </c>
      <c r="G319" s="6">
        <v>-1381.155</v>
      </c>
      <c r="H319" s="6">
        <v>2982.8549999999996</v>
      </c>
      <c r="I319" s="6" t="s">
        <v>181</v>
      </c>
      <c r="J319" s="6" t="s">
        <v>382</v>
      </c>
      <c r="K319" s="6" t="s">
        <v>42</v>
      </c>
      <c r="N319" s="14">
        <v>2.7203154911838787</v>
      </c>
      <c r="O319" s="14">
        <v>5.3169911012235817E-2</v>
      </c>
      <c r="P319" s="14">
        <v>29.985460339943344</v>
      </c>
      <c r="Q319" s="15">
        <v>0.82679674375505974</v>
      </c>
      <c r="R319" s="14">
        <v>0.13722164048865618</v>
      </c>
      <c r="S319" s="14">
        <v>14.638356164383561</v>
      </c>
      <c r="T319" s="13">
        <v>135.23716814159295</v>
      </c>
      <c r="U319" s="26">
        <v>3.7252732493925342</v>
      </c>
      <c r="V319" s="16">
        <v>19</v>
      </c>
      <c r="W319" s="13">
        <v>13.43174189446917</v>
      </c>
      <c r="X319" s="25">
        <v>0.41300514327700222</v>
      </c>
      <c r="Y319" s="24">
        <v>3.9</v>
      </c>
      <c r="Z319" s="16">
        <v>57</v>
      </c>
      <c r="AA319" s="24">
        <v>4.9000000000000004</v>
      </c>
      <c r="AB319" s="26">
        <v>5.157204850031909</v>
      </c>
      <c r="AC319" s="26">
        <v>20.443124463519315</v>
      </c>
      <c r="AD319" s="24">
        <v>1.5</v>
      </c>
      <c r="AE319" s="26">
        <v>289.75445072938373</v>
      </c>
      <c r="AF319" s="15">
        <v>0.28000000000000003</v>
      </c>
      <c r="AG319" s="15">
        <v>0.76</v>
      </c>
      <c r="AH319" s="15">
        <v>0.52</v>
      </c>
      <c r="AI319" s="15">
        <v>0.83</v>
      </c>
      <c r="AJ319" s="26">
        <v>74.183813337440327</v>
      </c>
      <c r="AK319" s="25">
        <v>2.9931556585554269</v>
      </c>
      <c r="AL319" s="25">
        <v>5.9850599771515602</v>
      </c>
      <c r="AM319" s="25">
        <v>0.57291348951156018</v>
      </c>
      <c r="AN319" s="25">
        <v>1.9133362989323843</v>
      </c>
      <c r="AO319" s="25">
        <v>0.35411057316882716</v>
      </c>
      <c r="AP319" s="25">
        <v>0.3523209255533199</v>
      </c>
      <c r="AQ319" s="15">
        <f t="shared" si="22"/>
        <v>1.0610309180057413</v>
      </c>
      <c r="AR319" s="27">
        <v>0.31</v>
      </c>
      <c r="AS319" s="27">
        <v>0.05</v>
      </c>
      <c r="AT319" s="25">
        <v>4.0763683304647157E-2</v>
      </c>
      <c r="AU319" s="25">
        <v>2.3327543424317618E-2</v>
      </c>
      <c r="AV319" s="27">
        <v>0.12</v>
      </c>
      <c r="AW319" s="27">
        <v>0.06</v>
      </c>
      <c r="AX319" s="27">
        <v>0.26</v>
      </c>
      <c r="AY319" s="25">
        <v>3.3503184713375802E-3</v>
      </c>
      <c r="AZ319" s="25">
        <v>7.1294130340958134E-2</v>
      </c>
      <c r="BA319" s="15">
        <v>3.1</v>
      </c>
      <c r="BB319" s="25">
        <v>1.617004264392324E-2</v>
      </c>
      <c r="BC319" s="27">
        <v>0.01</v>
      </c>
    </row>
    <row r="320" spans="1:55" ht="12" customHeight="1" x14ac:dyDescent="0.2">
      <c r="B320" s="6">
        <v>314</v>
      </c>
      <c r="C320" s="11" t="s">
        <v>57</v>
      </c>
      <c r="D320" s="98" t="s">
        <v>331</v>
      </c>
      <c r="E320" s="6">
        <v>235.255</v>
      </c>
      <c r="F320" s="6">
        <v>2956.9549999999999</v>
      </c>
      <c r="G320" s="6">
        <v>-1381.155</v>
      </c>
      <c r="H320" s="6">
        <v>2982.8549999999996</v>
      </c>
      <c r="I320" s="6" t="s">
        <v>181</v>
      </c>
      <c r="J320" s="6" t="s">
        <v>382</v>
      </c>
      <c r="K320" s="6" t="s">
        <v>42</v>
      </c>
      <c r="N320" s="14">
        <v>3.5208853904282114</v>
      </c>
      <c r="O320" s="14">
        <v>5.3893214682981083E-2</v>
      </c>
      <c r="P320" s="14">
        <v>29.061366855524085</v>
      </c>
      <c r="Q320" s="15">
        <v>0.71239194122294514</v>
      </c>
      <c r="R320" s="14">
        <v>0.18852297847585806</v>
      </c>
      <c r="S320" s="14">
        <v>14.404321295143212</v>
      </c>
      <c r="T320" s="13">
        <v>154.86172566371681</v>
      </c>
      <c r="U320" s="26">
        <v>3.9986587143803844</v>
      </c>
      <c r="V320" s="16">
        <v>22</v>
      </c>
      <c r="W320" s="13">
        <v>12.698181818181819</v>
      </c>
      <c r="X320" s="25">
        <v>0.41956208670095518</v>
      </c>
      <c r="Y320" s="24">
        <v>1.9</v>
      </c>
      <c r="Z320" s="16">
        <v>44</v>
      </c>
      <c r="AA320" s="24">
        <v>3.8</v>
      </c>
      <c r="AB320" s="24">
        <v>5.8</v>
      </c>
      <c r="AC320" s="26">
        <v>26.711158798283261</v>
      </c>
      <c r="AD320" s="24">
        <v>1.5</v>
      </c>
      <c r="AE320" s="26">
        <v>299.27162846085145</v>
      </c>
      <c r="AF320" s="15">
        <v>0.37</v>
      </c>
      <c r="AG320" s="15">
        <v>0.73</v>
      </c>
      <c r="AH320" s="14">
        <v>5.5383944153577655E-2</v>
      </c>
      <c r="AI320" s="15">
        <v>1.1100000000000001</v>
      </c>
      <c r="AJ320" s="26">
        <v>77.757053750192512</v>
      </c>
      <c r="AK320" s="25">
        <v>3.1267960602549247</v>
      </c>
      <c r="AL320" s="25">
        <v>5.7909664889565882</v>
      </c>
      <c r="AM320" s="25">
        <v>0.55869269637115304</v>
      </c>
      <c r="AN320" s="25">
        <v>1.7679074733096085</v>
      </c>
      <c r="AO320" s="27">
        <v>0.27</v>
      </c>
      <c r="AP320" s="25">
        <v>0.32355633802816897</v>
      </c>
      <c r="AQ320" s="15">
        <f t="shared" si="22"/>
        <v>1.3206381144006898</v>
      </c>
      <c r="AR320" s="27">
        <v>0.22</v>
      </c>
      <c r="AS320" s="27">
        <v>0.06</v>
      </c>
      <c r="AT320" s="27">
        <v>0.28000000000000003</v>
      </c>
      <c r="AU320" s="27">
        <v>0.05</v>
      </c>
      <c r="AV320" s="27">
        <v>0.12</v>
      </c>
      <c r="AW320" s="27">
        <v>0.05</v>
      </c>
      <c r="AX320" s="27">
        <v>0.28999999999999998</v>
      </c>
      <c r="AY320" s="27">
        <v>0.06</v>
      </c>
      <c r="AZ320" s="25">
        <v>6.4021579628830386E-2</v>
      </c>
      <c r="BA320" s="15">
        <v>3.9</v>
      </c>
      <c r="BB320" s="27">
        <v>0.01</v>
      </c>
      <c r="BC320" s="27">
        <v>0.08</v>
      </c>
    </row>
    <row r="321" spans="1:55" ht="12" customHeight="1" x14ac:dyDescent="0.2">
      <c r="B321" s="6">
        <v>315</v>
      </c>
      <c r="C321" s="11" t="s">
        <v>57</v>
      </c>
      <c r="D321" s="98" t="s">
        <v>331</v>
      </c>
      <c r="E321" s="6">
        <v>235.255</v>
      </c>
      <c r="F321" s="6">
        <v>2956.9549999999999</v>
      </c>
      <c r="G321" s="6">
        <v>-1381.155</v>
      </c>
      <c r="H321" s="6">
        <v>2982.8549999999996</v>
      </c>
      <c r="I321" s="6" t="s">
        <v>181</v>
      </c>
      <c r="J321" s="6" t="s">
        <v>382</v>
      </c>
      <c r="K321" s="6" t="s">
        <v>44</v>
      </c>
      <c r="N321" s="14">
        <v>1.8940806045340049E-2</v>
      </c>
      <c r="O321" s="14">
        <v>34.269744160177972</v>
      </c>
      <c r="P321" s="14">
        <v>0.94519475920679907</v>
      </c>
      <c r="Q321" s="15">
        <v>0.95841449733230588</v>
      </c>
      <c r="R321" s="15">
        <v>6.0000000000000001E-3</v>
      </c>
      <c r="S321" s="14">
        <v>1.6568646741386466</v>
      </c>
      <c r="T321" s="13">
        <v>724.9559734513274</v>
      </c>
      <c r="U321" s="26">
        <v>157.14649878506739</v>
      </c>
      <c r="V321" s="13">
        <v>999.96610169491544</v>
      </c>
      <c r="W321" s="13">
        <v>2283.86013986014</v>
      </c>
      <c r="X321" s="25">
        <v>14.30277736958119</v>
      </c>
      <c r="Y321" s="26">
        <v>124.28356807511736</v>
      </c>
      <c r="Z321" s="13">
        <v>487.08929577464789</v>
      </c>
      <c r="AA321" s="24">
        <v>6.4</v>
      </c>
      <c r="AB321" s="26">
        <v>79.944735162731334</v>
      </c>
      <c r="AC321" s="26">
        <v>2.7865407725321889</v>
      </c>
      <c r="AD321" s="24">
        <v>2</v>
      </c>
      <c r="AE321" s="24">
        <v>0.6</v>
      </c>
      <c r="AF321" s="14">
        <v>3.8901071643588199</v>
      </c>
      <c r="AG321" s="14">
        <v>5.2207946380697043</v>
      </c>
      <c r="AH321" s="15">
        <v>0.25</v>
      </c>
      <c r="AI321" s="15">
        <v>0.99</v>
      </c>
      <c r="AJ321" s="24">
        <v>2.5</v>
      </c>
      <c r="AK321" s="27">
        <v>0.11</v>
      </c>
      <c r="AL321" s="25">
        <v>0.26350647372429553</v>
      </c>
      <c r="AM321" s="25">
        <v>6.6959424284183125E-2</v>
      </c>
      <c r="AN321" s="25">
        <v>0.29465124555160138</v>
      </c>
      <c r="AO321" s="27">
        <v>0.21</v>
      </c>
      <c r="AP321" s="25">
        <v>2.670623742454728E-2</v>
      </c>
      <c r="AQ321" s="15">
        <f t="shared" si="22"/>
        <v>0.11869438855354347</v>
      </c>
      <c r="AR321" s="27">
        <v>0.24</v>
      </c>
      <c r="AS321" s="27">
        <v>0.06</v>
      </c>
      <c r="AT321" s="25">
        <v>0.45575559380378666</v>
      </c>
      <c r="AU321" s="25">
        <v>9.6177005789909009E-2</v>
      </c>
      <c r="AV321" s="25">
        <v>0.40961838524342298</v>
      </c>
      <c r="AW321" s="25">
        <v>6.9844210526315786E-2</v>
      </c>
      <c r="AX321" s="25">
        <v>0.53614061054579087</v>
      </c>
      <c r="AY321" s="25">
        <v>9.2401273885350313E-2</v>
      </c>
      <c r="AZ321" s="25">
        <v>0.20926456624946049</v>
      </c>
      <c r="BA321" s="15">
        <v>3.2</v>
      </c>
      <c r="BB321" s="25">
        <v>0.1037906894100924</v>
      </c>
      <c r="BC321" s="25">
        <v>1.9077803203661332E-2</v>
      </c>
    </row>
    <row r="322" spans="1:55" ht="12" customHeight="1" x14ac:dyDescent="0.2">
      <c r="B322" s="6">
        <v>316</v>
      </c>
      <c r="C322" s="11" t="s">
        <v>57</v>
      </c>
      <c r="D322" s="98" t="s">
        <v>331</v>
      </c>
      <c r="E322" s="6">
        <v>235.255</v>
      </c>
      <c r="F322" s="6">
        <v>2956.9549999999999</v>
      </c>
      <c r="G322" s="6">
        <v>-1381.155</v>
      </c>
      <c r="H322" s="6">
        <v>2982.8549999999996</v>
      </c>
      <c r="I322" s="6" t="s">
        <v>181</v>
      </c>
      <c r="J322" s="6" t="s">
        <v>382</v>
      </c>
      <c r="K322" s="6" t="s">
        <v>44</v>
      </c>
      <c r="N322" s="14">
        <v>2.3149874055415614E-2</v>
      </c>
      <c r="O322" s="14">
        <v>34.512791991101217</v>
      </c>
      <c r="P322" s="14">
        <v>0.93793201133144488</v>
      </c>
      <c r="Q322" s="15">
        <v>1.0037671402514556</v>
      </c>
      <c r="R322" s="15">
        <v>6.0000000000000001E-3</v>
      </c>
      <c r="S322" s="14">
        <v>2.1265022831050229</v>
      </c>
      <c r="T322" s="13">
        <v>661.89424778761054</v>
      </c>
      <c r="U322" s="26">
        <v>152.11859951402695</v>
      </c>
      <c r="V322" s="13">
        <v>924.00000000000023</v>
      </c>
      <c r="W322" s="13">
        <v>2195.2447552447557</v>
      </c>
      <c r="X322" s="25">
        <v>13.800558412931666</v>
      </c>
      <c r="Y322" s="26">
        <v>120.7356807511737</v>
      </c>
      <c r="Z322" s="13">
        <v>468.80218309859151</v>
      </c>
      <c r="AA322" s="24">
        <v>5.8</v>
      </c>
      <c r="AB322" s="26">
        <v>81.98978940650926</v>
      </c>
      <c r="AC322" s="26">
        <v>2.9244377682403435</v>
      </c>
      <c r="AD322" s="24">
        <v>2.4</v>
      </c>
      <c r="AE322" s="24">
        <v>0.6</v>
      </c>
      <c r="AF322" s="14">
        <v>3.3228892233594221</v>
      </c>
      <c r="AG322" s="14">
        <v>4.3291839142091151</v>
      </c>
      <c r="AH322" s="14">
        <v>4.8335078534031413E-2</v>
      </c>
      <c r="AI322" s="15">
        <v>0.91</v>
      </c>
      <c r="AJ322" s="26">
        <v>0.1183366702602803</v>
      </c>
      <c r="AK322" s="25">
        <v>0.11096755504055619</v>
      </c>
      <c r="AL322" s="25">
        <v>0.38805445544554457</v>
      </c>
      <c r="AM322" s="25">
        <v>5.8589496248660236E-2</v>
      </c>
      <c r="AN322" s="25">
        <v>0.44918861209964411</v>
      </c>
      <c r="AO322" s="25">
        <v>0.14535686397001407</v>
      </c>
      <c r="AP322" s="25">
        <v>4.1086519114688129E-2</v>
      </c>
      <c r="AQ322" s="15">
        <f t="shared" si="22"/>
        <v>0.24503162767148179</v>
      </c>
      <c r="AR322" s="27">
        <v>0.19</v>
      </c>
      <c r="AS322" s="27">
        <v>0.06</v>
      </c>
      <c r="AT322" s="25">
        <v>0.50345094664371781</v>
      </c>
      <c r="AU322" s="25">
        <v>0.10129280397022333</v>
      </c>
      <c r="AV322" s="25">
        <v>0.4561209555488358</v>
      </c>
      <c r="AW322" s="25">
        <v>8.3090526315789476E-2</v>
      </c>
      <c r="AX322" s="25">
        <v>0.50501634289238351</v>
      </c>
      <c r="AY322" s="25">
        <v>8.8248407643312113E-2</v>
      </c>
      <c r="AZ322" s="25">
        <v>0.10702114803625377</v>
      </c>
      <c r="BA322" s="15">
        <v>2.5</v>
      </c>
      <c r="BB322" s="25">
        <v>0.1358909026297086</v>
      </c>
      <c r="BC322" s="25">
        <v>3.7247139588100692E-2</v>
      </c>
    </row>
    <row r="323" spans="1:55" s="6" customFormat="1" ht="12" customHeight="1" x14ac:dyDescent="0.2">
      <c r="A323" s="3">
        <v>29</v>
      </c>
      <c r="B323" s="6">
        <v>317</v>
      </c>
      <c r="C323" s="11">
        <v>42933</v>
      </c>
      <c r="D323" s="98" t="s">
        <v>332</v>
      </c>
      <c r="E323" s="6">
        <v>240.57</v>
      </c>
      <c r="F323" s="6">
        <v>2962.27</v>
      </c>
      <c r="G323" s="6">
        <v>-1386.47</v>
      </c>
      <c r="H323" s="6">
        <v>2988.1699999999996</v>
      </c>
      <c r="I323" s="6" t="s">
        <v>181</v>
      </c>
      <c r="J323" s="6" t="s">
        <v>47</v>
      </c>
      <c r="K323" s="6" t="s">
        <v>277</v>
      </c>
      <c r="N323" s="14">
        <v>2.9836365390800901</v>
      </c>
      <c r="O323" s="14">
        <v>5.543056330172895E-2</v>
      </c>
      <c r="P323" s="14">
        <v>42.138498245614038</v>
      </c>
      <c r="Q323" s="15">
        <v>0.27875606962638255</v>
      </c>
      <c r="R323" s="14">
        <v>0.24536738461538463</v>
      </c>
      <c r="S323" s="14">
        <v>18.597632282202028</v>
      </c>
      <c r="T323" s="13">
        <v>208.34559270516715</v>
      </c>
      <c r="U323" s="26">
        <v>7.3711177015755327</v>
      </c>
      <c r="V323" s="16" t="s">
        <v>112</v>
      </c>
      <c r="W323" s="13">
        <v>16.230503018108653</v>
      </c>
      <c r="X323" s="14">
        <v>0.45672087745839629</v>
      </c>
      <c r="Y323" s="24" t="s">
        <v>76</v>
      </c>
      <c r="Z323" s="16" t="s">
        <v>86</v>
      </c>
      <c r="AA323" s="24" t="s">
        <v>125</v>
      </c>
      <c r="AB323" s="26">
        <v>3.568616417910448</v>
      </c>
      <c r="AC323" s="26">
        <v>26.443174603174601</v>
      </c>
      <c r="AD323" s="14">
        <v>0.39452134024730762</v>
      </c>
      <c r="AE323" s="26">
        <v>433.1893837705918</v>
      </c>
      <c r="AF323" s="14">
        <v>0.25903974562798093</v>
      </c>
      <c r="AG323" s="14">
        <v>0.61366962699822381</v>
      </c>
      <c r="AH323" s="14">
        <v>9.0713632204940525E-2</v>
      </c>
      <c r="AI323" s="15" t="s">
        <v>75</v>
      </c>
      <c r="AJ323" s="26">
        <v>100.46568318081415</v>
      </c>
      <c r="AK323" s="25">
        <v>4.2290299110751821</v>
      </c>
      <c r="AL323" s="25">
        <v>6.4969850179784254</v>
      </c>
      <c r="AM323" s="25">
        <v>0.59918239197281109</v>
      </c>
      <c r="AN323" s="25">
        <v>2.5734497946995152</v>
      </c>
      <c r="AO323" s="25">
        <v>0.43688922982509976</v>
      </c>
      <c r="AP323" s="25">
        <v>0.5997079978529255</v>
      </c>
      <c r="AQ323" s="29">
        <f>AP323/((AO323+AR323)/2)</f>
        <v>2.1665105541039855</v>
      </c>
      <c r="AR323" s="25">
        <v>0.11672727272727274</v>
      </c>
      <c r="AS323" s="25">
        <v>1.7332624867160001E-2</v>
      </c>
      <c r="AT323" s="25">
        <v>0.11762094442659814</v>
      </c>
      <c r="AU323" s="25">
        <v>2.6095717884130981E-2</v>
      </c>
      <c r="AV323" s="25">
        <v>4.5970279720279714E-2</v>
      </c>
      <c r="AW323" s="27" t="s">
        <v>128</v>
      </c>
      <c r="AX323" s="27" t="s">
        <v>133</v>
      </c>
      <c r="AY323" s="27" t="s">
        <v>124</v>
      </c>
      <c r="AZ323" s="25">
        <v>0.16492710280373829</v>
      </c>
      <c r="BA323" s="14">
        <v>1.406047061179533</v>
      </c>
      <c r="BB323" s="27" t="s">
        <v>120</v>
      </c>
      <c r="BC323" s="27" t="s">
        <v>106</v>
      </c>
    </row>
    <row r="324" spans="1:55" s="6" customFormat="1" ht="12" customHeight="1" x14ac:dyDescent="0.2">
      <c r="A324" s="3"/>
      <c r="B324" s="6">
        <v>318</v>
      </c>
      <c r="C324" s="11">
        <v>42933</v>
      </c>
      <c r="D324" s="98" t="s">
        <v>332</v>
      </c>
      <c r="E324" s="6">
        <v>240.57</v>
      </c>
      <c r="F324" s="6">
        <v>2962.27</v>
      </c>
      <c r="G324" s="6">
        <v>-1386.47</v>
      </c>
      <c r="H324" s="6">
        <v>2988.1699999999996</v>
      </c>
      <c r="I324" s="6" t="s">
        <v>181</v>
      </c>
      <c r="J324" s="6" t="s">
        <v>47</v>
      </c>
      <c r="K324" s="6" t="s">
        <v>277</v>
      </c>
      <c r="N324" s="14">
        <v>2.9309006111289801</v>
      </c>
      <c r="O324" s="14">
        <v>0.17039765755716679</v>
      </c>
      <c r="P324" s="14">
        <v>38.918442105263161</v>
      </c>
      <c r="Q324" s="15">
        <v>0.19134043427289874</v>
      </c>
      <c r="R324" s="14">
        <v>0.25491569230769229</v>
      </c>
      <c r="S324" s="14">
        <v>15.819934526990913</v>
      </c>
      <c r="T324" s="13">
        <v>133.90775075987841</v>
      </c>
      <c r="U324" s="24" t="s">
        <v>86</v>
      </c>
      <c r="V324" s="16" t="s">
        <v>112</v>
      </c>
      <c r="W324" s="13">
        <v>44.860952380952376</v>
      </c>
      <c r="X324" s="14">
        <v>0.60929576399394847</v>
      </c>
      <c r="Y324" s="24" t="s">
        <v>76</v>
      </c>
      <c r="Z324" s="13">
        <v>2.7663052631578946</v>
      </c>
      <c r="AA324" s="26">
        <v>5.9132123741007199</v>
      </c>
      <c r="AB324" s="26">
        <v>4.8483014925373142</v>
      </c>
      <c r="AC324" s="26">
        <v>24.887693744164331</v>
      </c>
      <c r="AD324" s="14">
        <v>2.8887159952134027</v>
      </c>
      <c r="AE324" s="26">
        <v>402.0545454545454</v>
      </c>
      <c r="AF324" s="14">
        <v>0.43556279809220988</v>
      </c>
      <c r="AG324" s="14">
        <v>0.71146003552397863</v>
      </c>
      <c r="AH324" s="14">
        <v>0.11106953339432754</v>
      </c>
      <c r="AI324" s="14">
        <v>9.4833524684271003E-2</v>
      </c>
      <c r="AJ324" s="26">
        <v>79.808614704954266</v>
      </c>
      <c r="AK324" s="25">
        <v>1.2385016168148748</v>
      </c>
      <c r="AL324" s="25">
        <v>2.3222113463843388</v>
      </c>
      <c r="AM324" s="25">
        <v>0.22801650752548958</v>
      </c>
      <c r="AN324" s="25">
        <v>0.93057782754759244</v>
      </c>
      <c r="AO324" s="25">
        <v>0.18160478674440012</v>
      </c>
      <c r="AP324" s="25">
        <v>0.54955448201825019</v>
      </c>
      <c r="AQ324" s="15" t="e">
        <f>AP324/((AO324+AR324)/2)</f>
        <v>#VALUE!</v>
      </c>
      <c r="AR324" s="27" t="s">
        <v>81</v>
      </c>
      <c r="AS324" s="25">
        <v>2.8790648246546226E-2</v>
      </c>
      <c r="AT324" s="25">
        <v>0.13057918406681659</v>
      </c>
      <c r="AU324" s="25">
        <v>1.3047858942065491E-2</v>
      </c>
      <c r="AV324" s="27" t="s">
        <v>119</v>
      </c>
      <c r="AW324" s="27" t="s">
        <v>106</v>
      </c>
      <c r="AX324" s="27" t="s">
        <v>75</v>
      </c>
      <c r="AY324" s="27" t="s">
        <v>82</v>
      </c>
      <c r="AZ324" s="25">
        <v>0.16492710280373829</v>
      </c>
      <c r="BA324" s="14">
        <v>1.3697176329227996</v>
      </c>
      <c r="BB324" s="27" t="s">
        <v>130</v>
      </c>
      <c r="BC324" s="27" t="s">
        <v>124</v>
      </c>
    </row>
    <row r="325" spans="1:55" s="6" customFormat="1" ht="12" customHeight="1" x14ac:dyDescent="0.2">
      <c r="A325" s="3"/>
      <c r="B325" s="6">
        <v>319</v>
      </c>
      <c r="C325" s="11">
        <v>42933</v>
      </c>
      <c r="D325" s="98" t="s">
        <v>332</v>
      </c>
      <c r="E325" s="6">
        <v>240.57</v>
      </c>
      <c r="F325" s="6">
        <v>2962.27</v>
      </c>
      <c r="G325" s="6">
        <v>-1386.47</v>
      </c>
      <c r="H325" s="6">
        <v>2988.1699999999996</v>
      </c>
      <c r="I325" s="6" t="s">
        <v>181</v>
      </c>
      <c r="J325" s="6" t="s">
        <v>47</v>
      </c>
      <c r="K325" s="6" t="s">
        <v>277</v>
      </c>
      <c r="N325" s="14">
        <v>3.6235667417175939</v>
      </c>
      <c r="O325" s="14">
        <v>0.29562967094255438</v>
      </c>
      <c r="P325" s="14">
        <v>43.722807017543865</v>
      </c>
      <c r="Q325" s="15">
        <v>0.17953715377949947</v>
      </c>
      <c r="R325" s="14">
        <v>0.30796184615384614</v>
      </c>
      <c r="S325" s="14">
        <v>17.801159807589521</v>
      </c>
      <c r="T325" s="13">
        <v>215.77933130699088</v>
      </c>
      <c r="U325" s="26">
        <v>10.555735171455051</v>
      </c>
      <c r="V325" s="16" t="s">
        <v>101</v>
      </c>
      <c r="W325" s="13">
        <v>37.703340040241443</v>
      </c>
      <c r="X325" s="14">
        <v>0.69562102874432663</v>
      </c>
      <c r="Y325" s="24" t="s">
        <v>96</v>
      </c>
      <c r="Z325" s="13">
        <v>4.6170105263157897</v>
      </c>
      <c r="AA325" s="26">
        <v>9.2414446043165466</v>
      </c>
      <c r="AB325" s="26">
        <v>5.9868880597014931</v>
      </c>
      <c r="AC325" s="26">
        <v>31.273352007469651</v>
      </c>
      <c r="AD325" s="14">
        <v>1.0821156761069008</v>
      </c>
      <c r="AE325" s="26">
        <v>426.33971934106165</v>
      </c>
      <c r="AF325" s="14">
        <v>0.41362798092209863</v>
      </c>
      <c r="AG325" s="14">
        <v>0.63049378330373007</v>
      </c>
      <c r="AH325" s="15" t="s">
        <v>78</v>
      </c>
      <c r="AI325" s="15" t="s">
        <v>84</v>
      </c>
      <c r="AJ325" s="26">
        <v>96.501814452508683</v>
      </c>
      <c r="AK325" s="25">
        <v>3.2769773645917541</v>
      </c>
      <c r="AL325" s="25">
        <v>6.4938609668397911</v>
      </c>
      <c r="AM325" s="25">
        <v>0.52454021686357011</v>
      </c>
      <c r="AN325" s="25">
        <v>1.9530645763344534</v>
      </c>
      <c r="AO325" s="25">
        <v>0.15981221233507212</v>
      </c>
      <c r="AP325" s="25">
        <v>0.59543961352657016</v>
      </c>
      <c r="AQ325" s="29">
        <f>AP325/((AO325+AR325)/2)</f>
        <v>4.5417945494100405</v>
      </c>
      <c r="AR325" s="25">
        <v>0.10239234449760766</v>
      </c>
      <c r="AS325" s="25">
        <v>1.7717321997874604E-2</v>
      </c>
      <c r="AT325" s="27" t="s">
        <v>81</v>
      </c>
      <c r="AU325" s="25">
        <v>2.8270361041141893E-2</v>
      </c>
      <c r="AV325" s="25">
        <v>7.0487762237762236E-2</v>
      </c>
      <c r="AW325" s="27" t="s">
        <v>128</v>
      </c>
      <c r="AX325" s="27" t="s">
        <v>84</v>
      </c>
      <c r="AY325" s="27" t="s">
        <v>109</v>
      </c>
      <c r="AZ325" s="25">
        <v>0.16927102803738001</v>
      </c>
      <c r="BA325" s="14">
        <v>1.6495524181435863</v>
      </c>
      <c r="BB325" s="27" t="s">
        <v>134</v>
      </c>
      <c r="BC325" s="25">
        <v>1.0754373088685E-2</v>
      </c>
    </row>
    <row r="326" spans="1:55" s="6" customFormat="1" ht="12" customHeight="1" x14ac:dyDescent="0.2">
      <c r="A326" s="3"/>
      <c r="B326" s="6">
        <v>320</v>
      </c>
      <c r="C326" s="11">
        <v>42933</v>
      </c>
      <c r="D326" s="98" t="s">
        <v>332</v>
      </c>
      <c r="E326" s="6">
        <v>240.57</v>
      </c>
      <c r="F326" s="6">
        <v>2962.27</v>
      </c>
      <c r="G326" s="6">
        <v>-1386.47</v>
      </c>
      <c r="H326" s="6">
        <v>2988.1699999999996</v>
      </c>
      <c r="I326" s="6" t="s">
        <v>181</v>
      </c>
      <c r="J326" s="6" t="s">
        <v>47</v>
      </c>
      <c r="K326" s="6" t="s">
        <v>277</v>
      </c>
      <c r="N326" s="14">
        <v>3.3801701511740108</v>
      </c>
      <c r="O326" s="14">
        <v>4.7218627997769103E-2</v>
      </c>
      <c r="P326" s="14">
        <v>41.36691929824562</v>
      </c>
      <c r="Q326" s="15">
        <v>0.24293157041643301</v>
      </c>
      <c r="R326" s="14">
        <v>0.29629169230769226</v>
      </c>
      <c r="S326" s="14">
        <v>18.488117316942809</v>
      </c>
      <c r="T326" s="13">
        <v>239.08510638297869</v>
      </c>
      <c r="U326" s="26">
        <v>10.769454355885077</v>
      </c>
      <c r="V326" s="13">
        <v>8.5019076246334304</v>
      </c>
      <c r="W326" s="13">
        <v>16.990690811535881</v>
      </c>
      <c r="X326" s="14">
        <v>0.56412556732223895</v>
      </c>
      <c r="Y326" s="24" t="s">
        <v>96</v>
      </c>
      <c r="Z326" s="16" t="s">
        <v>121</v>
      </c>
      <c r="AA326" s="26">
        <v>4.2214469064748199</v>
      </c>
      <c r="AB326" s="26">
        <v>3.2638828358208958</v>
      </c>
      <c r="AC326" s="26">
        <v>27.742819794584499</v>
      </c>
      <c r="AD326" s="14">
        <v>1.3628919026725173</v>
      </c>
      <c r="AE326" s="26">
        <v>428.51915802318484</v>
      </c>
      <c r="AF326" s="14">
        <v>0.51181240063593003</v>
      </c>
      <c r="AG326" s="14">
        <v>0.72618117229129664</v>
      </c>
      <c r="AH326" s="14">
        <v>0.11964043915827996</v>
      </c>
      <c r="AI326" s="15" t="s">
        <v>84</v>
      </c>
      <c r="AJ326" s="26">
        <v>89.41180183023036</v>
      </c>
      <c r="AK326" s="25">
        <v>2.0166014551333871</v>
      </c>
      <c r="AL326" s="25">
        <v>3.8540377546943665</v>
      </c>
      <c r="AM326" s="25">
        <v>0.36094092895290497</v>
      </c>
      <c r="AN326" s="25">
        <v>1.2010824934677118</v>
      </c>
      <c r="AO326" s="25">
        <v>0.13490641301012582</v>
      </c>
      <c r="AP326" s="25">
        <v>0.56556092324208274</v>
      </c>
      <c r="AQ326" s="29">
        <f>AP326/((AO326+AR326)/2)</f>
        <v>3.825721058648631</v>
      </c>
      <c r="AR326" s="25">
        <v>0.16075598086124401</v>
      </c>
      <c r="AS326" s="25">
        <v>2.1039319872476089E-2</v>
      </c>
      <c r="AT326" s="25">
        <v>0.11463058143270159</v>
      </c>
      <c r="AU326" s="27" t="s">
        <v>109</v>
      </c>
      <c r="AV326" s="25">
        <v>4.1884032634032634E-2</v>
      </c>
      <c r="AW326" s="27" t="s">
        <v>97</v>
      </c>
      <c r="AX326" s="25">
        <v>5.6535167239762429E-2</v>
      </c>
      <c r="AY326" s="27" t="s">
        <v>82</v>
      </c>
      <c r="AZ326" s="25">
        <v>0.21649271028037301</v>
      </c>
      <c r="BA326" s="14">
        <v>1.3216056873936115</v>
      </c>
      <c r="BB326" s="27" t="s">
        <v>120</v>
      </c>
      <c r="BC326" s="27" t="s">
        <v>106</v>
      </c>
    </row>
    <row r="327" spans="1:55" s="6" customFormat="1" ht="12" customHeight="1" x14ac:dyDescent="0.2">
      <c r="A327" s="3"/>
      <c r="B327" s="6">
        <v>321</v>
      </c>
      <c r="C327" s="11">
        <v>42933</v>
      </c>
      <c r="D327" s="98" t="s">
        <v>332</v>
      </c>
      <c r="E327" s="6">
        <v>240.57</v>
      </c>
      <c r="F327" s="6">
        <v>2962.27</v>
      </c>
      <c r="G327" s="6">
        <v>-1386.47</v>
      </c>
      <c r="H327" s="6">
        <v>2988.1699999999996</v>
      </c>
      <c r="I327" s="6" t="s">
        <v>181</v>
      </c>
      <c r="J327" s="6" t="s">
        <v>47</v>
      </c>
      <c r="K327" s="6" t="s">
        <v>277</v>
      </c>
      <c r="N327" s="14">
        <v>2.7686362174332579</v>
      </c>
      <c r="O327" s="14">
        <v>0.10264919129949807</v>
      </c>
      <c r="P327" s="14">
        <v>42.241375438596492</v>
      </c>
      <c r="Q327" s="15">
        <v>0.3322083439522911</v>
      </c>
      <c r="R327" s="14">
        <v>0.23581907692307691</v>
      </c>
      <c r="S327" s="14">
        <v>18.617544094067341</v>
      </c>
      <c r="T327" s="13">
        <v>201.41413373860181</v>
      </c>
      <c r="U327" s="26">
        <v>12.702</v>
      </c>
      <c r="V327" s="16" t="s">
        <v>112</v>
      </c>
      <c r="W327" s="13">
        <v>83.245499664654588</v>
      </c>
      <c r="X327" s="14">
        <v>0.91243797276853233</v>
      </c>
      <c r="Y327" s="24" t="s">
        <v>76</v>
      </c>
      <c r="Z327" s="16" t="s">
        <v>86</v>
      </c>
      <c r="AA327" s="24" t="s">
        <v>138</v>
      </c>
      <c r="AB327" s="26">
        <v>4.942367164179104</v>
      </c>
      <c r="AC327" s="26">
        <v>25.020728291316523</v>
      </c>
      <c r="AD327" s="14">
        <v>2.7677977662544877</v>
      </c>
      <c r="AE327" s="26">
        <v>421.98084197681516</v>
      </c>
      <c r="AF327" s="14">
        <v>0.42720667726550082</v>
      </c>
      <c r="AG327" s="14">
        <v>0.68096625222024865</v>
      </c>
      <c r="AH327" s="15" t="s">
        <v>90</v>
      </c>
      <c r="AI327" s="14">
        <v>9.7739380022962105E-2</v>
      </c>
      <c r="AJ327" s="26">
        <v>99.24996055538027</v>
      </c>
      <c r="AK327" s="25">
        <v>2.1520137429264348</v>
      </c>
      <c r="AL327" s="25">
        <v>4.0914656412305233</v>
      </c>
      <c r="AM327" s="25">
        <v>0.41820067972163777</v>
      </c>
      <c r="AN327" s="25">
        <v>1.5603628219484884</v>
      </c>
      <c r="AO327" s="25">
        <v>0.36632279840441856</v>
      </c>
      <c r="AP327" s="25">
        <v>0.49726677402039726</v>
      </c>
      <c r="AQ327" s="29">
        <f>AP327/((AO327+AR327)/2)</f>
        <v>1.9513204385705878</v>
      </c>
      <c r="AR327" s="25">
        <v>0.14334928229665073</v>
      </c>
      <c r="AS327" s="25">
        <v>2.6575982996811905E-2</v>
      </c>
      <c r="AT327" s="25">
        <v>6.8168968840346997E-2</v>
      </c>
      <c r="AU327" s="25">
        <v>2.1746431570109151E-2</v>
      </c>
      <c r="AV327" s="25">
        <v>5.4142773892773888E-2</v>
      </c>
      <c r="AW327" s="27" t="s">
        <v>97</v>
      </c>
      <c r="AX327" s="25">
        <v>2.1744295092216318E-2</v>
      </c>
      <c r="AY327" s="27" t="s">
        <v>82</v>
      </c>
      <c r="AZ327" s="25">
        <v>0.16492710280373829</v>
      </c>
      <c r="BA327" s="14">
        <v>1.5641291679182936</v>
      </c>
      <c r="BB327" s="27" t="s">
        <v>105</v>
      </c>
      <c r="BC327" s="27" t="s">
        <v>124</v>
      </c>
    </row>
    <row r="328" spans="1:55" s="6" customFormat="1" ht="12" customHeight="1" x14ac:dyDescent="0.2">
      <c r="A328" s="3">
        <v>30</v>
      </c>
      <c r="B328" s="6">
        <v>322</v>
      </c>
      <c r="C328" s="11">
        <v>42933</v>
      </c>
      <c r="D328" s="98" t="s">
        <v>334</v>
      </c>
      <c r="E328" s="6">
        <v>246.7</v>
      </c>
      <c r="F328" s="6">
        <v>2968.3999999999996</v>
      </c>
      <c r="G328" s="6">
        <v>-1392.5999999999997</v>
      </c>
      <c r="H328" s="6">
        <v>2994.2999999999993</v>
      </c>
      <c r="I328" s="6" t="s">
        <v>182</v>
      </c>
      <c r="J328" s="6" t="s">
        <v>47</v>
      </c>
      <c r="K328" s="6" t="s">
        <v>277</v>
      </c>
      <c r="N328" s="14">
        <v>4.2795046638790604</v>
      </c>
      <c r="O328" s="14">
        <v>0.35471946458449521</v>
      </c>
      <c r="P328" s="14">
        <v>46.202659649122808</v>
      </c>
      <c r="Q328" s="15">
        <v>3.1555378663540447E-2</v>
      </c>
      <c r="R328" s="14">
        <v>0.38368492307692303</v>
      </c>
      <c r="S328" s="14">
        <v>19.5747594869054</v>
      </c>
      <c r="T328" s="13">
        <v>263.97986322188501</v>
      </c>
      <c r="U328" s="26">
        <v>7.1748860055607047</v>
      </c>
      <c r="V328" s="13">
        <v>6.8060337243401756</v>
      </c>
      <c r="W328" s="13">
        <v>50.541998658618382</v>
      </c>
      <c r="X328" s="14">
        <v>0.83808245083207267</v>
      </c>
      <c r="Y328" s="26">
        <v>1.0097262388302193</v>
      </c>
      <c r="Z328" s="16" t="s">
        <v>121</v>
      </c>
      <c r="AA328" s="26">
        <v>10.686646043165467</v>
      </c>
      <c r="AB328" s="26">
        <v>6.0058358208955225</v>
      </c>
      <c r="AC328" s="26">
        <v>37.817773109243696</v>
      </c>
      <c r="AD328" s="14">
        <v>2.5109886318308736</v>
      </c>
      <c r="AE328" s="26">
        <v>464.97248322147647</v>
      </c>
      <c r="AF328" s="14">
        <v>0.58106518282988884</v>
      </c>
      <c r="AG328" s="14">
        <v>0.89655298993487276</v>
      </c>
      <c r="AH328" s="14">
        <v>0.120012625800548</v>
      </c>
      <c r="AI328" s="14">
        <v>0.2369862227324914</v>
      </c>
      <c r="AJ328" s="26">
        <v>143.87977279899022</v>
      </c>
      <c r="AK328" s="25">
        <v>6.9697995149555378</v>
      </c>
      <c r="AL328" s="25">
        <v>12.97737115461446</v>
      </c>
      <c r="AM328" s="25">
        <v>1.0371513189836543</v>
      </c>
      <c r="AN328" s="25">
        <v>2.7953210153042183</v>
      </c>
      <c r="AO328" s="25">
        <v>0.50492789199140853</v>
      </c>
      <c r="AP328" s="25">
        <v>0.5600236178207193</v>
      </c>
      <c r="AQ328" s="29">
        <f t="shared" ref="AQ328:AQ336" si="23">AP328/((AO328+AR328)/2)</f>
        <v>1.2656768871558157</v>
      </c>
      <c r="AR328" s="25">
        <v>0.38001142151566603</v>
      </c>
      <c r="AS328" s="25">
        <v>2.8546227417640808E-2</v>
      </c>
      <c r="AT328" s="25">
        <v>0.12423385801477674</v>
      </c>
      <c r="AU328" s="25">
        <v>2.3459277917716202E-2</v>
      </c>
      <c r="AV328" s="25">
        <v>0.14352855477855478</v>
      </c>
      <c r="AW328" s="27" t="s">
        <v>128</v>
      </c>
      <c r="AX328" s="27" t="s">
        <v>92</v>
      </c>
      <c r="AY328" s="25">
        <v>1.0364444444444443E-2</v>
      </c>
      <c r="AZ328" s="25">
        <v>0.19258317757009347</v>
      </c>
      <c r="BA328" s="14">
        <v>2.343983178131571</v>
      </c>
      <c r="BB328" s="27" t="s">
        <v>134</v>
      </c>
      <c r="BC328" s="27" t="s">
        <v>104</v>
      </c>
    </row>
    <row r="329" spans="1:55" s="6" customFormat="1" ht="12" customHeight="1" x14ac:dyDescent="0.2">
      <c r="A329" s="3"/>
      <c r="B329" s="6">
        <v>323</v>
      </c>
      <c r="C329" s="11">
        <v>42933</v>
      </c>
      <c r="D329" s="98" t="s">
        <v>334</v>
      </c>
      <c r="E329" s="6">
        <v>246.7</v>
      </c>
      <c r="F329" s="6">
        <v>2968.3999999999996</v>
      </c>
      <c r="G329" s="6">
        <v>-1392.5999999999997</v>
      </c>
      <c r="H329" s="6">
        <v>2994.2999999999993</v>
      </c>
      <c r="I329" s="6" t="s">
        <v>182</v>
      </c>
      <c r="J329" s="6" t="s">
        <v>47</v>
      </c>
      <c r="K329" s="6" t="s">
        <v>277</v>
      </c>
      <c r="N329" s="14">
        <v>4.2795046638790604</v>
      </c>
      <c r="O329" s="14">
        <v>0.35471946458449521</v>
      </c>
      <c r="P329" s="14">
        <v>46.202659649122808</v>
      </c>
      <c r="Q329" s="15">
        <v>3.1555378663540447E-2</v>
      </c>
      <c r="R329" s="14">
        <v>0.38368492307692303</v>
      </c>
      <c r="S329" s="14">
        <v>19.5747594869054</v>
      </c>
      <c r="T329" s="13">
        <v>303.97986322188501</v>
      </c>
      <c r="U329" s="26">
        <v>7.1748860055607047</v>
      </c>
      <c r="V329" s="13">
        <v>6.8060337243401756</v>
      </c>
      <c r="W329" s="13">
        <v>50.541998658618382</v>
      </c>
      <c r="X329" s="14">
        <v>0.83808245083207267</v>
      </c>
      <c r="Y329" s="26">
        <v>1.0097262388302193</v>
      </c>
      <c r="Z329" s="16" t="s">
        <v>137</v>
      </c>
      <c r="AA329" s="26">
        <v>10.686646043165467</v>
      </c>
      <c r="AB329" s="26">
        <v>6.0058358208955225</v>
      </c>
      <c r="AC329" s="26">
        <v>37.817773109243696</v>
      </c>
      <c r="AD329" s="14">
        <v>2.5109886318308736</v>
      </c>
      <c r="AE329" s="26">
        <v>464.97248322147647</v>
      </c>
      <c r="AF329" s="14">
        <v>0.58106518282988884</v>
      </c>
      <c r="AG329" s="14">
        <v>0.89655298993487276</v>
      </c>
      <c r="AH329" s="14">
        <v>0.11001262580054801</v>
      </c>
      <c r="AI329" s="14">
        <v>0.2369862227324914</v>
      </c>
      <c r="AJ329" s="26">
        <v>143.87977279899022</v>
      </c>
      <c r="AK329" s="25">
        <v>6.9697995149555378</v>
      </c>
      <c r="AL329" s="25">
        <v>12.97737115461446</v>
      </c>
      <c r="AM329" s="25">
        <v>1.0371513189836543</v>
      </c>
      <c r="AN329" s="25">
        <v>2.7953210153042183</v>
      </c>
      <c r="AO329" s="25">
        <v>0.50492789199140853</v>
      </c>
      <c r="AP329" s="25">
        <v>0.5600236178207193</v>
      </c>
      <c r="AQ329" s="29">
        <f t="shared" si="23"/>
        <v>1.2656768871558157</v>
      </c>
      <c r="AR329" s="25">
        <v>0.38001142151566603</v>
      </c>
      <c r="AS329" s="25">
        <v>2.8546227417640808E-2</v>
      </c>
      <c r="AT329" s="25">
        <v>0.12423385801477674</v>
      </c>
      <c r="AU329" s="25">
        <v>2.3459277917716202E-2</v>
      </c>
      <c r="AV329" s="25">
        <v>0.14352855477855478</v>
      </c>
      <c r="AW329" s="27" t="s">
        <v>80</v>
      </c>
      <c r="AX329" s="27" t="s">
        <v>75</v>
      </c>
      <c r="AY329" s="25">
        <v>1.0364444444444443E-2</v>
      </c>
      <c r="AZ329" s="25">
        <v>0.19258317757009347</v>
      </c>
      <c r="BA329" s="14">
        <v>2.343983178131571</v>
      </c>
      <c r="BB329" s="27" t="s">
        <v>115</v>
      </c>
      <c r="BC329" s="27" t="s">
        <v>106</v>
      </c>
    </row>
    <row r="330" spans="1:55" s="6" customFormat="1" ht="12" customHeight="1" x14ac:dyDescent="0.2">
      <c r="A330" s="3"/>
      <c r="B330" s="6">
        <v>324</v>
      </c>
      <c r="C330" s="11">
        <v>42933</v>
      </c>
      <c r="D330" s="98" t="s">
        <v>334</v>
      </c>
      <c r="E330" s="6">
        <v>246.7</v>
      </c>
      <c r="F330" s="6">
        <v>2968.3999999999996</v>
      </c>
      <c r="G330" s="6">
        <v>-1392.5999999999997</v>
      </c>
      <c r="H330" s="6">
        <v>2994.2999999999993</v>
      </c>
      <c r="I330" s="6" t="s">
        <v>182</v>
      </c>
      <c r="J330" s="6" t="s">
        <v>47</v>
      </c>
      <c r="K330" s="6" t="s">
        <v>277</v>
      </c>
      <c r="N330" s="14">
        <v>4.1746590543583144</v>
      </c>
      <c r="O330" s="14">
        <v>0.11863134411600669</v>
      </c>
      <c r="P330" s="14">
        <v>44.071270175438599</v>
      </c>
      <c r="Q330" s="15">
        <v>3.2747113716295434E-2</v>
      </c>
      <c r="R330" s="14">
        <v>0.36307138461538457</v>
      </c>
      <c r="S330" s="14">
        <v>16.119788882950296</v>
      </c>
      <c r="T330" s="13">
        <v>274.20615501519802</v>
      </c>
      <c r="U330" s="26">
        <v>7.267786839666357</v>
      </c>
      <c r="V330" s="13">
        <v>5.3230381231671551</v>
      </c>
      <c r="W330" s="13">
        <v>30.003192488262911</v>
      </c>
      <c r="X330" s="14">
        <v>0.63471633888048407</v>
      </c>
      <c r="Y330" s="24" t="s">
        <v>76</v>
      </c>
      <c r="Z330" s="16" t="s">
        <v>131</v>
      </c>
      <c r="AA330" s="24" t="s">
        <v>138</v>
      </c>
      <c r="AB330" s="26">
        <v>5.5770149253731338</v>
      </c>
      <c r="AC330" s="26">
        <v>36.240504201680672</v>
      </c>
      <c r="AD330" s="14">
        <v>1.7420211408057438</v>
      </c>
      <c r="AE330" s="26">
        <v>433.35131177547288</v>
      </c>
      <c r="AF330" s="14">
        <v>0.39570747217806046</v>
      </c>
      <c r="AG330" s="14">
        <v>0.77057371225577265</v>
      </c>
      <c r="AH330" s="14">
        <v>0.11670082342177493</v>
      </c>
      <c r="AI330" s="15" t="s">
        <v>84</v>
      </c>
      <c r="AJ330" s="26">
        <v>141.4193751972231</v>
      </c>
      <c r="AK330" s="25">
        <v>6.1113807599029908</v>
      </c>
      <c r="AL330" s="25">
        <v>11.230015181781861</v>
      </c>
      <c r="AM330" s="25">
        <v>1.0032574850299401</v>
      </c>
      <c r="AN330" s="25">
        <v>2.5683277342291904</v>
      </c>
      <c r="AO330" s="25">
        <v>0.29153574716170605</v>
      </c>
      <c r="AP330" s="25">
        <v>0.64683950617283958</v>
      </c>
      <c r="AQ330" s="29">
        <f t="shared" si="23"/>
        <v>2.9746638428936945</v>
      </c>
      <c r="AR330" s="25">
        <v>0.14336348201883006</v>
      </c>
      <c r="AS330" s="25">
        <v>2.3356004250797025E-2</v>
      </c>
      <c r="AT330" s="25">
        <v>7.8409893992932855E-2</v>
      </c>
      <c r="AU330" s="27" t="s">
        <v>109</v>
      </c>
      <c r="AV330" s="25">
        <v>3.981759906759906E-2</v>
      </c>
      <c r="AW330" s="27" t="s">
        <v>80</v>
      </c>
      <c r="AX330" s="27" t="s">
        <v>84</v>
      </c>
      <c r="AY330" s="27" t="s">
        <v>82</v>
      </c>
      <c r="AZ330" s="25">
        <v>0.19258317757009347</v>
      </c>
      <c r="BA330" s="14">
        <v>2.5551957544808253</v>
      </c>
      <c r="BB330" s="27" t="s">
        <v>127</v>
      </c>
      <c r="BC330" s="27" t="s">
        <v>126</v>
      </c>
    </row>
    <row r="331" spans="1:55" s="6" customFormat="1" ht="12" customHeight="1" x14ac:dyDescent="0.2">
      <c r="A331" s="3"/>
      <c r="B331" s="6">
        <v>325</v>
      </c>
      <c r="C331" s="11">
        <v>42933</v>
      </c>
      <c r="D331" s="98" t="s">
        <v>334</v>
      </c>
      <c r="E331" s="6">
        <v>246.7</v>
      </c>
      <c r="F331" s="6">
        <v>2968.3999999999996</v>
      </c>
      <c r="G331" s="6">
        <v>-1392.5999999999997</v>
      </c>
      <c r="H331" s="6">
        <v>2994.2999999999993</v>
      </c>
      <c r="I331" s="6" t="s">
        <v>182</v>
      </c>
      <c r="J331" s="6" t="s">
        <v>47</v>
      </c>
      <c r="K331" s="6" t="s">
        <v>276</v>
      </c>
      <c r="N331" s="15" t="s">
        <v>71</v>
      </c>
      <c r="O331" s="14">
        <v>31.47841606246514</v>
      </c>
      <c r="P331" s="14">
        <v>1.7017284210526316</v>
      </c>
      <c r="Q331" s="15">
        <v>0.12122505509964832</v>
      </c>
      <c r="R331" s="14">
        <v>3.2169846153846153E-2</v>
      </c>
      <c r="S331" s="14">
        <v>1.6293559593800109</v>
      </c>
      <c r="T331" s="13">
        <v>2658.9285714285716</v>
      </c>
      <c r="U331" s="26">
        <v>252.39360518999072</v>
      </c>
      <c r="V331" s="13">
        <v>250.98519061583573</v>
      </c>
      <c r="W331" s="13">
        <v>3391.9490274983236</v>
      </c>
      <c r="X331" s="14">
        <v>17.342738275340398</v>
      </c>
      <c r="Y331" s="26">
        <v>156.80731112916328</v>
      </c>
      <c r="Z331" s="13">
        <v>520.25115789473682</v>
      </c>
      <c r="AA331" s="24" t="s">
        <v>139</v>
      </c>
      <c r="AB331" s="26">
        <v>142.47164179104476</v>
      </c>
      <c r="AC331" s="26">
        <v>4.1070126050420166</v>
      </c>
      <c r="AD331" s="15" t="s">
        <v>88</v>
      </c>
      <c r="AE331" s="24" t="s">
        <v>87</v>
      </c>
      <c r="AF331" s="14">
        <v>11.850397456279811</v>
      </c>
      <c r="AG331" s="14">
        <v>19.920538780343399</v>
      </c>
      <c r="AH331" s="14">
        <v>0.22561939615736504</v>
      </c>
      <c r="AI331" s="15" t="s">
        <v>90</v>
      </c>
      <c r="AJ331" s="24" t="s">
        <v>100</v>
      </c>
      <c r="AK331" s="25">
        <v>0.18440905416329831</v>
      </c>
      <c r="AL331" s="25">
        <v>0.69475988813423872</v>
      </c>
      <c r="AM331" s="25">
        <v>0.10846026865188541</v>
      </c>
      <c r="AN331" s="25">
        <v>0.72467338559163874</v>
      </c>
      <c r="AO331" s="25">
        <v>0.40875115065971163</v>
      </c>
      <c r="AP331" s="25">
        <v>2.5677938808373595E-2</v>
      </c>
      <c r="AQ331" s="29">
        <f t="shared" si="23"/>
        <v>4.1598389464699563E-2</v>
      </c>
      <c r="AR331" s="25">
        <v>0.82581293409476764</v>
      </c>
      <c r="AS331" s="25">
        <v>0.25951115834218919</v>
      </c>
      <c r="AT331" s="25">
        <v>1.8136106649534209</v>
      </c>
      <c r="AU331" s="25">
        <v>0.43506297229219143</v>
      </c>
      <c r="AV331" s="25">
        <v>1.3880600233100233</v>
      </c>
      <c r="AW331" s="25">
        <v>0.40010583153347729</v>
      </c>
      <c r="AX331" s="25">
        <v>2.3190262582056893</v>
      </c>
      <c r="AY331" s="25">
        <v>0.41740444444444441</v>
      </c>
      <c r="AZ331" s="25">
        <v>0.73110280373831782</v>
      </c>
      <c r="BA331" s="15" t="s">
        <v>140</v>
      </c>
      <c r="BB331" s="25">
        <v>0.21516823840060356</v>
      </c>
      <c r="BC331" s="27" t="s">
        <v>128</v>
      </c>
    </row>
    <row r="332" spans="1:55" s="6" customFormat="1" ht="12" customHeight="1" x14ac:dyDescent="0.2">
      <c r="A332" s="3"/>
      <c r="B332" s="6">
        <v>326</v>
      </c>
      <c r="C332" s="11">
        <v>42933</v>
      </c>
      <c r="D332" s="98" t="s">
        <v>334</v>
      </c>
      <c r="E332" s="6">
        <v>246.7</v>
      </c>
      <c r="F332" s="6">
        <v>2968.3999999999996</v>
      </c>
      <c r="G332" s="6">
        <v>-1392.5999999999997</v>
      </c>
      <c r="H332" s="6">
        <v>2994.2999999999993</v>
      </c>
      <c r="I332" s="6" t="s">
        <v>182</v>
      </c>
      <c r="J332" s="6" t="s">
        <v>47</v>
      </c>
      <c r="K332" s="6" t="s">
        <v>277</v>
      </c>
      <c r="N332" s="14">
        <v>3.6910164039884208</v>
      </c>
      <c r="O332" s="14">
        <v>0.82337200223089779</v>
      </c>
      <c r="P332" s="14">
        <v>52.698322807017547</v>
      </c>
      <c r="Q332" s="15">
        <v>2.7438154747948418E-2</v>
      </c>
      <c r="R332" s="14">
        <v>0.33160861538461539</v>
      </c>
      <c r="S332" s="14">
        <v>22.6719668626403</v>
      </c>
      <c r="T332" s="13">
        <v>699.12849544072947</v>
      </c>
      <c r="U332" s="26">
        <v>45.143456904541239</v>
      </c>
      <c r="V332" s="16" t="s">
        <v>112</v>
      </c>
      <c r="W332" s="13">
        <v>49.454138162307181</v>
      </c>
      <c r="X332" s="14">
        <v>1.1442019667170953</v>
      </c>
      <c r="Y332" s="26">
        <v>3.5604898456539393</v>
      </c>
      <c r="Z332" s="13">
        <v>41.571122807017538</v>
      </c>
      <c r="AA332" s="24" t="s">
        <v>132</v>
      </c>
      <c r="AB332" s="26">
        <v>6.3057761194029842</v>
      </c>
      <c r="AC332" s="26">
        <v>35.824789915966385</v>
      </c>
      <c r="AD332" s="14">
        <v>14.091663342640606</v>
      </c>
      <c r="AE332" s="26">
        <v>496.05033557046977</v>
      </c>
      <c r="AF332" s="14">
        <v>0.68415739268680453</v>
      </c>
      <c r="AG332" s="14">
        <v>1.5487465956187094</v>
      </c>
      <c r="AH332" s="14">
        <v>2.9047795059469355</v>
      </c>
      <c r="AI332" s="14">
        <v>0.49328243398392657</v>
      </c>
      <c r="AJ332" s="26">
        <v>104.57759545597982</v>
      </c>
      <c r="AK332" s="25">
        <v>4.4516992724333067</v>
      </c>
      <c r="AL332" s="25">
        <v>8.8425041949660397</v>
      </c>
      <c r="AM332" s="25">
        <v>0.92756125586664495</v>
      </c>
      <c r="AN332" s="25">
        <v>2.8198320268756998</v>
      </c>
      <c r="AO332" s="25">
        <v>0.38971617060447999</v>
      </c>
      <c r="AP332" s="25">
        <v>0.67129468599033826</v>
      </c>
      <c r="AQ332" s="29">
        <f t="shared" si="23"/>
        <v>2.8611177747192493</v>
      </c>
      <c r="AR332" s="25">
        <v>7.9537274270720798E-2</v>
      </c>
      <c r="AS332" s="25">
        <v>2.9843783209351757E-2</v>
      </c>
      <c r="AT332" s="25">
        <v>9.4702858978477342E-2</v>
      </c>
      <c r="AU332" s="25">
        <v>1.8127623845507979E-2</v>
      </c>
      <c r="AV332" s="25">
        <v>4.9077505827505828E-2</v>
      </c>
      <c r="AW332" s="27" t="s">
        <v>91</v>
      </c>
      <c r="AX332" s="27" t="s">
        <v>84</v>
      </c>
      <c r="AY332" s="27" t="s">
        <v>82</v>
      </c>
      <c r="AZ332" s="25">
        <v>0.292583177570093</v>
      </c>
      <c r="BA332" s="14">
        <v>2.5980734955442073</v>
      </c>
      <c r="BB332" s="27" t="s">
        <v>123</v>
      </c>
      <c r="BC332" s="27" t="s">
        <v>124</v>
      </c>
    </row>
    <row r="333" spans="1:55" s="6" customFormat="1" ht="12" customHeight="1" x14ac:dyDescent="0.2">
      <c r="A333" s="3"/>
      <c r="B333" s="6">
        <v>327</v>
      </c>
      <c r="C333" s="11">
        <v>42933</v>
      </c>
      <c r="D333" s="98" t="s">
        <v>334</v>
      </c>
      <c r="E333" s="6">
        <v>246.7</v>
      </c>
      <c r="F333" s="6">
        <v>2968.3999999999996</v>
      </c>
      <c r="G333" s="6">
        <v>-1392.5999999999997</v>
      </c>
      <c r="H333" s="6">
        <v>2994.2999999999993</v>
      </c>
      <c r="I333" s="6" t="s">
        <v>182</v>
      </c>
      <c r="J333" s="6" t="s">
        <v>47</v>
      </c>
      <c r="K333" s="6" t="s">
        <v>277</v>
      </c>
      <c r="N333" s="14">
        <v>3.7800788034737858</v>
      </c>
      <c r="O333" s="14">
        <v>0.19850195203569437</v>
      </c>
      <c r="P333" s="14">
        <v>49.055789473684214</v>
      </c>
      <c r="Q333" s="15">
        <v>6.5029892145369292E-2</v>
      </c>
      <c r="R333" s="14">
        <v>0.25457907692307691</v>
      </c>
      <c r="S333" s="14">
        <v>20.6071619454837</v>
      </c>
      <c r="T333" s="13">
        <v>238.85098784194528</v>
      </c>
      <c r="U333" s="26">
        <v>11.686382761816496</v>
      </c>
      <c r="V333" s="16" t="s">
        <v>112</v>
      </c>
      <c r="W333" s="13">
        <v>25.401542588866537</v>
      </c>
      <c r="X333" s="14">
        <v>0.60581694402420572</v>
      </c>
      <c r="Y333" s="24" t="s">
        <v>76</v>
      </c>
      <c r="Z333" s="16" t="s">
        <v>129</v>
      </c>
      <c r="AA333" s="24" t="s">
        <v>141</v>
      </c>
      <c r="AB333" s="26">
        <v>4.0445074626865667</v>
      </c>
      <c r="AC333" s="26">
        <v>33.636176470588232</v>
      </c>
      <c r="AD333" s="14">
        <v>1.0933187076186677</v>
      </c>
      <c r="AE333" s="26">
        <v>468.12373398413666</v>
      </c>
      <c r="AF333" s="14">
        <v>0.46339427662957078</v>
      </c>
      <c r="AG333" s="14">
        <v>0.7170603907637656</v>
      </c>
      <c r="AH333" s="14">
        <v>5.0402561756633116E-2</v>
      </c>
      <c r="AI333" s="15" t="s">
        <v>84</v>
      </c>
      <c r="AJ333" s="26">
        <v>109.00631113916063</v>
      </c>
      <c r="AK333" s="25">
        <v>3.2665206143896524</v>
      </c>
      <c r="AL333" s="25">
        <v>6.777975229724329</v>
      </c>
      <c r="AM333" s="25">
        <v>0.6089592167017317</v>
      </c>
      <c r="AN333" s="25">
        <v>2.3360059723777531</v>
      </c>
      <c r="AO333" s="25">
        <v>0.24545105860693467</v>
      </c>
      <c r="AP333" s="25">
        <v>0.51355877616747181</v>
      </c>
      <c r="AQ333" s="29">
        <f t="shared" si="23"/>
        <v>2.1261810760784279</v>
      </c>
      <c r="AR333" s="25">
        <v>0.23762988115449915</v>
      </c>
      <c r="AS333" s="25">
        <v>2.3356004250797025E-2</v>
      </c>
      <c r="AT333" s="25">
        <v>0.10997751365242531</v>
      </c>
      <c r="AU333" s="25">
        <v>2.6658270361041143E-2</v>
      </c>
      <c r="AV333" s="27" t="s">
        <v>142</v>
      </c>
      <c r="AW333" s="25">
        <v>2.1938228941684599E-2</v>
      </c>
      <c r="AX333" s="25">
        <v>1.1914660831509848E-2</v>
      </c>
      <c r="AY333" s="27" t="s">
        <v>143</v>
      </c>
      <c r="AZ333" s="25">
        <v>0.25831775700929999</v>
      </c>
      <c r="BA333" s="14">
        <v>2.4583238209672573</v>
      </c>
      <c r="BB333" s="27" t="s">
        <v>120</v>
      </c>
      <c r="BC333" s="27" t="s">
        <v>128</v>
      </c>
    </row>
    <row r="334" spans="1:55" s="6" customFormat="1" ht="12" customHeight="1" x14ac:dyDescent="0.2">
      <c r="A334" s="3"/>
      <c r="B334" s="6">
        <v>328</v>
      </c>
      <c r="C334" s="11">
        <v>42933</v>
      </c>
      <c r="D334" s="98" t="s">
        <v>334</v>
      </c>
      <c r="E334" s="6">
        <v>246.7</v>
      </c>
      <c r="F334" s="6">
        <v>2968.3999999999996</v>
      </c>
      <c r="G334" s="6">
        <v>-1392.5999999999997</v>
      </c>
      <c r="H334" s="6">
        <v>2994.2999999999993</v>
      </c>
      <c r="I334" s="6" t="s">
        <v>182</v>
      </c>
      <c r="J334" s="6" t="s">
        <v>47</v>
      </c>
      <c r="K334" s="6" t="s">
        <v>276</v>
      </c>
      <c r="N334" s="14">
        <v>3.0439047925377934E-2</v>
      </c>
      <c r="O334" s="14">
        <v>31.959988845510317</v>
      </c>
      <c r="P334" s="14">
        <v>1.1976378947368422</v>
      </c>
      <c r="Q334" s="15">
        <v>0.11679533177022274</v>
      </c>
      <c r="R334" s="14">
        <v>3.2169846153846153E-2</v>
      </c>
      <c r="S334" s="14">
        <v>1.3891435061464459</v>
      </c>
      <c r="T334" s="13">
        <v>1424.5068389057751</v>
      </c>
      <c r="U334" s="26">
        <v>316.49518072289158</v>
      </c>
      <c r="V334" s="13">
        <v>452.15205278592373</v>
      </c>
      <c r="W334" s="13">
        <v>3436.5513078470826</v>
      </c>
      <c r="X334" s="14">
        <v>16.405408472012098</v>
      </c>
      <c r="Y334" s="26">
        <v>181.37457351746548</v>
      </c>
      <c r="Z334" s="13">
        <v>588.59599999999989</v>
      </c>
      <c r="AA334" s="26">
        <v>5.5921680575539572</v>
      </c>
      <c r="AB334" s="26">
        <v>155.71119402985076</v>
      </c>
      <c r="AC334" s="26">
        <v>5.4152899159663868</v>
      </c>
      <c r="AD334" s="14">
        <v>0.17857538891104904</v>
      </c>
      <c r="AE334" s="26">
        <v>0.36511043319097014</v>
      </c>
      <c r="AF334" s="14">
        <v>6.5135532591414949</v>
      </c>
      <c r="AG334" s="14">
        <v>11.826648904677324</v>
      </c>
      <c r="AH334" s="14">
        <v>0.11838975297347</v>
      </c>
      <c r="AI334" s="14">
        <v>0.1597462686567164</v>
      </c>
      <c r="AJ334" s="24" t="s">
        <v>98</v>
      </c>
      <c r="AK334" s="25">
        <v>0.10891996766370252</v>
      </c>
      <c r="AL334" s="25">
        <v>0.65177307231322412</v>
      </c>
      <c r="AM334" s="25">
        <v>6.7787667907428378E-2</v>
      </c>
      <c r="AN334" s="25">
        <v>0.42094998133631956</v>
      </c>
      <c r="AO334" s="25">
        <v>0.16330009205277696</v>
      </c>
      <c r="AP334" s="25">
        <v>3.4237251744498126E-2</v>
      </c>
      <c r="AQ334" s="29">
        <f t="shared" si="23"/>
        <v>9.2447937445097883E-2</v>
      </c>
      <c r="AR334" s="25">
        <v>0.57738169470597311</v>
      </c>
      <c r="AS334" s="25">
        <v>0.14402869287991499</v>
      </c>
      <c r="AT334" s="25">
        <v>0.85538066174108573</v>
      </c>
      <c r="AU334" s="25">
        <v>0.25485306465155333</v>
      </c>
      <c r="AV334" s="25">
        <v>0.83339160839160842</v>
      </c>
      <c r="AW334" s="25">
        <v>0.18551619870410369</v>
      </c>
      <c r="AX334" s="25">
        <v>1.1687199124726477</v>
      </c>
      <c r="AY334" s="25">
        <v>0.18090666666666666</v>
      </c>
      <c r="AZ334" s="25">
        <v>0.43866168224299068</v>
      </c>
      <c r="BA334" s="14">
        <v>0.23026935015520175</v>
      </c>
      <c r="BB334" s="25">
        <v>9.4062617880045288E-2</v>
      </c>
      <c r="BC334" s="25">
        <v>1.9882568807339449E-2</v>
      </c>
    </row>
    <row r="335" spans="1:55" s="6" customFormat="1" ht="12" customHeight="1" x14ac:dyDescent="0.2">
      <c r="A335" s="3"/>
      <c r="B335" s="6">
        <v>329</v>
      </c>
      <c r="C335" s="11">
        <v>42933</v>
      </c>
      <c r="D335" s="98" t="s">
        <v>334</v>
      </c>
      <c r="E335" s="6">
        <v>246.7</v>
      </c>
      <c r="F335" s="6">
        <v>2968.3999999999996</v>
      </c>
      <c r="G335" s="6">
        <v>-1392.5999999999997</v>
      </c>
      <c r="H335" s="6">
        <v>2994.2999999999993</v>
      </c>
      <c r="I335" s="6" t="s">
        <v>182</v>
      </c>
      <c r="J335" s="6" t="s">
        <v>47</v>
      </c>
      <c r="K335" s="6" t="s">
        <v>276</v>
      </c>
      <c r="N335" s="14">
        <v>2.3674815053071729E-2</v>
      </c>
      <c r="O335" s="14">
        <v>32.547272727272727</v>
      </c>
      <c r="P335" s="14">
        <v>1.7084947368421053</v>
      </c>
      <c r="Q335" s="15">
        <v>5.8525667057444317E-2</v>
      </c>
      <c r="R335" s="14">
        <v>3.7594461538461535E-2</v>
      </c>
      <c r="S335" s="14">
        <v>1.7060195082843401</v>
      </c>
      <c r="T335" s="13">
        <v>1986.841945288754</v>
      </c>
      <c r="U335" s="26">
        <v>237.06496756255788</v>
      </c>
      <c r="V335" s="13">
        <v>413.92492668621696</v>
      </c>
      <c r="W335" s="13">
        <v>3170.0254862508386</v>
      </c>
      <c r="X335" s="14">
        <v>17.1760590015129</v>
      </c>
      <c r="Y335" s="26">
        <v>155.39675060926072</v>
      </c>
      <c r="Z335" s="13">
        <v>496.29852631578939</v>
      </c>
      <c r="AA335" s="24" t="s">
        <v>144</v>
      </c>
      <c r="AB335" s="26">
        <v>143.29179104477612</v>
      </c>
      <c r="AC335" s="26">
        <v>4.7501470588235284</v>
      </c>
      <c r="AD335" s="15" t="s">
        <v>95</v>
      </c>
      <c r="AE335" s="26">
        <v>0.75186089078709994</v>
      </c>
      <c r="AF335" s="14">
        <v>10.881955484896661</v>
      </c>
      <c r="AG335" s="14">
        <v>14.50231497927768</v>
      </c>
      <c r="AH335" s="14">
        <v>0.108</v>
      </c>
      <c r="AI335" s="15" t="s">
        <v>75</v>
      </c>
      <c r="AJ335" s="24" t="s">
        <v>76</v>
      </c>
      <c r="AK335" s="25">
        <v>5.6077607113985448E-2</v>
      </c>
      <c r="AL335" s="25">
        <v>0.40895565321614052</v>
      </c>
      <c r="AM335" s="25">
        <v>9.7162324000647338E-2</v>
      </c>
      <c r="AN335" s="25">
        <v>0.41775289287047407</v>
      </c>
      <c r="AO335" s="25">
        <v>0.29754679349493712</v>
      </c>
      <c r="AP335" s="25">
        <v>7.0920021470746122E-2</v>
      </c>
      <c r="AQ335" s="29">
        <f t="shared" si="23"/>
        <v>0.18192080869714045</v>
      </c>
      <c r="AR335" s="25">
        <v>0.48213335391264084</v>
      </c>
      <c r="AS335" s="25">
        <v>0.19982359192348567</v>
      </c>
      <c r="AT335" s="25">
        <v>1.2576132348217155</v>
      </c>
      <c r="AU335" s="25">
        <v>0.36468513853904283</v>
      </c>
      <c r="AV335" s="25">
        <v>1.5232546620046621</v>
      </c>
      <c r="AW335" s="25">
        <v>0.33919006479481639</v>
      </c>
      <c r="AX335" s="25">
        <v>1.9680853391684903</v>
      </c>
      <c r="AY335" s="25">
        <v>0.29585777777777778</v>
      </c>
      <c r="AZ335" s="25">
        <v>0.50166728971962615</v>
      </c>
      <c r="BA335" s="15" t="s">
        <v>126</v>
      </c>
      <c r="BB335" s="25">
        <v>4.9382874387023774E-2</v>
      </c>
      <c r="BC335" s="27" t="s">
        <v>106</v>
      </c>
    </row>
    <row r="336" spans="1:55" s="6" customFormat="1" ht="12" customHeight="1" x14ac:dyDescent="0.2">
      <c r="A336" s="3"/>
      <c r="B336" s="6">
        <v>330</v>
      </c>
      <c r="C336" s="11">
        <v>42933</v>
      </c>
      <c r="D336" s="98" t="s">
        <v>334</v>
      </c>
      <c r="E336" s="6">
        <v>246.7</v>
      </c>
      <c r="F336" s="6">
        <v>2968.3999999999996</v>
      </c>
      <c r="G336" s="6">
        <v>-1392.5999999999997</v>
      </c>
      <c r="H336" s="6">
        <v>2994.2999999999993</v>
      </c>
      <c r="I336" s="6" t="s">
        <v>182</v>
      </c>
      <c r="J336" s="6" t="s">
        <v>47</v>
      </c>
      <c r="K336" s="6" t="s">
        <v>277</v>
      </c>
      <c r="N336" s="14">
        <v>3.0247394660662588</v>
      </c>
      <c r="O336" s="14">
        <v>8.9267150027886211E-2</v>
      </c>
      <c r="P336" s="14">
        <v>48.052119298245614</v>
      </c>
      <c r="Q336" s="15">
        <v>5.9064154747948419E-2</v>
      </c>
      <c r="R336" s="14">
        <v>0.22962584615384615</v>
      </c>
      <c r="S336" s="14">
        <v>19.707642971672904</v>
      </c>
      <c r="T336" s="13">
        <v>143.80843465045592</v>
      </c>
      <c r="U336" s="26">
        <v>9.1618025949953648</v>
      </c>
      <c r="V336" s="13">
        <v>5.5480630498533721</v>
      </c>
      <c r="W336" s="13">
        <v>30.732059020791418</v>
      </c>
      <c r="X336" s="14">
        <v>0.60581694402420572</v>
      </c>
      <c r="Y336" s="24" t="s">
        <v>76</v>
      </c>
      <c r="Z336" s="16" t="s">
        <v>141</v>
      </c>
      <c r="AA336" s="24" t="s">
        <v>131</v>
      </c>
      <c r="AB336" s="26">
        <v>2.8189701492537313</v>
      </c>
      <c r="AC336" s="26">
        <v>26.984747899159661</v>
      </c>
      <c r="AD336" s="14">
        <v>1.185643398484244</v>
      </c>
      <c r="AE336" s="26">
        <v>451.60683343502137</v>
      </c>
      <c r="AF336" s="14">
        <v>0.49151033386327503</v>
      </c>
      <c r="AG336" s="14">
        <v>0.66466193013617525</v>
      </c>
      <c r="AH336" s="14">
        <v>9.3022872827081424E-2</v>
      </c>
      <c r="AI336" s="14">
        <v>0.18607807118254879</v>
      </c>
      <c r="AJ336" s="26">
        <v>97.495929315241398</v>
      </c>
      <c r="AK336" s="25">
        <v>2.2981034761519803</v>
      </c>
      <c r="AL336" s="25">
        <v>4.6414143028365951</v>
      </c>
      <c r="AM336" s="25">
        <v>0.49033079786373196</v>
      </c>
      <c r="AN336" s="25">
        <v>1.5026315789473683</v>
      </c>
      <c r="AO336" s="25">
        <v>0.23042344277385704</v>
      </c>
      <c r="AP336" s="25">
        <v>0.62482984433709077</v>
      </c>
      <c r="AQ336" s="29">
        <f t="shared" si="23"/>
        <v>3.9812218468236642</v>
      </c>
      <c r="AR336" s="25">
        <v>8.3465040901373674E-2</v>
      </c>
      <c r="AS336" s="25">
        <v>2.7248671625929866E-2</v>
      </c>
      <c r="AT336" s="25">
        <v>3.7677481529071633E-2</v>
      </c>
      <c r="AU336" s="25">
        <v>1.7061293031066332E-2</v>
      </c>
      <c r="AV336" s="25">
        <v>2.7779720279720279E-2</v>
      </c>
      <c r="AW336" s="27" t="s">
        <v>80</v>
      </c>
      <c r="AX336" s="27" t="s">
        <v>84</v>
      </c>
      <c r="AY336" s="27" t="s">
        <v>82</v>
      </c>
      <c r="AZ336" s="25">
        <v>0.25831775700929999</v>
      </c>
      <c r="BA336" s="14">
        <v>2.2375828577150294</v>
      </c>
      <c r="BB336" s="27" t="s">
        <v>123</v>
      </c>
      <c r="BC336" s="27" t="s">
        <v>104</v>
      </c>
    </row>
    <row r="337" spans="1:55" ht="12" customHeight="1" x14ac:dyDescent="0.2">
      <c r="A337" s="3">
        <v>31</v>
      </c>
      <c r="B337" s="6">
        <v>331</v>
      </c>
      <c r="C337" s="11">
        <v>42894</v>
      </c>
      <c r="D337" s="98" t="s">
        <v>335</v>
      </c>
      <c r="E337" s="6">
        <v>246.86</v>
      </c>
      <c r="F337" s="6">
        <v>2968.56</v>
      </c>
      <c r="G337" s="6">
        <v>-1392.76</v>
      </c>
      <c r="H337" s="6">
        <v>2994.4599999999996</v>
      </c>
      <c r="I337" s="6" t="s">
        <v>182</v>
      </c>
      <c r="J337" s="6" t="s">
        <v>47</v>
      </c>
      <c r="K337" s="6" t="s">
        <v>43</v>
      </c>
      <c r="N337" s="14">
        <v>0.32404409937888201</v>
      </c>
      <c r="O337" s="14">
        <v>18.507849121796717</v>
      </c>
      <c r="P337" s="14">
        <v>2.8961715575620772</v>
      </c>
      <c r="Q337" s="15">
        <v>0.30554587861211085</v>
      </c>
      <c r="R337" s="14">
        <v>4.0047846889952152E-2</v>
      </c>
      <c r="S337" s="14">
        <v>20.166295371050698</v>
      </c>
      <c r="T337" s="13">
        <v>3200.6198083067093</v>
      </c>
      <c r="U337" s="26">
        <v>434.43515399422523</v>
      </c>
      <c r="V337" s="13">
        <v>1835.5754428833231</v>
      </c>
      <c r="W337" s="13">
        <v>1777.9960835509137</v>
      </c>
      <c r="X337" s="25">
        <v>9.896988797610156</v>
      </c>
      <c r="Y337" s="26">
        <v>66.95707442698945</v>
      </c>
      <c r="Z337" s="13">
        <v>283.63759909399772</v>
      </c>
      <c r="AA337" s="26">
        <v>8.5994404630650489</v>
      </c>
      <c r="AB337" s="26">
        <v>48.094534711964556</v>
      </c>
      <c r="AC337" s="26">
        <v>5.582352840666382</v>
      </c>
      <c r="AD337" s="26">
        <v>0.15216778259157149</v>
      </c>
      <c r="AE337" s="26">
        <v>11.765716993051166</v>
      </c>
      <c r="AF337" s="14">
        <v>28.012187159956479</v>
      </c>
      <c r="AG337" s="14">
        <v>39.192378449408672</v>
      </c>
      <c r="AH337" s="14">
        <v>0.49731505576208179</v>
      </c>
      <c r="AI337" s="14">
        <v>9.5467869222097004E-2</v>
      </c>
      <c r="AJ337" s="26">
        <v>1.9986586890243903</v>
      </c>
      <c r="AK337" s="25">
        <v>3.2656831395348846</v>
      </c>
      <c r="AL337" s="25">
        <v>10.7624398356486</v>
      </c>
      <c r="AM337" s="25">
        <v>1.8134852988691434</v>
      </c>
      <c r="AN337" s="25">
        <v>9.9112183729077454</v>
      </c>
      <c r="AO337" s="25">
        <v>3.1584875904860397</v>
      </c>
      <c r="AP337" s="25">
        <v>0.48709866392600215</v>
      </c>
      <c r="AQ337" s="29">
        <f t="shared" ref="AQ337:AQ343" si="24">AP337/((AO337+AR337)/2)</f>
        <v>0.14608983848459314</v>
      </c>
      <c r="AR337" s="25">
        <v>3.5099935164647671</v>
      </c>
      <c r="AS337" s="25">
        <v>0.63278467153284679</v>
      </c>
      <c r="AT337" s="25">
        <v>4.1654426415094337</v>
      </c>
      <c r="AU337" s="25">
        <v>0.88147075208913661</v>
      </c>
      <c r="AV337" s="25">
        <v>2.4679199999999999</v>
      </c>
      <c r="AW337" s="25">
        <v>0.39794117647058824</v>
      </c>
      <c r="AX337" s="25">
        <v>2.2686186267845003</v>
      </c>
      <c r="AY337" s="25">
        <v>0.3476926503340757</v>
      </c>
      <c r="AZ337" s="25">
        <v>1.2938900953389831</v>
      </c>
      <c r="BA337" s="14">
        <v>0.24609699321047523</v>
      </c>
      <c r="BB337" s="25">
        <v>0.16516368992818997</v>
      </c>
      <c r="BC337" s="25">
        <v>3.9146620847651775E-2</v>
      </c>
    </row>
    <row r="338" spans="1:55" ht="12" customHeight="1" x14ac:dyDescent="0.2">
      <c r="B338" s="6">
        <v>332</v>
      </c>
      <c r="C338" s="11">
        <v>42894</v>
      </c>
      <c r="D338" s="98" t="s">
        <v>335</v>
      </c>
      <c r="E338" s="6">
        <v>246.86</v>
      </c>
      <c r="F338" s="6">
        <v>2968.56</v>
      </c>
      <c r="G338" s="6">
        <v>-1392.76</v>
      </c>
      <c r="H338" s="6">
        <v>2994.4599999999996</v>
      </c>
      <c r="I338" s="6" t="s">
        <v>182</v>
      </c>
      <c r="J338" s="6" t="s">
        <v>47</v>
      </c>
      <c r="K338" s="6" t="s">
        <v>43</v>
      </c>
      <c r="N338" s="14">
        <v>0.31269223602484469</v>
      </c>
      <c r="O338" s="14">
        <v>16.722188309818602</v>
      </c>
      <c r="P338" s="14">
        <v>2.9684695259593683</v>
      </c>
      <c r="Q338" s="15">
        <v>0.37135169380481498</v>
      </c>
      <c r="R338" s="14">
        <v>3.5023923444976075E-2</v>
      </c>
      <c r="S338" s="14">
        <v>20.318455547391626</v>
      </c>
      <c r="T338" s="13">
        <v>4678.6980830670927</v>
      </c>
      <c r="U338" s="26">
        <v>485.15399422521659</v>
      </c>
      <c r="V338" s="13">
        <v>1647.2516799022601</v>
      </c>
      <c r="W338" s="13">
        <v>1700.9040469973891</v>
      </c>
      <c r="X338" s="25">
        <v>9.1509096340552656</v>
      </c>
      <c r="Y338" s="26">
        <v>60.300818954416691</v>
      </c>
      <c r="Z338" s="13">
        <v>262.35560588901473</v>
      </c>
      <c r="AA338" s="26">
        <v>7.8161080485115759</v>
      </c>
      <c r="AB338" s="26">
        <v>37.477341211225998</v>
      </c>
      <c r="AC338" s="26">
        <v>5.3746877402819315</v>
      </c>
      <c r="AD338" s="24">
        <v>0.09</v>
      </c>
      <c r="AE338" s="26">
        <v>11.684504106127603</v>
      </c>
      <c r="AF338" s="14">
        <v>31.528280739934715</v>
      </c>
      <c r="AG338" s="14">
        <v>59.922996057818658</v>
      </c>
      <c r="AH338" s="14">
        <v>0.80679182156133833</v>
      </c>
      <c r="AI338" s="14">
        <v>3.8669673055242E-2</v>
      </c>
      <c r="AJ338" s="26">
        <v>2.0690972560975611</v>
      </c>
      <c r="AK338" s="25">
        <v>3.7660452657807317</v>
      </c>
      <c r="AL338" s="25">
        <v>13.387425161416552</v>
      </c>
      <c r="AM338" s="25">
        <v>2.2225715670436181</v>
      </c>
      <c r="AN338" s="25">
        <v>12.300879719735306</v>
      </c>
      <c r="AO338" s="25">
        <v>4.0730801447776637</v>
      </c>
      <c r="AP338" s="25">
        <v>0.46687615621788292</v>
      </c>
      <c r="AQ338" s="29">
        <f t="shared" si="24"/>
        <v>0.11116151627779698</v>
      </c>
      <c r="AR338" s="25">
        <v>4.32688005459819</v>
      </c>
      <c r="AS338" s="25">
        <v>0.73290267639902684</v>
      </c>
      <c r="AT338" s="25">
        <v>5.0421116981132075</v>
      </c>
      <c r="AU338" s="25">
        <v>0.96579387186629528</v>
      </c>
      <c r="AV338" s="25">
        <v>2.9128888888888889</v>
      </c>
      <c r="AW338" s="25">
        <v>0.46315931372549018</v>
      </c>
      <c r="AX338" s="25">
        <v>2.4654860639021074</v>
      </c>
      <c r="AY338" s="25">
        <v>0.35162138084632516</v>
      </c>
      <c r="AZ338" s="25">
        <v>2.7347203389830512</v>
      </c>
      <c r="BA338" s="14">
        <v>0.1832774975751697</v>
      </c>
      <c r="BB338" s="25">
        <v>0.26176910329589392</v>
      </c>
      <c r="BC338" s="25">
        <v>5.5445589919816733E-2</v>
      </c>
    </row>
    <row r="339" spans="1:55" ht="12" customHeight="1" x14ac:dyDescent="0.2">
      <c r="B339" s="6">
        <v>333</v>
      </c>
      <c r="C339" s="11">
        <v>42894</v>
      </c>
      <c r="D339" s="98" t="s">
        <v>335</v>
      </c>
      <c r="E339" s="6">
        <v>246.86</v>
      </c>
      <c r="F339" s="6">
        <v>2968.56</v>
      </c>
      <c r="G339" s="6">
        <v>-1392.76</v>
      </c>
      <c r="H339" s="6">
        <v>2994.4599999999996</v>
      </c>
      <c r="I339" s="6" t="s">
        <v>182</v>
      </c>
      <c r="J339" s="6" t="s">
        <v>47</v>
      </c>
      <c r="K339" s="6" t="s">
        <v>43</v>
      </c>
      <c r="N339" s="14">
        <v>0.32714006211180124</v>
      </c>
      <c r="O339" s="14">
        <v>18.066685862366828</v>
      </c>
      <c r="P339" s="14">
        <v>2.5516930022573368</v>
      </c>
      <c r="Q339" s="15">
        <v>0.15248422813515497</v>
      </c>
      <c r="R339" s="14">
        <v>4.5071770334928228E-2</v>
      </c>
      <c r="S339" s="14">
        <v>19.588086700955177</v>
      </c>
      <c r="T339" s="13">
        <v>2674.7156549520769</v>
      </c>
      <c r="U339" s="26">
        <v>326.44670356111641</v>
      </c>
      <c r="V339" s="13">
        <v>2018.0867440439829</v>
      </c>
      <c r="W339" s="13">
        <v>1856.0639686684071</v>
      </c>
      <c r="X339" s="25">
        <v>9.6274055265123231</v>
      </c>
      <c r="Y339" s="26">
        <v>66.744640741694582</v>
      </c>
      <c r="Z339" s="13">
        <v>278.1336353340883</v>
      </c>
      <c r="AA339" s="26">
        <v>9.623798235942667</v>
      </c>
      <c r="AB339" s="26">
        <v>52.295657311669132</v>
      </c>
      <c r="AC339" s="26">
        <v>5.1060025630072614</v>
      </c>
      <c r="AD339" s="26">
        <v>0.35677176053564397</v>
      </c>
      <c r="AE339" s="26">
        <v>11.217530006317117</v>
      </c>
      <c r="AF339" s="14">
        <v>19.521556039173014</v>
      </c>
      <c r="AG339" s="14">
        <v>30.725886990801577</v>
      </c>
      <c r="AH339" s="14">
        <v>0.29916821561338292</v>
      </c>
      <c r="AI339" s="14">
        <v>4.4421645997745209E-2</v>
      </c>
      <c r="AJ339" s="26">
        <v>2.6756007621951219</v>
      </c>
      <c r="AK339" s="25">
        <v>3.0031980897009971</v>
      </c>
      <c r="AL339" s="25">
        <v>11.744378790843278</v>
      </c>
      <c r="AM339" s="25">
        <v>1.7762956381260093</v>
      </c>
      <c r="AN339" s="25">
        <v>8.3657734527053318</v>
      </c>
      <c r="AO339" s="25">
        <v>2.8279364012409518</v>
      </c>
      <c r="AP339" s="25">
        <v>0.38510688591983561</v>
      </c>
      <c r="AQ339" s="29">
        <f t="shared" si="24"/>
        <v>0.1450292857253104</v>
      </c>
      <c r="AR339" s="25">
        <v>2.4828101006654153</v>
      </c>
      <c r="AS339" s="25">
        <v>0.48892579075425796</v>
      </c>
      <c r="AT339" s="25">
        <v>2.9798901886792453</v>
      </c>
      <c r="AU339" s="25">
        <v>0.6167353760445683</v>
      </c>
      <c r="AV339" s="25">
        <v>1.760791111111111</v>
      </c>
      <c r="AW339" s="25">
        <v>0.28850735294117652</v>
      </c>
      <c r="AX339" s="25">
        <v>1.7077321549966009</v>
      </c>
      <c r="AY339" s="25">
        <v>0.27108240534521161</v>
      </c>
      <c r="AZ339" s="25">
        <v>1.192026747881356</v>
      </c>
      <c r="BA339" s="14">
        <v>0.31927846750727445</v>
      </c>
      <c r="BB339" s="25">
        <v>0.19889891364389611</v>
      </c>
      <c r="BC339" s="25">
        <v>3.5826460481099665E-2</v>
      </c>
    </row>
    <row r="340" spans="1:55" ht="12" customHeight="1" x14ac:dyDescent="0.2">
      <c r="B340" s="6">
        <v>334</v>
      </c>
      <c r="C340" s="11">
        <v>42894</v>
      </c>
      <c r="D340" s="98" t="s">
        <v>335</v>
      </c>
      <c r="E340" s="6">
        <v>246.86</v>
      </c>
      <c r="F340" s="6">
        <v>2968.56</v>
      </c>
      <c r="G340" s="6">
        <v>-1392.76</v>
      </c>
      <c r="H340" s="6">
        <v>2994.4599999999996</v>
      </c>
      <c r="I340" s="6" t="s">
        <v>182</v>
      </c>
      <c r="J340" s="6" t="s">
        <v>47</v>
      </c>
      <c r="K340" s="6" t="s">
        <v>42</v>
      </c>
      <c r="N340" s="14">
        <v>7.1939854037267086</v>
      </c>
      <c r="O340" s="14">
        <v>2.8360495249064199E-2</v>
      </c>
      <c r="P340" s="14">
        <v>26.888465011286684</v>
      </c>
      <c r="Q340" s="15">
        <v>0.14260726265767501</v>
      </c>
      <c r="R340" s="14">
        <v>0.31535885167464106</v>
      </c>
      <c r="S340" s="14">
        <v>8.9744072005878035</v>
      </c>
      <c r="T340" s="13">
        <v>99.880702875399365</v>
      </c>
      <c r="U340" s="26">
        <v>8.135827718961</v>
      </c>
      <c r="V340" s="16">
        <v>4.7</v>
      </c>
      <c r="W340" s="16">
        <v>8.6999999999999993</v>
      </c>
      <c r="X340" s="27">
        <v>5.0000000000000001E-3</v>
      </c>
      <c r="Y340" s="24">
        <v>0.6</v>
      </c>
      <c r="Z340" s="16">
        <v>2.4</v>
      </c>
      <c r="AA340" s="26">
        <v>9.1761797133406837</v>
      </c>
      <c r="AB340" s="26">
        <v>10.187722304283605</v>
      </c>
      <c r="AC340" s="26">
        <v>20.815719777872701</v>
      </c>
      <c r="AD340" s="26">
        <v>1.2152859393461992</v>
      </c>
      <c r="AE340" s="26">
        <v>281.09810486418183</v>
      </c>
      <c r="AF340" s="14">
        <v>0.80711969532100114</v>
      </c>
      <c r="AG340" s="14">
        <v>13.056833114323259</v>
      </c>
      <c r="AH340" s="14">
        <v>0.20315892193308552</v>
      </c>
      <c r="AI340" s="14">
        <v>4.9413754227733933E-2</v>
      </c>
      <c r="AJ340" s="26">
        <v>90.704599085365857</v>
      </c>
      <c r="AK340" s="25">
        <v>3.81936254152824</v>
      </c>
      <c r="AL340" s="25">
        <v>5.7866343181373505</v>
      </c>
      <c r="AM340" s="25">
        <v>0.54120743134087235</v>
      </c>
      <c r="AN340" s="25">
        <v>1.4034363565589723</v>
      </c>
      <c r="AO340" s="25">
        <v>0.210038210961737</v>
      </c>
      <c r="AP340" s="25">
        <v>0.2971829393627955</v>
      </c>
      <c r="AQ340" s="29">
        <f t="shared" si="24"/>
        <v>1.664186561940078</v>
      </c>
      <c r="AR340" s="25">
        <v>0.14711277938918271</v>
      </c>
      <c r="AS340" s="25">
        <v>6.123722627737227E-2</v>
      </c>
      <c r="AT340" s="27">
        <v>0.03</v>
      </c>
      <c r="AU340" s="25">
        <v>4.118105849582173E-2</v>
      </c>
      <c r="AV340" s="27">
        <v>0.04</v>
      </c>
      <c r="AW340" s="27">
        <v>8.9999999999999993E-3</v>
      </c>
      <c r="AX340" s="27">
        <v>0.04</v>
      </c>
      <c r="AY340" s="27">
        <v>1.9E-2</v>
      </c>
      <c r="AZ340" s="25">
        <v>0.26721477754237288</v>
      </c>
      <c r="BA340" s="14">
        <v>12.11703879728419</v>
      </c>
      <c r="BB340" s="25">
        <v>4.8112686429755108E-2</v>
      </c>
      <c r="BC340" s="25">
        <v>3.0091638029782361E-2</v>
      </c>
    </row>
    <row r="341" spans="1:55" ht="12" customHeight="1" x14ac:dyDescent="0.2">
      <c r="B341" s="6">
        <v>335</v>
      </c>
      <c r="C341" s="11">
        <v>42894</v>
      </c>
      <c r="D341" s="98" t="s">
        <v>335</v>
      </c>
      <c r="E341" s="6">
        <v>246.86</v>
      </c>
      <c r="F341" s="6">
        <v>2968.56</v>
      </c>
      <c r="G341" s="6">
        <v>-1392.76</v>
      </c>
      <c r="H341" s="6">
        <v>2994.4599999999996</v>
      </c>
      <c r="I341" s="6" t="s">
        <v>182</v>
      </c>
      <c r="J341" s="6" t="s">
        <v>47</v>
      </c>
      <c r="K341" s="6" t="s">
        <v>43</v>
      </c>
      <c r="N341" s="14">
        <v>0.30030838509316771</v>
      </c>
      <c r="O341" s="14">
        <v>16.154978404837316</v>
      </c>
      <c r="P341" s="14">
        <v>2.1349164785553052</v>
      </c>
      <c r="Q341" s="15">
        <v>0.23670249659317236</v>
      </c>
      <c r="R341" s="14">
        <v>4.7081339712918654E-2</v>
      </c>
      <c r="S341" s="14">
        <v>18.604117560617194</v>
      </c>
      <c r="T341" s="13">
        <v>2611.0319488817895</v>
      </c>
      <c r="U341" s="26">
        <v>364.36176612127048</v>
      </c>
      <c r="V341" s="13">
        <v>1561.2272449602931</v>
      </c>
      <c r="W341" s="13">
        <v>1659.9184073107049</v>
      </c>
      <c r="X341" s="25">
        <v>8.90321135175504</v>
      </c>
      <c r="Y341" s="26">
        <v>60.543600309039405</v>
      </c>
      <c r="Z341" s="13">
        <v>251.3476783691959</v>
      </c>
      <c r="AA341" s="26">
        <v>13.101449834619626</v>
      </c>
      <c r="AB341" s="26">
        <v>41.272909896602663</v>
      </c>
      <c r="AC341" s="26">
        <v>4.5135173002990179</v>
      </c>
      <c r="AD341" s="26">
        <v>0.32078613627412367</v>
      </c>
      <c r="AE341" s="26">
        <v>10.476462413139608</v>
      </c>
      <c r="AF341" s="14">
        <v>21.172198041349294</v>
      </c>
      <c r="AG341" s="14">
        <v>38.343495400788434</v>
      </c>
      <c r="AH341" s="14">
        <v>0.3778141263940521</v>
      </c>
      <c r="AI341" s="14">
        <v>3.7765501691093571E-2</v>
      </c>
      <c r="AJ341" s="26">
        <v>2.2941347560975611</v>
      </c>
      <c r="AK341" s="25">
        <v>3.0134514119601334</v>
      </c>
      <c r="AL341" s="25">
        <v>12.006877323420072</v>
      </c>
      <c r="AM341" s="25">
        <v>1.856547011308562</v>
      </c>
      <c r="AN341" s="25">
        <v>8.9161790579992211</v>
      </c>
      <c r="AO341" s="25">
        <v>2.6109488107549121</v>
      </c>
      <c r="AP341" s="25">
        <v>0.41412178828365881</v>
      </c>
      <c r="AQ341" s="29">
        <f t="shared" si="24"/>
        <v>0.15297207776160035</v>
      </c>
      <c r="AR341" s="25">
        <v>2.8033960075072515</v>
      </c>
      <c r="AS341" s="25">
        <v>0.45198905109489057</v>
      </c>
      <c r="AT341" s="25">
        <v>3.365744528301887</v>
      </c>
      <c r="AU341" s="25">
        <v>0.70007799442896934</v>
      </c>
      <c r="AV341" s="25">
        <v>1.8331111111111111</v>
      </c>
      <c r="AW341" s="25">
        <v>0.28850735294117652</v>
      </c>
      <c r="AX341" s="25">
        <v>1.6380856560163155</v>
      </c>
      <c r="AY341" s="25">
        <v>0.23867037861915366</v>
      </c>
      <c r="AZ341" s="25">
        <v>1.5847367584745764</v>
      </c>
      <c r="BA341" s="14">
        <v>0.7661387972841901</v>
      </c>
      <c r="BB341" s="25">
        <v>0.15187405634321485</v>
      </c>
      <c r="BC341" s="25">
        <v>3.8241122565864837E-2</v>
      </c>
    </row>
    <row r="342" spans="1:55" ht="12" customHeight="1" x14ac:dyDescent="0.2">
      <c r="B342" s="6">
        <v>336</v>
      </c>
      <c r="C342" s="11">
        <v>42894</v>
      </c>
      <c r="D342" s="98" t="s">
        <v>335</v>
      </c>
      <c r="E342" s="6">
        <v>246.86</v>
      </c>
      <c r="F342" s="6">
        <v>2968.56</v>
      </c>
      <c r="G342" s="6">
        <v>-1392.76</v>
      </c>
      <c r="H342" s="6">
        <v>2994.4599999999996</v>
      </c>
      <c r="I342" s="6" t="s">
        <v>182</v>
      </c>
      <c r="J342" s="6" t="s">
        <v>47</v>
      </c>
      <c r="K342" s="6" t="s">
        <v>42</v>
      </c>
      <c r="N342" s="14">
        <v>4.2177332298136641</v>
      </c>
      <c r="O342" s="14">
        <v>0.34137633170169884</v>
      </c>
      <c r="P342" s="14">
        <v>31.024334085778786</v>
      </c>
      <c r="Q342" s="15">
        <v>9.7165541248820722E-2</v>
      </c>
      <c r="R342" s="14">
        <v>0.2359808612440191</v>
      </c>
      <c r="S342" s="14">
        <v>13.116207200587803</v>
      </c>
      <c r="T342" s="13">
        <v>198.13849840255594</v>
      </c>
      <c r="U342" s="26">
        <v>10.928025745909499</v>
      </c>
      <c r="V342" s="16">
        <v>3.8</v>
      </c>
      <c r="W342" s="13">
        <v>35.862434725848566</v>
      </c>
      <c r="X342" s="25">
        <v>0.42874682598954444</v>
      </c>
      <c r="Y342" s="26">
        <v>0.72025135204738611</v>
      </c>
      <c r="Z342" s="16">
        <v>2.2000000000000002</v>
      </c>
      <c r="AA342" s="26">
        <v>3.1453809261300991</v>
      </c>
      <c r="AB342" s="26">
        <v>3.3411403249630727</v>
      </c>
      <c r="AC342" s="26">
        <v>25.146176847501067</v>
      </c>
      <c r="AD342" s="26">
        <v>0.93562623079952745</v>
      </c>
      <c r="AE342" s="26">
        <v>320.89241945672768</v>
      </c>
      <c r="AF342" s="14">
        <v>0.84555930359085973</v>
      </c>
      <c r="AG342" s="14">
        <v>4.9823915900131404</v>
      </c>
      <c r="AH342" s="14">
        <v>0.19396654275092939</v>
      </c>
      <c r="AI342" s="14">
        <v>3.4992108229988723E-2</v>
      </c>
      <c r="AJ342" s="26">
        <v>89.433045731707324</v>
      </c>
      <c r="AK342" s="25">
        <v>3.4974082225913627</v>
      </c>
      <c r="AL342" s="25">
        <v>5.723440226961455</v>
      </c>
      <c r="AM342" s="25">
        <v>0.47759353796445875</v>
      </c>
      <c r="AN342" s="25">
        <v>1.4191062670299728</v>
      </c>
      <c r="AO342" s="25">
        <v>0.12978697001034126</v>
      </c>
      <c r="AP342" s="25">
        <v>0.39389928057553963</v>
      </c>
      <c r="AQ342" s="29">
        <f t="shared" si="24"/>
        <v>2.591402738856055</v>
      </c>
      <c r="AR342" s="25">
        <v>0.17421771028834668</v>
      </c>
      <c r="AS342" s="25">
        <v>2.8188564476885648E-2</v>
      </c>
      <c r="AT342" s="25">
        <v>0.13096566037735849</v>
      </c>
      <c r="AU342" s="25">
        <v>1.1766016713091923E-2</v>
      </c>
      <c r="AV342" s="27">
        <v>0.04</v>
      </c>
      <c r="AW342" s="27">
        <v>0.01</v>
      </c>
      <c r="AX342" s="27">
        <v>0.04</v>
      </c>
      <c r="AY342" s="27">
        <v>1.4999999999999999E-2</v>
      </c>
      <c r="AZ342" s="25">
        <v>0.11771822033898301</v>
      </c>
      <c r="BA342" s="14">
        <v>7.7131978661493683</v>
      </c>
      <c r="BB342" s="25">
        <v>5.3735223715706132E-2</v>
      </c>
      <c r="BC342" s="25">
        <v>2.4658648339060712E-2</v>
      </c>
    </row>
    <row r="343" spans="1:55" ht="12" customHeight="1" x14ac:dyDescent="0.2">
      <c r="B343" s="6">
        <v>337</v>
      </c>
      <c r="C343" s="11">
        <v>42894</v>
      </c>
      <c r="D343" s="98" t="s">
        <v>335</v>
      </c>
      <c r="E343" s="6">
        <v>246.86</v>
      </c>
      <c r="F343" s="6">
        <v>2968.56</v>
      </c>
      <c r="G343" s="6">
        <v>-1392.76</v>
      </c>
      <c r="H343" s="6">
        <v>2994.4599999999996</v>
      </c>
      <c r="I343" s="6" t="s">
        <v>182</v>
      </c>
      <c r="J343" s="6" t="s">
        <v>47</v>
      </c>
      <c r="K343" s="6" t="s">
        <v>42</v>
      </c>
      <c r="N343" s="14">
        <v>4.9154385093167701</v>
      </c>
      <c r="O343" s="14">
        <v>7.4562913907284784E-2</v>
      </c>
      <c r="P343" s="14">
        <v>31.658276899924761</v>
      </c>
      <c r="Q343" s="15">
        <v>0.15004395838428999</v>
      </c>
      <c r="R343" s="14">
        <v>0.27978468899521536</v>
      </c>
      <c r="S343" s="14">
        <v>13.644458486407055</v>
      </c>
      <c r="T343" s="13">
        <v>317.74161341853033</v>
      </c>
      <c r="U343" s="26">
        <v>5.2451154956689123</v>
      </c>
      <c r="V343" s="13">
        <v>15.602394624312765</v>
      </c>
      <c r="W343" s="16">
        <v>9.1</v>
      </c>
      <c r="X343" s="25">
        <v>0.48883420463032112</v>
      </c>
      <c r="Y343" s="24">
        <v>0.6</v>
      </c>
      <c r="Z343" s="13">
        <v>2.8733544733861835</v>
      </c>
      <c r="AA343" s="26">
        <v>1.1622160970231532</v>
      </c>
      <c r="AB343" s="26">
        <v>3.8791063515509605</v>
      </c>
      <c r="AC343" s="26">
        <v>24.815087569414782</v>
      </c>
      <c r="AD343" s="26">
        <v>0.65043481685703031</v>
      </c>
      <c r="AE343" s="26">
        <v>329.08825015792792</v>
      </c>
      <c r="AF343" s="14">
        <v>0.15048603554588322</v>
      </c>
      <c r="AG343" s="14">
        <v>2.7119053876478318</v>
      </c>
      <c r="AH343" s="14">
        <v>0.19627881040892192</v>
      </c>
      <c r="AI343" s="15">
        <v>0.02</v>
      </c>
      <c r="AJ343" s="26">
        <v>114.65358231707317</v>
      </c>
      <c r="AK343" s="25">
        <v>4.1469269102990038</v>
      </c>
      <c r="AL343" s="25">
        <v>7.1954204656622966</v>
      </c>
      <c r="AM343" s="25">
        <v>0.51151114701130862</v>
      </c>
      <c r="AN343" s="25">
        <v>1.5947131179447256</v>
      </c>
      <c r="AO343" s="25">
        <v>0.14251292657704001</v>
      </c>
      <c r="AP343" s="25">
        <v>0.43032271325796512</v>
      </c>
      <c r="AQ343" s="29">
        <f t="shared" si="24"/>
        <v>2.298173322948557</v>
      </c>
      <c r="AR343" s="25">
        <v>0.23197816072342603</v>
      </c>
      <c r="AS343" s="27">
        <v>0.01</v>
      </c>
      <c r="AT343" s="27">
        <v>0.04</v>
      </c>
      <c r="AU343" s="27">
        <v>8.9999999999999993E-3</v>
      </c>
      <c r="AV343" s="27">
        <v>0.04</v>
      </c>
      <c r="AW343" s="27">
        <v>1.0999999999999999E-2</v>
      </c>
      <c r="AX343" s="27">
        <v>0.05</v>
      </c>
      <c r="AY343" s="25">
        <v>1.7051224944320709E-2</v>
      </c>
      <c r="AZ343" s="25">
        <v>0.11235434322034001</v>
      </c>
      <c r="BA343" s="14">
        <v>1.1687150339476235</v>
      </c>
      <c r="BB343" s="27">
        <v>3.2000000000000001E-2</v>
      </c>
      <c r="BC343" s="25">
        <v>2.5422680412371133E-2</v>
      </c>
    </row>
    <row r="344" spans="1:55" ht="12" customHeight="1" x14ac:dyDescent="0.2">
      <c r="A344" s="3">
        <v>32.1</v>
      </c>
      <c r="B344" s="6">
        <v>338</v>
      </c>
      <c r="C344" s="11">
        <v>42517</v>
      </c>
      <c r="D344" s="98" t="s">
        <v>337</v>
      </c>
      <c r="E344" s="6">
        <v>257.44</v>
      </c>
      <c r="F344" s="6">
        <v>2979.1899999999996</v>
      </c>
      <c r="G344" s="6">
        <v>-1403.3899999999996</v>
      </c>
      <c r="H344" s="6">
        <v>3005.0899999999992</v>
      </c>
      <c r="I344" s="6" t="s">
        <v>182</v>
      </c>
      <c r="J344" s="6" t="s">
        <v>65</v>
      </c>
      <c r="K344" s="6" t="s">
        <v>43</v>
      </c>
      <c r="N344" s="14">
        <v>0.20699999999999999</v>
      </c>
      <c r="O344" s="14">
        <v>15.62</v>
      </c>
      <c r="P344" s="14">
        <v>0.51</v>
      </c>
      <c r="Q344" s="15">
        <v>0.72248000000000001</v>
      </c>
      <c r="R344" s="15">
        <v>1.2999999999999999E-2</v>
      </c>
      <c r="S344" s="14">
        <v>21.83</v>
      </c>
      <c r="T344" s="13">
        <v>184.3</v>
      </c>
      <c r="U344" s="26">
        <v>227.3</v>
      </c>
      <c r="V344" s="13">
        <v>247.7</v>
      </c>
      <c r="W344" s="13">
        <v>1555</v>
      </c>
      <c r="X344" s="25">
        <v>6.7279999999999998</v>
      </c>
      <c r="Y344" s="26">
        <v>45.05</v>
      </c>
      <c r="Z344" s="13">
        <v>216.3</v>
      </c>
      <c r="AA344" s="26">
        <v>4.4829999999999997</v>
      </c>
      <c r="AB344" s="26">
        <v>30.19</v>
      </c>
      <c r="AC344" s="26">
        <v>2.6240000000000001</v>
      </c>
      <c r="AD344" s="24">
        <v>1.7</v>
      </c>
      <c r="AE344" s="26">
        <v>5.7460000000000004</v>
      </c>
      <c r="AF344" s="14">
        <v>19.13</v>
      </c>
      <c r="AG344" s="14">
        <v>25.48</v>
      </c>
      <c r="AH344" s="15">
        <v>0.1</v>
      </c>
      <c r="AI344" s="15">
        <v>0.13</v>
      </c>
      <c r="AJ344" s="24">
        <v>2.1</v>
      </c>
      <c r="AK344" s="25">
        <v>1.9950000000000001</v>
      </c>
      <c r="AL344" s="25">
        <v>8.65</v>
      </c>
      <c r="AM344" s="25">
        <v>1.3759999999999999</v>
      </c>
      <c r="AN344" s="25">
        <v>7.681</v>
      </c>
      <c r="AO344" s="25">
        <v>2.2839999999999998</v>
      </c>
      <c r="AP344" s="25">
        <v>0.35799999999999998</v>
      </c>
      <c r="AQ344" s="29">
        <f t="shared" ref="AQ344:AQ361" si="25">AP344/((AO344+AR344)/2)</f>
        <v>0.13274008157211717</v>
      </c>
      <c r="AR344" s="25">
        <v>3.11</v>
      </c>
      <c r="AS344" s="25">
        <v>0.47899999999999998</v>
      </c>
      <c r="AT344" s="25">
        <v>3.6709999999999998</v>
      </c>
      <c r="AU344" s="25">
        <v>0.69099999999999995</v>
      </c>
      <c r="AV344" s="25">
        <v>2.0259999999999998</v>
      </c>
      <c r="AW344" s="25">
        <v>0.223</v>
      </c>
      <c r="AX344" s="25">
        <v>1.7050000000000001</v>
      </c>
      <c r="AY344" s="25">
        <v>0.27200000000000002</v>
      </c>
      <c r="AZ344" s="25">
        <v>0.998</v>
      </c>
      <c r="BA344" s="14">
        <v>0.28299999999999997</v>
      </c>
      <c r="BB344" s="25">
        <v>4.2000000000000003E-2</v>
      </c>
      <c r="BC344" s="25">
        <v>1.2999999999999999E-2</v>
      </c>
    </row>
    <row r="345" spans="1:55" ht="12" customHeight="1" x14ac:dyDescent="0.2">
      <c r="B345" s="6">
        <v>339</v>
      </c>
      <c r="C345" s="11">
        <v>42517</v>
      </c>
      <c r="D345" s="98" t="s">
        <v>337</v>
      </c>
      <c r="E345" s="6">
        <v>257.44</v>
      </c>
      <c r="F345" s="6">
        <v>2979.1899999999996</v>
      </c>
      <c r="G345" s="6">
        <v>-1403.3899999999996</v>
      </c>
      <c r="H345" s="6">
        <v>3005.0899999999992</v>
      </c>
      <c r="I345" s="6" t="s">
        <v>182</v>
      </c>
      <c r="J345" s="6" t="s">
        <v>65</v>
      </c>
      <c r="K345" s="6" t="s">
        <v>43</v>
      </c>
      <c r="N345" s="14">
        <v>0.2</v>
      </c>
      <c r="O345" s="14">
        <v>15.61</v>
      </c>
      <c r="P345" s="14">
        <v>0.22</v>
      </c>
      <c r="Q345" s="15">
        <v>0.74409000000000003</v>
      </c>
      <c r="R345" s="15">
        <v>3.0000000000000001E-3</v>
      </c>
      <c r="S345" s="14">
        <v>22.19</v>
      </c>
      <c r="T345" s="13">
        <v>229.3</v>
      </c>
      <c r="U345" s="26">
        <v>234.8</v>
      </c>
      <c r="V345" s="13">
        <v>278.3</v>
      </c>
      <c r="W345" s="13">
        <v>1609</v>
      </c>
      <c r="X345" s="25">
        <v>6.6070000000000002</v>
      </c>
      <c r="Y345" s="26">
        <v>45.77</v>
      </c>
      <c r="Z345" s="13">
        <v>217.8</v>
      </c>
      <c r="AA345" s="26">
        <v>3.7829999999999999</v>
      </c>
      <c r="AB345" s="26">
        <v>27.16</v>
      </c>
      <c r="AC345" s="26">
        <v>2.0259999999999998</v>
      </c>
      <c r="AD345" s="24">
        <v>0.4</v>
      </c>
      <c r="AE345" s="26">
        <v>5.2229999999999999</v>
      </c>
      <c r="AF345" s="14">
        <v>22.22</v>
      </c>
      <c r="AG345" s="14">
        <v>28.19</v>
      </c>
      <c r="AH345" s="14">
        <v>2E-3</v>
      </c>
      <c r="AI345" s="15">
        <v>7.0000000000000007E-2</v>
      </c>
      <c r="AJ345" s="24">
        <v>0.6</v>
      </c>
      <c r="AK345" s="25">
        <v>2.3679999999999999</v>
      </c>
      <c r="AL345" s="25">
        <v>10.55</v>
      </c>
      <c r="AM345" s="25">
        <v>1.651</v>
      </c>
      <c r="AN345" s="25">
        <v>9.4369999999999994</v>
      </c>
      <c r="AO345" s="25">
        <v>2.86</v>
      </c>
      <c r="AP345" s="25">
        <v>0.49399999999999999</v>
      </c>
      <c r="AQ345" s="29">
        <f t="shared" si="25"/>
        <v>0.14799281006590773</v>
      </c>
      <c r="AR345" s="25">
        <v>3.8159999999999998</v>
      </c>
      <c r="AS345" s="25">
        <v>0.58799999999999997</v>
      </c>
      <c r="AT345" s="25">
        <v>3.9849999999999999</v>
      </c>
      <c r="AU345" s="25">
        <v>0.84899999999999998</v>
      </c>
      <c r="AV345" s="25">
        <v>2.4359999999999999</v>
      </c>
      <c r="AW345" s="25">
        <v>0.28599999999999998</v>
      </c>
      <c r="AX345" s="25">
        <v>1.897</v>
      </c>
      <c r="AY345" s="25">
        <v>0.29599999999999999</v>
      </c>
      <c r="AZ345" s="25">
        <v>1.3280000000000001</v>
      </c>
      <c r="BA345" s="14">
        <v>0.19800000000000001</v>
      </c>
      <c r="BB345" s="25">
        <v>1.4E-2</v>
      </c>
      <c r="BC345" s="25">
        <v>8.9999999999999993E-3</v>
      </c>
    </row>
    <row r="346" spans="1:55" ht="12" customHeight="1" x14ac:dyDescent="0.2">
      <c r="B346" s="6">
        <v>340</v>
      </c>
      <c r="C346" s="11">
        <v>42517</v>
      </c>
      <c r="D346" s="98" t="s">
        <v>337</v>
      </c>
      <c r="E346" s="6">
        <v>257.44</v>
      </c>
      <c r="F346" s="6">
        <v>2979.1899999999996</v>
      </c>
      <c r="G346" s="6">
        <v>-1403.3899999999996</v>
      </c>
      <c r="H346" s="6">
        <v>3005.0899999999992</v>
      </c>
      <c r="I346" s="6" t="s">
        <v>182</v>
      </c>
      <c r="J346" s="6" t="s">
        <v>65</v>
      </c>
      <c r="K346" s="6" t="s">
        <v>43</v>
      </c>
      <c r="N346" s="14">
        <v>0.23200000000000001</v>
      </c>
      <c r="O346" s="14">
        <v>15.66</v>
      </c>
      <c r="P346" s="14">
        <v>0.32800000000000001</v>
      </c>
      <c r="Q346" s="15">
        <v>0.75124000000000002</v>
      </c>
      <c r="R346" s="14">
        <v>1.0999999999999999E-2</v>
      </c>
      <c r="S346" s="14">
        <v>21.76</v>
      </c>
      <c r="T346" s="13">
        <v>156.30000000000001</v>
      </c>
      <c r="U346" s="26">
        <v>193</v>
      </c>
      <c r="V346" s="13">
        <v>236.9</v>
      </c>
      <c r="W346" s="13">
        <v>1756</v>
      </c>
      <c r="X346" s="25">
        <v>6.484</v>
      </c>
      <c r="Y346" s="26">
        <v>42.39</v>
      </c>
      <c r="Z346" s="13">
        <v>209.6</v>
      </c>
      <c r="AA346" s="26">
        <v>4.3520000000000003</v>
      </c>
      <c r="AB346" s="26">
        <v>27.51</v>
      </c>
      <c r="AC346" s="26">
        <v>1.593</v>
      </c>
      <c r="AD346" s="24">
        <v>0.3</v>
      </c>
      <c r="AE346" s="26">
        <v>4.1829999999999998</v>
      </c>
      <c r="AF346" s="14">
        <v>13.97</v>
      </c>
      <c r="AG346" s="14">
        <v>9.6750000000000007</v>
      </c>
      <c r="AH346" s="14">
        <v>0</v>
      </c>
      <c r="AI346" s="15">
        <v>7.0000000000000007E-2</v>
      </c>
      <c r="AJ346" s="26">
        <v>0.22500000000000001</v>
      </c>
      <c r="AK346" s="25">
        <v>1.2709999999999999</v>
      </c>
      <c r="AL346" s="25">
        <v>5.8289999999999997</v>
      </c>
      <c r="AM346" s="25">
        <v>0.93700000000000006</v>
      </c>
      <c r="AN346" s="25">
        <v>5.3840000000000003</v>
      </c>
      <c r="AO346" s="25">
        <v>1.5449999999999999</v>
      </c>
      <c r="AP346" s="25">
        <v>0.29099999999999998</v>
      </c>
      <c r="AQ346" s="29">
        <f t="shared" si="25"/>
        <v>0.16357504215851601</v>
      </c>
      <c r="AR346" s="25">
        <v>2.0129999999999999</v>
      </c>
      <c r="AS346" s="25">
        <v>0.39200000000000002</v>
      </c>
      <c r="AT346" s="25">
        <v>2.3580000000000001</v>
      </c>
      <c r="AU346" s="25">
        <v>0.58499999999999996</v>
      </c>
      <c r="AV346" s="25">
        <v>1.339</v>
      </c>
      <c r="AW346" s="25">
        <v>0.184</v>
      </c>
      <c r="AX346" s="25">
        <v>1.4430000000000001</v>
      </c>
      <c r="AY346" s="25">
        <v>0.20100000000000001</v>
      </c>
      <c r="AZ346" s="25">
        <v>0.502</v>
      </c>
      <c r="BA346" s="14">
        <v>0.33200000000000002</v>
      </c>
      <c r="BB346" s="25">
        <v>1.2E-2</v>
      </c>
      <c r="BC346" s="25">
        <v>0.01</v>
      </c>
    </row>
    <row r="347" spans="1:55" ht="12" customHeight="1" x14ac:dyDescent="0.2">
      <c r="B347" s="6">
        <v>341</v>
      </c>
      <c r="C347" s="11">
        <v>42517</v>
      </c>
      <c r="D347" s="98" t="s">
        <v>337</v>
      </c>
      <c r="E347" s="6">
        <v>257.44</v>
      </c>
      <c r="F347" s="6">
        <v>2979.1899999999996</v>
      </c>
      <c r="G347" s="6">
        <v>-1403.3899999999996</v>
      </c>
      <c r="H347" s="6">
        <v>3005.0899999999992</v>
      </c>
      <c r="I347" s="6" t="s">
        <v>182</v>
      </c>
      <c r="J347" s="6" t="s">
        <v>65</v>
      </c>
      <c r="K347" s="6" t="s">
        <v>43</v>
      </c>
      <c r="N347" s="14">
        <v>0.32700000000000001</v>
      </c>
      <c r="O347" s="14">
        <v>16.39</v>
      </c>
      <c r="P347" s="14">
        <v>1.986</v>
      </c>
      <c r="Q347" s="15">
        <v>0.80381999999999998</v>
      </c>
      <c r="R347" s="15">
        <v>3.0000000000000001E-3</v>
      </c>
      <c r="S347" s="14">
        <v>20.72</v>
      </c>
      <c r="T347" s="13">
        <v>2163</v>
      </c>
      <c r="U347" s="26">
        <v>382.7</v>
      </c>
      <c r="V347" s="13">
        <v>439.5</v>
      </c>
      <c r="W347" s="13">
        <v>1793</v>
      </c>
      <c r="X347" s="25">
        <v>8.7040000000000006</v>
      </c>
      <c r="Y347" s="26">
        <v>55.76</v>
      </c>
      <c r="Z347" s="13">
        <v>277.39999999999998</v>
      </c>
      <c r="AA347" s="26">
        <v>9.5570000000000004</v>
      </c>
      <c r="AB347" s="26">
        <v>38.74</v>
      </c>
      <c r="AC347" s="26">
        <v>4.9489999999999998</v>
      </c>
      <c r="AD347" s="24">
        <v>0.2</v>
      </c>
      <c r="AE347" s="26">
        <v>9.7650000000000006</v>
      </c>
      <c r="AF347" s="14">
        <v>22.19</v>
      </c>
      <c r="AG347" s="14">
        <v>44.42</v>
      </c>
      <c r="AH347" s="14">
        <v>0.125</v>
      </c>
      <c r="AI347" s="15">
        <v>0.1</v>
      </c>
      <c r="AJ347" s="26">
        <v>0.83199999999999996</v>
      </c>
      <c r="AK347" s="25">
        <v>3.1930000000000001</v>
      </c>
      <c r="AL347" s="25">
        <v>11.08</v>
      </c>
      <c r="AM347" s="25">
        <v>1.7330000000000001</v>
      </c>
      <c r="AN347" s="25">
        <v>9.4670000000000005</v>
      </c>
      <c r="AO347" s="25">
        <v>2.8140000000000001</v>
      </c>
      <c r="AP347" s="25">
        <v>0.56799999999999995</v>
      </c>
      <c r="AQ347" s="29">
        <f t="shared" si="25"/>
        <v>0.18817293357627959</v>
      </c>
      <c r="AR347" s="25">
        <v>3.2229999999999999</v>
      </c>
      <c r="AS347" s="25">
        <v>0.54300000000000004</v>
      </c>
      <c r="AT347" s="25">
        <v>3.968</v>
      </c>
      <c r="AU347" s="25">
        <v>0.77900000000000003</v>
      </c>
      <c r="AV347" s="25">
        <v>2.2440000000000002</v>
      </c>
      <c r="AW347" s="25">
        <v>0.315</v>
      </c>
      <c r="AX347" s="25">
        <v>2.02</v>
      </c>
      <c r="AY347" s="25">
        <v>0.31</v>
      </c>
      <c r="AZ347" s="25">
        <v>1.542</v>
      </c>
      <c r="BA347" s="14">
        <v>0.40300000000000002</v>
      </c>
      <c r="BB347" s="25">
        <v>0.38900000000000001</v>
      </c>
      <c r="BC347" s="25">
        <v>5.3999999999999999E-2</v>
      </c>
    </row>
    <row r="348" spans="1:55" ht="12" customHeight="1" x14ac:dyDescent="0.2">
      <c r="B348" s="6">
        <v>342</v>
      </c>
      <c r="C348" s="11">
        <v>42517</v>
      </c>
      <c r="D348" s="98" t="s">
        <v>337</v>
      </c>
      <c r="E348" s="6">
        <v>257.44</v>
      </c>
      <c r="F348" s="6">
        <v>2979.1899999999996</v>
      </c>
      <c r="G348" s="6">
        <v>-1403.3899999999996</v>
      </c>
      <c r="H348" s="6">
        <v>3005.0899999999992</v>
      </c>
      <c r="I348" s="6" t="s">
        <v>182</v>
      </c>
      <c r="J348" s="6" t="s">
        <v>65</v>
      </c>
      <c r="K348" s="6" t="s">
        <v>44</v>
      </c>
      <c r="N348" s="14">
        <v>1.4999999999999999E-2</v>
      </c>
      <c r="O348" s="14">
        <v>25.01</v>
      </c>
      <c r="P348" s="14">
        <v>1.3169999999999999</v>
      </c>
      <c r="Q348" s="15">
        <v>0.75527999999999995</v>
      </c>
      <c r="R348" s="15">
        <v>3.0000000000000001E-3</v>
      </c>
      <c r="S348" s="14">
        <v>1.165</v>
      </c>
      <c r="T348" s="13">
        <v>1004</v>
      </c>
      <c r="U348" s="26">
        <v>163.4</v>
      </c>
      <c r="V348" s="13">
        <v>200.4</v>
      </c>
      <c r="W348" s="13">
        <v>2643</v>
      </c>
      <c r="X348" s="25">
        <v>17.239999999999998</v>
      </c>
      <c r="Y348" s="26">
        <v>123.8</v>
      </c>
      <c r="Z348" s="13">
        <v>455.6</v>
      </c>
      <c r="AA348" s="26">
        <v>18.25</v>
      </c>
      <c r="AB348" s="26">
        <v>128.19999999999999</v>
      </c>
      <c r="AC348" s="26">
        <v>3.4750000000000001</v>
      </c>
      <c r="AD348" s="24">
        <v>0.2</v>
      </c>
      <c r="AE348" s="26">
        <v>0.39900000000000002</v>
      </c>
      <c r="AF348" s="14">
        <v>2.984</v>
      </c>
      <c r="AG348" s="14">
        <v>2.83</v>
      </c>
      <c r="AH348" s="15">
        <v>0.05</v>
      </c>
      <c r="AI348" s="15">
        <v>0.1</v>
      </c>
      <c r="AJ348" s="26">
        <v>0.40600000000000003</v>
      </c>
      <c r="AK348" s="25">
        <v>7.8E-2</v>
      </c>
      <c r="AL348" s="25">
        <v>0.23899999999999999</v>
      </c>
      <c r="AM348" s="25">
        <v>2.9000000000000001E-2</v>
      </c>
      <c r="AN348" s="25">
        <v>0.14099999999999999</v>
      </c>
      <c r="AO348" s="25">
        <v>5.2999999999999999E-2</v>
      </c>
      <c r="AP348" s="25">
        <v>2.1999999999999999E-2</v>
      </c>
      <c r="AQ348" s="29">
        <f t="shared" si="25"/>
        <v>0.16236162361623613</v>
      </c>
      <c r="AR348" s="25">
        <v>0.218</v>
      </c>
      <c r="AS348" s="25">
        <v>3.4000000000000002E-2</v>
      </c>
      <c r="AT348" s="25">
        <v>0.32200000000000001</v>
      </c>
      <c r="AU348" s="25">
        <v>9.1999999999999998E-2</v>
      </c>
      <c r="AV348" s="25">
        <v>0.35299999999999998</v>
      </c>
      <c r="AW348" s="25">
        <v>6.6000000000000003E-2</v>
      </c>
      <c r="AX348" s="25">
        <v>0.52700000000000002</v>
      </c>
      <c r="AY348" s="25">
        <v>9.9000000000000005E-2</v>
      </c>
      <c r="AZ348" s="25">
        <v>8.1000000000000003E-2</v>
      </c>
      <c r="BA348" s="14">
        <v>0.28699999999999998</v>
      </c>
      <c r="BB348" s="25">
        <v>2.1000000000000001E-2</v>
      </c>
      <c r="BC348" s="25">
        <v>7.0000000000000001E-3</v>
      </c>
    </row>
    <row r="349" spans="1:55" ht="12" customHeight="1" x14ac:dyDescent="0.2">
      <c r="B349" s="6">
        <v>343</v>
      </c>
      <c r="C349" s="11">
        <v>42517</v>
      </c>
      <c r="D349" s="98" t="s">
        <v>337</v>
      </c>
      <c r="E349" s="6">
        <v>257.44</v>
      </c>
      <c r="F349" s="6">
        <v>2979.1899999999996</v>
      </c>
      <c r="G349" s="6">
        <v>-1403.3899999999996</v>
      </c>
      <c r="H349" s="6">
        <v>3005.0899999999992</v>
      </c>
      <c r="I349" s="6" t="s">
        <v>182</v>
      </c>
      <c r="J349" s="6" t="s">
        <v>65</v>
      </c>
      <c r="K349" s="6" t="s">
        <v>44</v>
      </c>
      <c r="N349" s="14">
        <v>2.1000000000000001E-2</v>
      </c>
      <c r="O349" s="14">
        <v>24.09</v>
      </c>
      <c r="P349" s="14">
        <v>1.0209999999999999</v>
      </c>
      <c r="Q349" s="15">
        <v>0.75992999999999999</v>
      </c>
      <c r="R349" s="15">
        <v>3.0000000000000001E-3</v>
      </c>
      <c r="S349" s="14">
        <v>1.411</v>
      </c>
      <c r="T349" s="13">
        <v>959.2</v>
      </c>
      <c r="U349" s="26">
        <v>146.30000000000001</v>
      </c>
      <c r="V349" s="13">
        <v>194.6</v>
      </c>
      <c r="W349" s="13">
        <v>2448</v>
      </c>
      <c r="X349" s="25">
        <v>16.04</v>
      </c>
      <c r="Y349" s="26">
        <v>116.2</v>
      </c>
      <c r="Z349" s="13">
        <v>454.9</v>
      </c>
      <c r="AA349" s="26">
        <v>13.25</v>
      </c>
      <c r="AB349" s="26">
        <v>115</v>
      </c>
      <c r="AC349" s="26">
        <v>3.121</v>
      </c>
      <c r="AD349" s="24">
        <v>0.2</v>
      </c>
      <c r="AE349" s="26">
        <v>0.34899999999999998</v>
      </c>
      <c r="AF349" s="14">
        <v>3.371</v>
      </c>
      <c r="AG349" s="14">
        <v>4.0259999999999998</v>
      </c>
      <c r="AH349" s="14">
        <v>2.3E-2</v>
      </c>
      <c r="AI349" s="15">
        <v>0.09</v>
      </c>
      <c r="AJ349" s="26">
        <v>0.35599999999999998</v>
      </c>
      <c r="AK349" s="25">
        <v>7.8E-2</v>
      </c>
      <c r="AL349" s="25">
        <v>0.27900000000000003</v>
      </c>
      <c r="AM349" s="25">
        <v>4.3999999999999997E-2</v>
      </c>
      <c r="AN349" s="25">
        <v>0.22500000000000001</v>
      </c>
      <c r="AO349" s="25">
        <v>0.126</v>
      </c>
      <c r="AP349" s="25">
        <v>3.3000000000000002E-2</v>
      </c>
      <c r="AQ349" s="29">
        <f t="shared" si="25"/>
        <v>0.18333333333333335</v>
      </c>
      <c r="AR349" s="25">
        <v>0.23400000000000001</v>
      </c>
      <c r="AS349" s="25">
        <v>4.1000000000000002E-2</v>
      </c>
      <c r="AT349" s="25">
        <v>0.432</v>
      </c>
      <c r="AU349" s="25">
        <v>0.11600000000000001</v>
      </c>
      <c r="AV349" s="25">
        <v>0.433</v>
      </c>
      <c r="AW349" s="25">
        <v>7.8E-2</v>
      </c>
      <c r="AX349" s="25">
        <v>0.60199999999999998</v>
      </c>
      <c r="AY349" s="25">
        <v>0.112</v>
      </c>
      <c r="AZ349" s="25">
        <v>0.14499999999999999</v>
      </c>
      <c r="BA349" s="14">
        <v>0.29299999999999998</v>
      </c>
      <c r="BB349" s="25">
        <v>1.4E-2</v>
      </c>
      <c r="BC349" s="25">
        <v>5.0000000000000001E-3</v>
      </c>
    </row>
    <row r="350" spans="1:55" ht="12" customHeight="1" x14ac:dyDescent="0.2">
      <c r="B350" s="6">
        <v>344</v>
      </c>
      <c r="C350" s="11">
        <v>42517</v>
      </c>
      <c r="D350" s="98" t="s">
        <v>337</v>
      </c>
      <c r="E350" s="6">
        <v>257.44</v>
      </c>
      <c r="F350" s="6">
        <v>2979.1899999999996</v>
      </c>
      <c r="G350" s="6">
        <v>-1403.3899999999996</v>
      </c>
      <c r="H350" s="6">
        <v>3005.0899999999992</v>
      </c>
      <c r="I350" s="6" t="s">
        <v>182</v>
      </c>
      <c r="J350" s="6" t="s">
        <v>65</v>
      </c>
      <c r="K350" s="6" t="s">
        <v>44</v>
      </c>
      <c r="N350" s="14">
        <v>0.01</v>
      </c>
      <c r="O350" s="14">
        <v>25.39</v>
      </c>
      <c r="P350" s="14">
        <v>1.0089999999999999</v>
      </c>
      <c r="Q350" s="15">
        <v>0.75768000000000002</v>
      </c>
      <c r="R350" s="15">
        <v>3.0000000000000001E-3</v>
      </c>
      <c r="S350" s="14">
        <v>1.028</v>
      </c>
      <c r="T350" s="13">
        <v>1068</v>
      </c>
      <c r="U350" s="26">
        <v>164.8</v>
      </c>
      <c r="V350" s="13">
        <v>195.2</v>
      </c>
      <c r="W350" s="13">
        <v>2500</v>
      </c>
      <c r="X350" s="25">
        <v>16.420000000000002</v>
      </c>
      <c r="Y350" s="26">
        <v>120.4</v>
      </c>
      <c r="Z350" s="13">
        <v>421.2</v>
      </c>
      <c r="AA350" s="26">
        <v>12.01</v>
      </c>
      <c r="AB350" s="26">
        <v>120.6</v>
      </c>
      <c r="AC350" s="26">
        <v>3.38</v>
      </c>
      <c r="AD350" s="24">
        <v>0.2</v>
      </c>
      <c r="AE350" s="26">
        <v>0.14000000000000001</v>
      </c>
      <c r="AF350" s="14">
        <v>3.109</v>
      </c>
      <c r="AG350" s="14">
        <v>3.8959999999999999</v>
      </c>
      <c r="AH350" s="14">
        <v>5.0000000000000001E-3</v>
      </c>
      <c r="AI350" s="15">
        <v>7.0000000000000007E-2</v>
      </c>
      <c r="AJ350" s="26">
        <v>0.13200000000000001</v>
      </c>
      <c r="AK350" s="25">
        <v>3.3000000000000002E-2</v>
      </c>
      <c r="AL350" s="25">
        <v>0.121</v>
      </c>
      <c r="AM350" s="25">
        <v>1.4999999999999999E-2</v>
      </c>
      <c r="AN350" s="25">
        <v>8.6999999999999994E-2</v>
      </c>
      <c r="AO350" s="25">
        <v>4.2999999999999997E-2</v>
      </c>
      <c r="AP350" s="25">
        <v>1.7999999999999999E-2</v>
      </c>
      <c r="AQ350" s="29">
        <f t="shared" si="25"/>
        <v>0.18749999999999997</v>
      </c>
      <c r="AR350" s="25">
        <v>0.14899999999999999</v>
      </c>
      <c r="AS350" s="25">
        <v>3.5000000000000003E-2</v>
      </c>
      <c r="AT350" s="25">
        <v>0.28100000000000003</v>
      </c>
      <c r="AU350" s="25">
        <v>9.8000000000000004E-2</v>
      </c>
      <c r="AV350" s="25">
        <v>0.47899999999999998</v>
      </c>
      <c r="AW350" s="25">
        <v>7.0000000000000007E-2</v>
      </c>
      <c r="AX350" s="25">
        <v>0.67400000000000004</v>
      </c>
      <c r="AY350" s="25">
        <v>0.108</v>
      </c>
      <c r="AZ350" s="25">
        <v>0.13300000000000001</v>
      </c>
      <c r="BA350" s="14">
        <v>0.245</v>
      </c>
      <c r="BB350" s="25">
        <v>1.7000000000000001E-2</v>
      </c>
      <c r="BC350" s="25">
        <v>8.0000000000000002E-3</v>
      </c>
    </row>
    <row r="351" spans="1:55" ht="12" customHeight="1" x14ac:dyDescent="0.2">
      <c r="B351" s="6">
        <v>345</v>
      </c>
      <c r="C351" s="11">
        <v>42517</v>
      </c>
      <c r="D351" s="98" t="s">
        <v>337</v>
      </c>
      <c r="E351" s="6">
        <v>257.44</v>
      </c>
      <c r="F351" s="6">
        <v>2979.1899999999996</v>
      </c>
      <c r="G351" s="6">
        <v>-1403.3899999999996</v>
      </c>
      <c r="H351" s="6">
        <v>3005.0899999999992</v>
      </c>
      <c r="I351" s="6" t="s">
        <v>182</v>
      </c>
      <c r="J351" s="6" t="s">
        <v>65</v>
      </c>
      <c r="K351" s="6" t="s">
        <v>44</v>
      </c>
      <c r="N351" s="14">
        <v>1.9E-2</v>
      </c>
      <c r="O351" s="14">
        <v>24.96</v>
      </c>
      <c r="P351" s="14">
        <v>0.97</v>
      </c>
      <c r="Q351" s="15">
        <v>0.75827999999999995</v>
      </c>
      <c r="R351" s="15">
        <v>3.0000000000000001E-3</v>
      </c>
      <c r="S351" s="14">
        <v>1.2769999999999999</v>
      </c>
      <c r="T351" s="13">
        <v>985.9</v>
      </c>
      <c r="U351" s="26">
        <v>147</v>
      </c>
      <c r="V351" s="13">
        <v>203.1</v>
      </c>
      <c r="W351" s="13">
        <v>2557</v>
      </c>
      <c r="X351" s="25">
        <v>16.350000000000001</v>
      </c>
      <c r="Y351" s="26">
        <v>122.2</v>
      </c>
      <c r="Z351" s="13">
        <v>468</v>
      </c>
      <c r="AA351" s="26">
        <v>10.199999999999999</v>
      </c>
      <c r="AB351" s="26">
        <v>119.1</v>
      </c>
      <c r="AC351" s="26">
        <v>3.3439999999999999</v>
      </c>
      <c r="AD351" s="24">
        <v>0.3</v>
      </c>
      <c r="AE351" s="26">
        <v>0.125</v>
      </c>
      <c r="AF351" s="14">
        <v>3.2010000000000001</v>
      </c>
      <c r="AG351" s="14">
        <v>3.82</v>
      </c>
      <c r="AH351" s="15">
        <v>0.05</v>
      </c>
      <c r="AI351" s="15">
        <v>0.08</v>
      </c>
      <c r="AJ351" s="24">
        <v>0.5</v>
      </c>
      <c r="AK351" s="25">
        <v>5.0999999999999997E-2</v>
      </c>
      <c r="AL351" s="25">
        <v>0.16800000000000001</v>
      </c>
      <c r="AM351" s="25">
        <v>1.4999999999999999E-2</v>
      </c>
      <c r="AN351" s="25">
        <v>0.185</v>
      </c>
      <c r="AO351" s="25">
        <v>9.1999999999999998E-2</v>
      </c>
      <c r="AP351" s="25">
        <v>2.3E-2</v>
      </c>
      <c r="AQ351" s="29">
        <f t="shared" si="25"/>
        <v>0.16849816849816848</v>
      </c>
      <c r="AR351" s="25">
        <v>0.18099999999999999</v>
      </c>
      <c r="AS351" s="25">
        <v>4.7E-2</v>
      </c>
      <c r="AT351" s="25">
        <v>0.34</v>
      </c>
      <c r="AU351" s="25">
        <v>9.9000000000000005E-2</v>
      </c>
      <c r="AV351" s="25">
        <v>0.42799999999999999</v>
      </c>
      <c r="AW351" s="25">
        <v>7.1999999999999995E-2</v>
      </c>
      <c r="AX351" s="25">
        <v>0.55400000000000005</v>
      </c>
      <c r="AY351" s="25">
        <v>0.107</v>
      </c>
      <c r="AZ351" s="25">
        <v>0.17299999999999999</v>
      </c>
      <c r="BA351" s="14">
        <v>0.28100000000000003</v>
      </c>
      <c r="BB351" s="25">
        <v>1.9E-2</v>
      </c>
      <c r="BC351" s="25">
        <v>8.9999999999999993E-3</v>
      </c>
    </row>
    <row r="352" spans="1:55" ht="12" customHeight="1" x14ac:dyDescent="0.2">
      <c r="B352" s="6">
        <v>346</v>
      </c>
      <c r="C352" s="11">
        <v>42517</v>
      </c>
      <c r="D352" s="98" t="s">
        <v>337</v>
      </c>
      <c r="E352" s="6">
        <v>257.44</v>
      </c>
      <c r="F352" s="6">
        <v>2979.1899999999996</v>
      </c>
      <c r="G352" s="6">
        <v>-1403.3899999999996</v>
      </c>
      <c r="H352" s="6">
        <v>3005.0899999999992</v>
      </c>
      <c r="I352" s="6" t="s">
        <v>182</v>
      </c>
      <c r="J352" s="6" t="s">
        <v>65</v>
      </c>
      <c r="K352" s="6" t="s">
        <v>42</v>
      </c>
      <c r="N352" s="14">
        <v>2.8340000000000001</v>
      </c>
      <c r="O352" s="15">
        <v>0.02</v>
      </c>
      <c r="P352" s="14">
        <v>31.62</v>
      </c>
      <c r="Q352" s="15">
        <v>0.50919999999999999</v>
      </c>
      <c r="R352" s="14">
        <v>0.16300000000000001</v>
      </c>
      <c r="S352" s="14">
        <v>14.86</v>
      </c>
      <c r="T352" s="13">
        <v>129.30000000000001</v>
      </c>
      <c r="U352" s="24">
        <v>18</v>
      </c>
      <c r="V352" s="16">
        <v>5.7</v>
      </c>
      <c r="W352" s="16">
        <v>16.2</v>
      </c>
      <c r="X352" s="25">
        <v>0.107</v>
      </c>
      <c r="Y352" s="24">
        <v>1.8</v>
      </c>
      <c r="Z352" s="16">
        <v>11.5</v>
      </c>
      <c r="AA352" s="26">
        <v>1.3009999999999999</v>
      </c>
      <c r="AB352" s="24">
        <v>1.3</v>
      </c>
      <c r="AC352" s="26">
        <v>25.45</v>
      </c>
      <c r="AD352" s="24">
        <v>0.3</v>
      </c>
      <c r="AE352" s="26">
        <v>278.8</v>
      </c>
      <c r="AF352" s="15">
        <v>0.11</v>
      </c>
      <c r="AG352" s="15">
        <v>0.18</v>
      </c>
      <c r="AH352" s="14">
        <v>0</v>
      </c>
      <c r="AI352" s="15">
        <v>7.0000000000000007E-2</v>
      </c>
      <c r="AJ352" s="26">
        <v>87.84</v>
      </c>
      <c r="AK352" s="25">
        <v>3.1110000000000002</v>
      </c>
      <c r="AL352" s="25">
        <v>5.3129999999999997</v>
      </c>
      <c r="AM352" s="25">
        <v>0.36699999999999999</v>
      </c>
      <c r="AN352" s="25">
        <v>1.4339999999999999</v>
      </c>
      <c r="AO352" s="25">
        <v>0.123</v>
      </c>
      <c r="AP352" s="25">
        <v>0.35199999999999998</v>
      </c>
      <c r="AQ352" s="29">
        <f t="shared" si="25"/>
        <v>2.9579831932773111</v>
      </c>
      <c r="AR352" s="25">
        <v>0.115</v>
      </c>
      <c r="AS352" s="25">
        <v>1.9E-2</v>
      </c>
      <c r="AT352" s="25">
        <v>8.8999999999999996E-2</v>
      </c>
      <c r="AU352" s="25">
        <v>5.0000000000000001E-3</v>
      </c>
      <c r="AV352" s="27">
        <v>0.04</v>
      </c>
      <c r="AW352" s="27">
        <v>0.02</v>
      </c>
      <c r="AX352" s="27">
        <v>7.0000000000000007E-2</v>
      </c>
      <c r="AY352" s="27">
        <v>0.03</v>
      </c>
      <c r="AZ352" s="27">
        <v>0.01</v>
      </c>
      <c r="BA352" s="14">
        <v>1.3</v>
      </c>
      <c r="BB352" s="27">
        <v>0.01</v>
      </c>
      <c r="BC352" s="27">
        <v>0.01</v>
      </c>
    </row>
    <row r="353" spans="1:55" ht="12" customHeight="1" x14ac:dyDescent="0.2">
      <c r="A353" s="3">
        <v>32.200000000000003</v>
      </c>
      <c r="B353" s="6">
        <v>347</v>
      </c>
      <c r="C353" s="11">
        <v>42517</v>
      </c>
      <c r="D353" s="98" t="s">
        <v>337</v>
      </c>
      <c r="E353" s="6">
        <v>257.44</v>
      </c>
      <c r="F353" s="6">
        <v>2979.1899999999996</v>
      </c>
      <c r="G353" s="6">
        <v>-1403.3899999999996</v>
      </c>
      <c r="H353" s="6">
        <v>3005.0899999999992</v>
      </c>
      <c r="I353" s="6" t="s">
        <v>182</v>
      </c>
      <c r="J353" s="6" t="s">
        <v>65</v>
      </c>
      <c r="K353" s="6" t="s">
        <v>43</v>
      </c>
      <c r="N353" s="14">
        <v>0.27900000000000003</v>
      </c>
      <c r="O353" s="14">
        <v>17.34</v>
      </c>
      <c r="P353" s="14">
        <v>2.0150000000000001</v>
      </c>
      <c r="Q353" s="15">
        <v>0.84001000000000003</v>
      </c>
      <c r="R353" s="15">
        <v>3.0000000000000001E-3</v>
      </c>
      <c r="S353" s="14">
        <v>20.309999999999999</v>
      </c>
      <c r="T353" s="13">
        <v>1606</v>
      </c>
      <c r="U353" s="26">
        <v>354.7</v>
      </c>
      <c r="V353" s="13">
        <v>443.9</v>
      </c>
      <c r="W353" s="13">
        <v>1678</v>
      </c>
      <c r="X353" s="25">
        <v>8.4809999999999999</v>
      </c>
      <c r="Y353" s="26">
        <v>56.08</v>
      </c>
      <c r="Z353" s="13">
        <v>269.8</v>
      </c>
      <c r="AA353" s="26">
        <v>3.6920000000000002</v>
      </c>
      <c r="AB353" s="26">
        <v>40.619999999999997</v>
      </c>
      <c r="AC353" s="26">
        <v>4.3419999999999996</v>
      </c>
      <c r="AD353" s="24">
        <v>0.2</v>
      </c>
      <c r="AE353" s="26">
        <v>9.7170000000000005</v>
      </c>
      <c r="AF353" s="14">
        <v>20.75</v>
      </c>
      <c r="AG353" s="14">
        <v>29.61</v>
      </c>
      <c r="AH353" s="14">
        <v>7.4999999999999997E-2</v>
      </c>
      <c r="AI353" s="15">
        <v>7.0000000000000007E-2</v>
      </c>
      <c r="AJ353" s="26">
        <v>0.56699999999999995</v>
      </c>
      <c r="AK353" s="25">
        <v>2.387</v>
      </c>
      <c r="AL353" s="25">
        <v>8.3949999999999996</v>
      </c>
      <c r="AM353" s="25">
        <v>1.361</v>
      </c>
      <c r="AN353" s="25">
        <v>7.9649999999999999</v>
      </c>
      <c r="AO353" s="25">
        <v>2.2570000000000001</v>
      </c>
      <c r="AP353" s="25">
        <v>0.51700000000000002</v>
      </c>
      <c r="AQ353" s="29">
        <f t="shared" si="25"/>
        <v>0.20073772083090663</v>
      </c>
      <c r="AR353" s="25">
        <v>2.8940000000000001</v>
      </c>
      <c r="AS353" s="25">
        <v>0.53400000000000003</v>
      </c>
      <c r="AT353" s="25">
        <v>3.5609999999999999</v>
      </c>
      <c r="AU353" s="25">
        <v>0.73899999999999999</v>
      </c>
      <c r="AV353" s="25">
        <v>2.2290000000000001</v>
      </c>
      <c r="AW353" s="25">
        <v>0.29499999999999998</v>
      </c>
      <c r="AX353" s="25">
        <v>1.9910000000000001</v>
      </c>
      <c r="AY353" s="25">
        <v>0.29099999999999998</v>
      </c>
      <c r="AZ353" s="25">
        <v>1.014</v>
      </c>
      <c r="BA353" s="14">
        <v>0.254</v>
      </c>
      <c r="BB353" s="25">
        <v>0.125</v>
      </c>
      <c r="BC353" s="25">
        <v>0.04</v>
      </c>
    </row>
    <row r="354" spans="1:55" ht="12" customHeight="1" x14ac:dyDescent="0.2">
      <c r="B354" s="6">
        <v>348</v>
      </c>
      <c r="C354" s="11">
        <v>42517</v>
      </c>
      <c r="D354" s="98" t="s">
        <v>337</v>
      </c>
      <c r="E354" s="6">
        <v>257.44</v>
      </c>
      <c r="F354" s="6">
        <v>2979.1899999999996</v>
      </c>
      <c r="G354" s="6">
        <v>-1403.3899999999996</v>
      </c>
      <c r="H354" s="6">
        <v>3005.0899999999992</v>
      </c>
      <c r="I354" s="6" t="s">
        <v>182</v>
      </c>
      <c r="J354" s="6" t="s">
        <v>65</v>
      </c>
      <c r="K354" s="6" t="s">
        <v>42</v>
      </c>
      <c r="N354" s="14">
        <v>3.6150000000000002</v>
      </c>
      <c r="O354" s="14">
        <v>0.20399999999999999</v>
      </c>
      <c r="P354" s="14">
        <v>30.19</v>
      </c>
      <c r="Q354" s="15">
        <v>0.62404999999999999</v>
      </c>
      <c r="R354" s="14">
        <v>0.21199999999999999</v>
      </c>
      <c r="S354" s="14">
        <v>13.05</v>
      </c>
      <c r="T354" s="13">
        <v>158.5</v>
      </c>
      <c r="U354" s="26">
        <v>2.758</v>
      </c>
      <c r="V354" s="16">
        <v>5.3</v>
      </c>
      <c r="W354" s="13">
        <v>44.77</v>
      </c>
      <c r="X354" s="25">
        <v>0.66600000000000004</v>
      </c>
      <c r="Y354" s="24">
        <v>0.6</v>
      </c>
      <c r="Z354" s="16">
        <v>8.5</v>
      </c>
      <c r="AA354" s="26">
        <v>1.589</v>
      </c>
      <c r="AB354" s="26">
        <v>4.2649999999999997</v>
      </c>
      <c r="AC354" s="26">
        <v>24.16</v>
      </c>
      <c r="AD354" s="26">
        <v>0.435</v>
      </c>
      <c r="AE354" s="26">
        <v>282.39999999999998</v>
      </c>
      <c r="AF354" s="15">
        <v>0.13</v>
      </c>
      <c r="AG354" s="15">
        <v>0.21</v>
      </c>
      <c r="AH354" s="14">
        <v>3.0000000000000001E-3</v>
      </c>
      <c r="AI354" s="15">
        <v>0.1</v>
      </c>
      <c r="AJ354" s="26">
        <v>87.07</v>
      </c>
      <c r="AK354" s="25">
        <v>1.9710000000000001</v>
      </c>
      <c r="AL354" s="25">
        <v>3.3849999999999998</v>
      </c>
      <c r="AM354" s="25">
        <v>0.3</v>
      </c>
      <c r="AN354" s="25">
        <v>0.97699999999999998</v>
      </c>
      <c r="AO354" s="25">
        <v>0.11799999999999999</v>
      </c>
      <c r="AP354" s="25">
        <v>0.34799999999999998</v>
      </c>
      <c r="AQ354" s="15">
        <f t="shared" si="25"/>
        <v>2.5035971223021578</v>
      </c>
      <c r="AR354" s="27">
        <v>0.16</v>
      </c>
      <c r="AS354" s="27">
        <v>0.02</v>
      </c>
      <c r="AT354" s="27">
        <v>0.06</v>
      </c>
      <c r="AU354" s="27">
        <v>0.02</v>
      </c>
      <c r="AV354" s="25">
        <v>2.9000000000000001E-2</v>
      </c>
      <c r="AW354" s="25">
        <v>8.0000000000000002E-3</v>
      </c>
      <c r="AX354" s="27">
        <v>0.05</v>
      </c>
      <c r="AY354" s="27">
        <v>0.02</v>
      </c>
      <c r="AZ354" s="27">
        <v>0.01</v>
      </c>
      <c r="BA354" s="14">
        <v>0.85899999999999999</v>
      </c>
      <c r="BB354" s="27">
        <v>0.01</v>
      </c>
      <c r="BC354" s="27">
        <v>0.01</v>
      </c>
    </row>
    <row r="355" spans="1:55" ht="12" customHeight="1" x14ac:dyDescent="0.2">
      <c r="B355" s="6">
        <v>349</v>
      </c>
      <c r="C355" s="11">
        <v>42517</v>
      </c>
      <c r="D355" s="98" t="s">
        <v>337</v>
      </c>
      <c r="E355" s="6">
        <v>257.44</v>
      </c>
      <c r="F355" s="6">
        <v>2979.1899999999996</v>
      </c>
      <c r="G355" s="6">
        <v>-1403.3899999999996</v>
      </c>
      <c r="H355" s="6">
        <v>3005.0899999999992</v>
      </c>
      <c r="I355" s="6" t="s">
        <v>182</v>
      </c>
      <c r="J355" s="6" t="s">
        <v>65</v>
      </c>
      <c r="K355" s="6" t="s">
        <v>42</v>
      </c>
      <c r="N355" s="14">
        <v>2.5059999999999998</v>
      </c>
      <c r="O355" s="14">
        <v>6.0999999999999999E-2</v>
      </c>
      <c r="P355" s="14">
        <v>28.48</v>
      </c>
      <c r="Q355" s="15">
        <v>0.66110999999999998</v>
      </c>
      <c r="R355" s="14">
        <v>9.9000000000000005E-2</v>
      </c>
      <c r="S355" s="14">
        <v>13.62</v>
      </c>
      <c r="T355" s="13">
        <v>117.8</v>
      </c>
      <c r="U355" s="26">
        <v>3.52</v>
      </c>
      <c r="V355" s="16">
        <v>2.9</v>
      </c>
      <c r="W355" s="13">
        <v>19.86</v>
      </c>
      <c r="X355" s="25">
        <v>0.40600000000000003</v>
      </c>
      <c r="Y355" s="24">
        <v>0.2</v>
      </c>
      <c r="Z355" s="16">
        <v>7.9</v>
      </c>
      <c r="AA355" s="26">
        <v>1.8879999999999999</v>
      </c>
      <c r="AB355" s="26">
        <v>2.4569999999999999</v>
      </c>
      <c r="AC355" s="26">
        <v>19.440000000000001</v>
      </c>
      <c r="AD355" s="26">
        <v>0.20799999999999999</v>
      </c>
      <c r="AE355" s="26">
        <v>245.5</v>
      </c>
      <c r="AF355" s="14">
        <v>0.10100000000000001</v>
      </c>
      <c r="AG355" s="15">
        <v>0.1</v>
      </c>
      <c r="AH355" s="15">
        <v>0.04</v>
      </c>
      <c r="AI355" s="15">
        <v>0.02</v>
      </c>
      <c r="AJ355" s="26">
        <v>65.2</v>
      </c>
      <c r="AK355" s="25">
        <v>1.7030000000000001</v>
      </c>
      <c r="AL355" s="25">
        <v>3.2360000000000002</v>
      </c>
      <c r="AM355" s="25">
        <v>0.26800000000000002</v>
      </c>
      <c r="AN355" s="25">
        <v>1.08</v>
      </c>
      <c r="AO355" s="25">
        <v>8.6999999999999994E-2</v>
      </c>
      <c r="AP355" s="25">
        <v>0.30199999999999999</v>
      </c>
      <c r="AQ355" s="29">
        <f t="shared" si="25"/>
        <v>3.6829268292682928</v>
      </c>
      <c r="AR355" s="25">
        <v>7.6999999999999999E-2</v>
      </c>
      <c r="AS355" s="25">
        <v>1.6E-2</v>
      </c>
      <c r="AT355" s="25">
        <v>0.01</v>
      </c>
      <c r="AU355" s="27">
        <v>0.02</v>
      </c>
      <c r="AV355" s="25">
        <v>1.2E-2</v>
      </c>
      <c r="AW355" s="27">
        <v>0.02</v>
      </c>
      <c r="AX355" s="27">
        <v>0.03</v>
      </c>
      <c r="AY355" s="27">
        <v>0.02</v>
      </c>
      <c r="AZ355" s="27">
        <v>0.01</v>
      </c>
      <c r="BA355" s="14">
        <v>0.91100000000000003</v>
      </c>
      <c r="BB355" s="27">
        <v>0.01</v>
      </c>
      <c r="BC355" s="27">
        <v>0.01</v>
      </c>
    </row>
    <row r="356" spans="1:55" ht="12" customHeight="1" x14ac:dyDescent="0.2">
      <c r="B356" s="6">
        <v>350</v>
      </c>
      <c r="C356" s="11">
        <v>42517</v>
      </c>
      <c r="D356" s="98" t="s">
        <v>337</v>
      </c>
      <c r="E356" s="6">
        <v>257.44</v>
      </c>
      <c r="F356" s="6">
        <v>2979.1899999999996</v>
      </c>
      <c r="G356" s="6">
        <v>-1403.3899999999996</v>
      </c>
      <c r="H356" s="6">
        <v>3005.0899999999992</v>
      </c>
      <c r="I356" s="6" t="s">
        <v>182</v>
      </c>
      <c r="J356" s="6" t="s">
        <v>65</v>
      </c>
      <c r="K356" s="6" t="s">
        <v>42</v>
      </c>
      <c r="N356" s="14">
        <v>2.59</v>
      </c>
      <c r="O356" s="14">
        <v>1.508</v>
      </c>
      <c r="P356" s="14">
        <v>28.38</v>
      </c>
      <c r="Q356" s="15">
        <v>0.58069000000000004</v>
      </c>
      <c r="R356" s="14">
        <v>0.125</v>
      </c>
      <c r="S356" s="14">
        <v>13.26</v>
      </c>
      <c r="T356" s="13">
        <v>133.19999999999999</v>
      </c>
      <c r="U356" s="26">
        <v>2.319</v>
      </c>
      <c r="V356" s="16">
        <v>4.4000000000000004</v>
      </c>
      <c r="W356" s="13">
        <v>332.3</v>
      </c>
      <c r="X356" s="25">
        <v>1.9650000000000001</v>
      </c>
      <c r="Y356" s="26">
        <v>1.153</v>
      </c>
      <c r="Z356" s="16">
        <v>11.6</v>
      </c>
      <c r="AA356" s="26">
        <v>4.9219999999999997</v>
      </c>
      <c r="AB356" s="26">
        <v>12.31</v>
      </c>
      <c r="AC356" s="26">
        <v>22.78</v>
      </c>
      <c r="AD356" s="26">
        <v>0.80100000000000005</v>
      </c>
      <c r="AE356" s="26">
        <v>256</v>
      </c>
      <c r="AF356" s="14">
        <v>0.17199999999999999</v>
      </c>
      <c r="AG356" s="15">
        <v>0.08</v>
      </c>
      <c r="AH356" s="14">
        <v>3.0000000000000001E-3</v>
      </c>
      <c r="AI356" s="14">
        <v>0.44600000000000001</v>
      </c>
      <c r="AJ356" s="26">
        <v>69.37</v>
      </c>
      <c r="AK356" s="25">
        <v>2.359</v>
      </c>
      <c r="AL356" s="25">
        <v>4.0369999999999999</v>
      </c>
      <c r="AM356" s="25">
        <v>0.25600000000000001</v>
      </c>
      <c r="AN356" s="25">
        <v>1.01</v>
      </c>
      <c r="AO356" s="25">
        <v>0.13900000000000001</v>
      </c>
      <c r="AP356" s="25">
        <v>0.28999999999999998</v>
      </c>
      <c r="AQ356" s="15">
        <f t="shared" si="25"/>
        <v>2.0069204152249132</v>
      </c>
      <c r="AR356" s="27">
        <v>0.15</v>
      </c>
      <c r="AS356" s="27">
        <v>0.03</v>
      </c>
      <c r="AT356" s="25">
        <v>3.3000000000000002E-2</v>
      </c>
      <c r="AU356" s="27">
        <v>0.02</v>
      </c>
      <c r="AV356" s="25">
        <v>2.1000000000000001E-2</v>
      </c>
      <c r="AW356" s="27">
        <v>0.02</v>
      </c>
      <c r="AX356" s="27">
        <v>0.03</v>
      </c>
      <c r="AY356" s="27">
        <v>0.02</v>
      </c>
      <c r="AZ356" s="27">
        <v>0.01</v>
      </c>
      <c r="BA356" s="14">
        <v>0.78400000000000003</v>
      </c>
      <c r="BB356" s="27">
        <v>0.01</v>
      </c>
      <c r="BC356" s="27">
        <v>0.01</v>
      </c>
    </row>
    <row r="357" spans="1:55" ht="12" customHeight="1" x14ac:dyDescent="0.2">
      <c r="B357" s="6">
        <v>351</v>
      </c>
      <c r="C357" s="11">
        <v>42517</v>
      </c>
      <c r="D357" s="98" t="s">
        <v>337</v>
      </c>
      <c r="E357" s="6">
        <v>257.44</v>
      </c>
      <c r="F357" s="6">
        <v>2979.1899999999996</v>
      </c>
      <c r="G357" s="6">
        <v>-1403.3899999999996</v>
      </c>
      <c r="H357" s="6">
        <v>3005.0899999999992</v>
      </c>
      <c r="I357" s="6" t="s">
        <v>182</v>
      </c>
      <c r="J357" s="6" t="s">
        <v>65</v>
      </c>
      <c r="K357" s="6" t="s">
        <v>46</v>
      </c>
      <c r="N357" s="15">
        <v>8.9999999999999993E-3</v>
      </c>
      <c r="O357" s="14">
        <v>35.979999999999997</v>
      </c>
      <c r="P357" s="15">
        <v>6.9000000000000006E-2</v>
      </c>
      <c r="Q357" s="15">
        <v>0.72650999999999999</v>
      </c>
      <c r="R357" s="15">
        <v>3.0000000000000001E-3</v>
      </c>
      <c r="S357" s="15">
        <v>8.3000000000000004E-2</v>
      </c>
      <c r="T357" s="13">
        <v>20.440000000000001</v>
      </c>
      <c r="U357" s="24">
        <v>0.8</v>
      </c>
      <c r="V357" s="16">
        <v>4.0999999999999996</v>
      </c>
      <c r="W357" s="13">
        <v>2795</v>
      </c>
      <c r="X357" s="25">
        <v>27.34</v>
      </c>
      <c r="Y357" s="26">
        <v>318.5</v>
      </c>
      <c r="Z357" s="13">
        <v>1927</v>
      </c>
      <c r="AA357" s="26">
        <v>1.9830000000000001</v>
      </c>
      <c r="AB357" s="26">
        <v>154</v>
      </c>
      <c r="AC357" s="24">
        <v>0.2</v>
      </c>
      <c r="AD357" s="24">
        <v>0.3</v>
      </c>
      <c r="AE357" s="24">
        <v>0.7</v>
      </c>
      <c r="AF357" s="15">
        <v>7.0000000000000007E-2</v>
      </c>
      <c r="AG357" s="15">
        <v>0.15</v>
      </c>
      <c r="AH357" s="15">
        <v>7.0000000000000007E-2</v>
      </c>
      <c r="AI357" s="15">
        <v>0.06</v>
      </c>
      <c r="AJ357" s="24">
        <v>0.6</v>
      </c>
      <c r="AK357" s="27">
        <v>0.04</v>
      </c>
      <c r="AL357" s="27">
        <v>0.06</v>
      </c>
      <c r="AM357" s="25">
        <v>1E-3</v>
      </c>
      <c r="AN357" s="27">
        <v>0.08</v>
      </c>
      <c r="AO357" s="25">
        <v>0</v>
      </c>
      <c r="AP357" s="27">
        <v>0.03</v>
      </c>
      <c r="AQ357" s="15">
        <f t="shared" si="25"/>
        <v>0.4</v>
      </c>
      <c r="AR357" s="27">
        <v>0.15</v>
      </c>
      <c r="AS357" s="27">
        <v>0.02</v>
      </c>
      <c r="AT357" s="25">
        <v>1.7000000000000001E-2</v>
      </c>
      <c r="AU357" s="27">
        <v>0.02</v>
      </c>
      <c r="AV357" s="27">
        <v>0.02</v>
      </c>
      <c r="AW357" s="27">
        <v>0.02</v>
      </c>
      <c r="AX357" s="27">
        <v>0.03</v>
      </c>
      <c r="AY357" s="27">
        <v>0.02</v>
      </c>
      <c r="AZ357" s="27">
        <v>0.01</v>
      </c>
      <c r="BA357" s="14">
        <v>0.18</v>
      </c>
      <c r="BB357" s="27">
        <v>0.01</v>
      </c>
      <c r="BC357" s="27">
        <v>0.01</v>
      </c>
    </row>
    <row r="358" spans="1:55" ht="12" customHeight="1" x14ac:dyDescent="0.2">
      <c r="B358" s="6">
        <v>352</v>
      </c>
      <c r="C358" s="11">
        <v>42517</v>
      </c>
      <c r="D358" s="98" t="s">
        <v>337</v>
      </c>
      <c r="E358" s="6">
        <v>257.44</v>
      </c>
      <c r="F358" s="6">
        <v>2979.1899999999996</v>
      </c>
      <c r="G358" s="6">
        <v>-1403.3899999999996</v>
      </c>
      <c r="H358" s="6">
        <v>3005.0899999999992</v>
      </c>
      <c r="I358" s="6" t="s">
        <v>182</v>
      </c>
      <c r="J358" s="6" t="s">
        <v>65</v>
      </c>
      <c r="K358" s="6" t="s">
        <v>42</v>
      </c>
      <c r="N358" s="14">
        <v>2.8759999999999999</v>
      </c>
      <c r="O358" s="14">
        <v>0.125</v>
      </c>
      <c r="P358" s="14">
        <v>30.38</v>
      </c>
      <c r="Q358" s="15">
        <v>0.57979999999999998</v>
      </c>
      <c r="R358" s="14">
        <v>0.13100000000000001</v>
      </c>
      <c r="S358" s="14">
        <v>13.68</v>
      </c>
      <c r="T358" s="13">
        <v>137.1</v>
      </c>
      <c r="U358" s="24">
        <v>18.8</v>
      </c>
      <c r="V358" s="16">
        <v>5.2</v>
      </c>
      <c r="W358" s="13">
        <v>34.380000000000003</v>
      </c>
      <c r="X358" s="25">
        <v>0.34899999999999998</v>
      </c>
      <c r="Y358" s="24">
        <v>1.9</v>
      </c>
      <c r="Z358" s="16">
        <v>18.5</v>
      </c>
      <c r="AA358" s="26">
        <v>1.6060000000000001</v>
      </c>
      <c r="AB358" s="26">
        <v>2.2669999999999999</v>
      </c>
      <c r="AC358" s="26">
        <v>24.7</v>
      </c>
      <c r="AD358" s="24">
        <v>0.2</v>
      </c>
      <c r="AE358" s="26">
        <v>270.10000000000002</v>
      </c>
      <c r="AF358" s="15">
        <v>0.06</v>
      </c>
      <c r="AG358" s="15">
        <v>0.1</v>
      </c>
      <c r="AH358" s="15">
        <v>0.09</v>
      </c>
      <c r="AI358" s="15">
        <v>0.08</v>
      </c>
      <c r="AJ358" s="26">
        <v>73.42</v>
      </c>
      <c r="AK358" s="25">
        <v>2.468</v>
      </c>
      <c r="AL358" s="25">
        <v>3.98</v>
      </c>
      <c r="AM358" s="25">
        <v>0.28799999999999998</v>
      </c>
      <c r="AN358" s="25">
        <v>0.93100000000000005</v>
      </c>
      <c r="AO358" s="25">
        <v>7.0000000000000007E-2</v>
      </c>
      <c r="AP358" s="25">
        <v>0.36099999999999999</v>
      </c>
      <c r="AQ358" s="15">
        <f t="shared" si="25"/>
        <v>4.8133333333333326</v>
      </c>
      <c r="AR358" s="27">
        <v>0.08</v>
      </c>
      <c r="AS358" s="25">
        <v>1.7999999999999999E-2</v>
      </c>
      <c r="AT358" s="25">
        <v>4.9000000000000002E-2</v>
      </c>
      <c r="AU358" s="27">
        <v>0.02</v>
      </c>
      <c r="AV358" s="25">
        <v>2.9000000000000001E-2</v>
      </c>
      <c r="AW358" s="27">
        <v>0.01</v>
      </c>
      <c r="AX358" s="27">
        <v>0.05</v>
      </c>
      <c r="AY358" s="27">
        <v>0.02</v>
      </c>
      <c r="AZ358" s="27">
        <v>0.01</v>
      </c>
      <c r="BA358" s="14">
        <v>0.69</v>
      </c>
      <c r="BB358" s="27">
        <v>0.01</v>
      </c>
      <c r="BC358" s="27">
        <v>0.01</v>
      </c>
    </row>
    <row r="359" spans="1:55" ht="12" customHeight="1" x14ac:dyDescent="0.2">
      <c r="B359" s="6">
        <v>353</v>
      </c>
      <c r="C359" s="11">
        <v>42517</v>
      </c>
      <c r="D359" s="98" t="s">
        <v>337</v>
      </c>
      <c r="E359" s="6">
        <v>257.44</v>
      </c>
      <c r="F359" s="6">
        <v>2979.1899999999996</v>
      </c>
      <c r="G359" s="6">
        <v>-1403.3899999999996</v>
      </c>
      <c r="H359" s="6">
        <v>3005.0899999999992</v>
      </c>
      <c r="I359" s="6" t="s">
        <v>182</v>
      </c>
      <c r="J359" s="6" t="s">
        <v>65</v>
      </c>
      <c r="K359" s="6" t="s">
        <v>42</v>
      </c>
      <c r="N359" s="14">
        <v>3.16</v>
      </c>
      <c r="O359" s="14">
        <v>4.2000000000000003E-2</v>
      </c>
      <c r="P359" s="14">
        <v>26.08</v>
      </c>
      <c r="Q359" s="15">
        <v>0.57362999999999997</v>
      </c>
      <c r="R359" s="14">
        <v>0.155</v>
      </c>
      <c r="S359" s="14">
        <v>11.68</v>
      </c>
      <c r="T359" s="13">
        <v>120.1</v>
      </c>
      <c r="U359" s="26">
        <v>2.6160000000000001</v>
      </c>
      <c r="V359" s="16">
        <v>6.4</v>
      </c>
      <c r="W359" s="13">
        <v>22.82</v>
      </c>
      <c r="X359" s="25">
        <v>0.434</v>
      </c>
      <c r="Y359" s="24">
        <v>0.3</v>
      </c>
      <c r="Z359" s="16">
        <v>6.5</v>
      </c>
      <c r="AA359" s="26">
        <v>3.8780000000000001</v>
      </c>
      <c r="AB359" s="26">
        <v>3.8490000000000002</v>
      </c>
      <c r="AC359" s="26">
        <v>23.8</v>
      </c>
      <c r="AD359" s="24">
        <v>0.3</v>
      </c>
      <c r="AE359" s="26">
        <v>243.8</v>
      </c>
      <c r="AF359" s="15">
        <v>0.08</v>
      </c>
      <c r="AG359" s="15">
        <v>0.16</v>
      </c>
      <c r="AH359" s="14">
        <v>8.0000000000000002E-3</v>
      </c>
      <c r="AI359" s="15">
        <v>0.08</v>
      </c>
      <c r="AJ359" s="26">
        <v>71.27</v>
      </c>
      <c r="AK359" s="25">
        <v>1.877</v>
      </c>
      <c r="AL359" s="25">
        <v>3.609</v>
      </c>
      <c r="AM359" s="25">
        <v>0.215</v>
      </c>
      <c r="AN359" s="25">
        <v>0.88300000000000001</v>
      </c>
      <c r="AO359" s="25">
        <v>0.105</v>
      </c>
      <c r="AP359" s="25">
        <v>0.22500000000000001</v>
      </c>
      <c r="AQ359" s="15">
        <f t="shared" si="25"/>
        <v>2.903225806451613</v>
      </c>
      <c r="AR359" s="27">
        <v>0.05</v>
      </c>
      <c r="AS359" s="25">
        <v>1.9E-2</v>
      </c>
      <c r="AT359" s="25">
        <v>3.9E-2</v>
      </c>
      <c r="AU359" s="27">
        <v>0.02</v>
      </c>
      <c r="AV359" s="27">
        <v>0.02</v>
      </c>
      <c r="AW359" s="27">
        <v>0.02</v>
      </c>
      <c r="AX359" s="27">
        <v>0.06</v>
      </c>
      <c r="AY359" s="27">
        <v>0.02</v>
      </c>
      <c r="AZ359" s="27">
        <v>0.01</v>
      </c>
      <c r="BA359" s="14">
        <v>0.83499999999999996</v>
      </c>
      <c r="BB359" s="27">
        <v>0.01</v>
      </c>
      <c r="BC359" s="27">
        <v>0.01</v>
      </c>
    </row>
    <row r="360" spans="1:55" ht="12" customHeight="1" x14ac:dyDescent="0.2">
      <c r="B360" s="6">
        <v>354</v>
      </c>
      <c r="C360" s="11">
        <v>42517</v>
      </c>
      <c r="D360" s="98" t="s">
        <v>337</v>
      </c>
      <c r="E360" s="6">
        <v>257.44</v>
      </c>
      <c r="F360" s="6">
        <v>2979.1899999999996</v>
      </c>
      <c r="G360" s="6">
        <v>-1403.3899999999996</v>
      </c>
      <c r="H360" s="6">
        <v>3005.0899999999992</v>
      </c>
      <c r="I360" s="6" t="s">
        <v>182</v>
      </c>
      <c r="J360" s="6" t="s">
        <v>65</v>
      </c>
      <c r="K360" s="6" t="s">
        <v>43</v>
      </c>
      <c r="N360" s="14">
        <v>0.248</v>
      </c>
      <c r="O360" s="14">
        <v>17.170000000000002</v>
      </c>
      <c r="P360" s="14">
        <v>1.4139999999999999</v>
      </c>
      <c r="Q360" s="15">
        <v>0.82630999999999999</v>
      </c>
      <c r="R360" s="15">
        <v>3.0000000000000001E-3</v>
      </c>
      <c r="S360" s="14">
        <v>17.350000000000001</v>
      </c>
      <c r="T360" s="13">
        <v>1426</v>
      </c>
      <c r="U360" s="26">
        <v>397.1</v>
      </c>
      <c r="V360" s="13">
        <v>421.4</v>
      </c>
      <c r="W360" s="13">
        <v>1527</v>
      </c>
      <c r="X360" s="25">
        <v>7.6319999999999997</v>
      </c>
      <c r="Y360" s="26">
        <v>49.51</v>
      </c>
      <c r="Z360" s="13">
        <v>243.4</v>
      </c>
      <c r="AA360" s="26">
        <v>8.407</v>
      </c>
      <c r="AB360" s="26">
        <v>36.159999999999997</v>
      </c>
      <c r="AC360" s="26">
        <v>4.3559999999999999</v>
      </c>
      <c r="AD360" s="24">
        <v>0.2</v>
      </c>
      <c r="AE360" s="26">
        <v>7.1470000000000002</v>
      </c>
      <c r="AF360" s="14">
        <v>14.3</v>
      </c>
      <c r="AG360" s="14">
        <v>19.260000000000002</v>
      </c>
      <c r="AH360" s="14">
        <v>5.5E-2</v>
      </c>
      <c r="AI360" s="15">
        <v>0.11</v>
      </c>
      <c r="AJ360" s="24">
        <v>1.1000000000000001</v>
      </c>
      <c r="AK360" s="25">
        <v>1.579</v>
      </c>
      <c r="AL360" s="25">
        <v>8.0950000000000006</v>
      </c>
      <c r="AM360" s="25">
        <v>1.1040000000000001</v>
      </c>
      <c r="AN360" s="25">
        <v>6.2549999999999999</v>
      </c>
      <c r="AO360" s="25">
        <v>1.752</v>
      </c>
      <c r="AP360" s="25">
        <v>0.437</v>
      </c>
      <c r="AQ360" s="29">
        <f t="shared" si="25"/>
        <v>0.22748568453930246</v>
      </c>
      <c r="AR360" s="25">
        <v>2.09</v>
      </c>
      <c r="AS360" s="25">
        <v>0.36199999999999999</v>
      </c>
      <c r="AT360" s="25">
        <v>2.5680000000000001</v>
      </c>
      <c r="AU360" s="25">
        <v>0.503</v>
      </c>
      <c r="AV360" s="25">
        <v>1.532</v>
      </c>
      <c r="AW360" s="25">
        <v>0.218</v>
      </c>
      <c r="AX360" s="25">
        <v>1.419</v>
      </c>
      <c r="AY360" s="25">
        <v>0.20399999999999999</v>
      </c>
      <c r="AZ360" s="25">
        <v>0.66300000000000003</v>
      </c>
      <c r="BA360" s="14">
        <v>0.20100000000000001</v>
      </c>
      <c r="BB360" s="25">
        <v>5.3999999999999999E-2</v>
      </c>
      <c r="BC360" s="25">
        <v>2.7E-2</v>
      </c>
    </row>
    <row r="361" spans="1:55" ht="12" customHeight="1" x14ac:dyDescent="0.2">
      <c r="B361" s="6">
        <v>355</v>
      </c>
      <c r="C361" s="11">
        <v>42517</v>
      </c>
      <c r="D361" s="98" t="s">
        <v>337</v>
      </c>
      <c r="E361" s="6">
        <v>257.44</v>
      </c>
      <c r="F361" s="6">
        <v>2979.1899999999996</v>
      </c>
      <c r="G361" s="6">
        <v>-1403.3899999999996</v>
      </c>
      <c r="H361" s="6">
        <v>3005.0899999999992</v>
      </c>
      <c r="I361" s="6" t="s">
        <v>182</v>
      </c>
      <c r="J361" s="6" t="s">
        <v>65</v>
      </c>
      <c r="K361" s="6" t="s">
        <v>46</v>
      </c>
      <c r="N361" s="15">
        <v>6.0000000000000001E-3</v>
      </c>
      <c r="O361" s="14">
        <v>38.74</v>
      </c>
      <c r="P361" s="15">
        <v>1.4999999999999999E-2</v>
      </c>
      <c r="Q361" s="15">
        <v>0.72570999999999997</v>
      </c>
      <c r="R361" s="15">
        <v>3.0000000000000001E-3</v>
      </c>
      <c r="S361" s="15">
        <v>4.3999999999999997E-2</v>
      </c>
      <c r="T361" s="13">
        <v>16.989999999999998</v>
      </c>
      <c r="U361" s="24">
        <v>0.9</v>
      </c>
      <c r="V361" s="16">
        <v>4.7</v>
      </c>
      <c r="W361" s="13">
        <v>2954</v>
      </c>
      <c r="X361" s="25">
        <v>28.69</v>
      </c>
      <c r="Y361" s="26">
        <v>341.7</v>
      </c>
      <c r="Z361" s="13">
        <v>2076</v>
      </c>
      <c r="AA361" s="26">
        <v>11.24</v>
      </c>
      <c r="AB361" s="26">
        <v>166.2</v>
      </c>
      <c r="AC361" s="24">
        <v>0.2</v>
      </c>
      <c r="AD361" s="24">
        <v>0.3</v>
      </c>
      <c r="AE361" s="24">
        <v>0.3</v>
      </c>
      <c r="AF361" s="15">
        <v>0.16</v>
      </c>
      <c r="AG361" s="15">
        <v>0.1</v>
      </c>
      <c r="AH361" s="14">
        <v>7.0000000000000001E-3</v>
      </c>
      <c r="AI361" s="15">
        <v>0.08</v>
      </c>
      <c r="AJ361" s="26">
        <v>0.18099999999999999</v>
      </c>
      <c r="AK361" s="25">
        <v>1E-3</v>
      </c>
      <c r="AL361" s="27">
        <v>0.03</v>
      </c>
      <c r="AM361" s="27">
        <v>0.02</v>
      </c>
      <c r="AN361" s="27">
        <v>0.11</v>
      </c>
      <c r="AO361" s="27">
        <v>0.1</v>
      </c>
      <c r="AP361" s="27">
        <v>0.02</v>
      </c>
      <c r="AQ361" s="15">
        <f t="shared" si="25"/>
        <v>0.19999999999999998</v>
      </c>
      <c r="AR361" s="27">
        <v>0.1</v>
      </c>
      <c r="AS361" s="27">
        <v>0.02</v>
      </c>
      <c r="AT361" s="27">
        <v>0.09</v>
      </c>
      <c r="AU361" s="27">
        <v>0.02</v>
      </c>
      <c r="AV361" s="27">
        <v>0.02</v>
      </c>
      <c r="AW361" s="27">
        <v>0.02</v>
      </c>
      <c r="AX361" s="27">
        <v>0.03</v>
      </c>
      <c r="AY361" s="27">
        <v>0.02</v>
      </c>
      <c r="AZ361" s="27">
        <v>0.01</v>
      </c>
      <c r="BA361" s="14">
        <v>0.16600000000000001</v>
      </c>
      <c r="BB361" s="27">
        <v>0.01</v>
      </c>
      <c r="BC361" s="27">
        <v>0.01</v>
      </c>
    </row>
    <row r="362" spans="1:55" ht="12" customHeight="1" x14ac:dyDescent="0.2">
      <c r="A362" s="3">
        <v>33</v>
      </c>
      <c r="B362" s="6">
        <v>356</v>
      </c>
      <c r="C362" s="11" t="s">
        <v>57</v>
      </c>
      <c r="D362" s="98" t="s">
        <v>339</v>
      </c>
      <c r="E362" s="6">
        <v>268.45999999999998</v>
      </c>
      <c r="F362" s="6">
        <v>2990.16</v>
      </c>
      <c r="G362" s="6">
        <v>-1414.36</v>
      </c>
      <c r="H362" s="6">
        <v>3016.0599999999995</v>
      </c>
      <c r="I362" s="6" t="s">
        <v>182</v>
      </c>
      <c r="J362" s="6" t="s">
        <v>47</v>
      </c>
      <c r="K362" s="6" t="s">
        <v>43</v>
      </c>
      <c r="N362" s="14">
        <v>0.19946764091858035</v>
      </c>
      <c r="O362" s="14">
        <v>21.65145186743819</v>
      </c>
      <c r="P362" s="14">
        <v>1.3497293895531779</v>
      </c>
      <c r="Q362" s="15">
        <v>0.8800539374500419</v>
      </c>
      <c r="R362" s="15">
        <v>6.0000000000000001E-3</v>
      </c>
      <c r="S362" s="14">
        <v>19.150457508147408</v>
      </c>
      <c r="T362" s="13">
        <v>1433.2614942528737</v>
      </c>
      <c r="U362" s="26">
        <v>311.25097995043927</v>
      </c>
      <c r="V362" s="13">
        <v>257.49685893774983</v>
      </c>
      <c r="W362" s="13">
        <v>1688.8466413181243</v>
      </c>
      <c r="X362" s="25">
        <v>8.1371610787172006</v>
      </c>
      <c r="Y362" s="26">
        <v>60.832521070897364</v>
      </c>
      <c r="Z362" s="13">
        <v>237.54153616703951</v>
      </c>
      <c r="AA362" s="24">
        <v>3.4</v>
      </c>
      <c r="AB362" s="26">
        <v>37.056668914362774</v>
      </c>
      <c r="AC362" s="26">
        <v>3.9978744075829384</v>
      </c>
      <c r="AD362" s="24">
        <v>1.5</v>
      </c>
      <c r="AE362" s="26">
        <v>8.3998408763332382</v>
      </c>
      <c r="AF362" s="14">
        <v>10.214165904239096</v>
      </c>
      <c r="AG362" s="14">
        <v>12.125716878402903</v>
      </c>
      <c r="AH362" s="14">
        <v>0.13187000849617672</v>
      </c>
      <c r="AI362" s="15">
        <v>0.33</v>
      </c>
      <c r="AJ362" s="24">
        <v>1.6</v>
      </c>
      <c r="AK362" s="25">
        <v>1.5779924585218705</v>
      </c>
      <c r="AL362" s="25">
        <v>7.3999927756653987</v>
      </c>
      <c r="AM362" s="25">
        <v>1.0527949218749999</v>
      </c>
      <c r="AN362" s="25">
        <v>5.7526911274182781</v>
      </c>
      <c r="AO362" s="25">
        <v>1.7687866108786612</v>
      </c>
      <c r="AP362" s="25">
        <v>0.3978555133079848</v>
      </c>
      <c r="AQ362" s="29">
        <f t="shared" ref="AQ362:AQ376" si="26">AP362/((AO362+AR362)/2)</f>
        <v>0.24133008527432406</v>
      </c>
      <c r="AR362" s="25">
        <v>1.5284029032735891</v>
      </c>
      <c r="AS362" s="25">
        <v>0.28095975232198145</v>
      </c>
      <c r="AT362" s="25">
        <v>1.7486651792583476</v>
      </c>
      <c r="AU362" s="25">
        <v>0.35015897047691141</v>
      </c>
      <c r="AV362" s="25">
        <v>1.0944866855524078</v>
      </c>
      <c r="AW362" s="25">
        <v>0.18805631067961165</v>
      </c>
      <c r="AX362" s="25">
        <v>1.1467610098176719</v>
      </c>
      <c r="AY362" s="25">
        <v>0.12330177514792898</v>
      </c>
      <c r="AZ362" s="25">
        <v>0.34707223045964841</v>
      </c>
      <c r="BA362" s="15">
        <v>1.4</v>
      </c>
      <c r="BB362" s="25">
        <v>0.16954963723234823</v>
      </c>
      <c r="BC362" s="25">
        <v>3.2021739130434788E-2</v>
      </c>
    </row>
    <row r="363" spans="1:55" ht="12" customHeight="1" x14ac:dyDescent="0.2">
      <c r="B363" s="6">
        <v>357</v>
      </c>
      <c r="C363" s="11" t="s">
        <v>57</v>
      </c>
      <c r="D363" s="98" t="s">
        <v>339</v>
      </c>
      <c r="E363" s="6">
        <v>268.45999999999998</v>
      </c>
      <c r="F363" s="6">
        <v>2990.16</v>
      </c>
      <c r="G363" s="6">
        <v>-1414.36</v>
      </c>
      <c r="H363" s="6">
        <v>3016.0599999999995</v>
      </c>
      <c r="I363" s="6" t="s">
        <v>182</v>
      </c>
      <c r="J363" s="6" t="s">
        <v>47</v>
      </c>
      <c r="K363" s="6" t="s">
        <v>42</v>
      </c>
      <c r="N363" s="14">
        <v>2.7115448851774526</v>
      </c>
      <c r="O363" s="14">
        <v>3.8907417148869014E-2</v>
      </c>
      <c r="P363" s="14">
        <v>39.404373820012587</v>
      </c>
      <c r="Q363" s="15">
        <v>0.4246566932097578</v>
      </c>
      <c r="R363" s="14">
        <v>8.4095671981776768E-2</v>
      </c>
      <c r="S363" s="14">
        <v>17.845876159438458</v>
      </c>
      <c r="T363" s="13">
        <v>146.2532327586207</v>
      </c>
      <c r="U363" s="24">
        <v>2.6</v>
      </c>
      <c r="V363" s="16">
        <v>13</v>
      </c>
      <c r="W363" s="13">
        <v>15.168726235741445</v>
      </c>
      <c r="X363" s="25">
        <v>0.44534256559766761</v>
      </c>
      <c r="Y363" s="24">
        <v>2.1</v>
      </c>
      <c r="Z363" s="16">
        <v>42</v>
      </c>
      <c r="AA363" s="24" t="s">
        <v>59</v>
      </c>
      <c r="AB363" s="24">
        <v>3.9</v>
      </c>
      <c r="AC363" s="26">
        <v>22.910236966824645</v>
      </c>
      <c r="AD363" s="24">
        <v>1.1000000000000001</v>
      </c>
      <c r="AE363" s="26">
        <v>329.79140962813494</v>
      </c>
      <c r="AF363" s="15">
        <v>0.15</v>
      </c>
      <c r="AG363" s="15">
        <v>0.25</v>
      </c>
      <c r="AH363" s="15">
        <v>0.18</v>
      </c>
      <c r="AI363" s="15">
        <v>0.34</v>
      </c>
      <c r="AJ363" s="26">
        <v>73.939120759414877</v>
      </c>
      <c r="AK363" s="25">
        <v>2.672946078431373</v>
      </c>
      <c r="AL363" s="25">
        <v>4.3334667300380225</v>
      </c>
      <c r="AM363" s="25">
        <v>0.30718945312500001</v>
      </c>
      <c r="AN363" s="25">
        <v>1.0966841227484989</v>
      </c>
      <c r="AO363" s="25">
        <v>0.1279916317991632</v>
      </c>
      <c r="AP363" s="25">
        <v>0.37520532319391636</v>
      </c>
      <c r="AQ363" s="15">
        <f t="shared" si="26"/>
        <v>1.2142731515686664</v>
      </c>
      <c r="AR363" s="27">
        <v>0.49</v>
      </c>
      <c r="AS363" s="27">
        <v>0.03</v>
      </c>
      <c r="AT363" s="25">
        <v>3.1370210801661802E-2</v>
      </c>
      <c r="AU363" s="27">
        <v>0.03</v>
      </c>
      <c r="AV363" s="27">
        <v>0.16</v>
      </c>
      <c r="AW363" s="27">
        <v>0.03</v>
      </c>
      <c r="AX363" s="27">
        <v>0.16</v>
      </c>
      <c r="AY363" s="25">
        <v>4.8994082840236684E-3</v>
      </c>
      <c r="AZ363" s="27">
        <v>0.02</v>
      </c>
      <c r="BA363" s="14">
        <v>1.9560309278350516</v>
      </c>
      <c r="BB363" s="25">
        <v>8.7542027959652997E-3</v>
      </c>
      <c r="BC363" s="27">
        <v>0.01</v>
      </c>
    </row>
    <row r="364" spans="1:55" ht="12" customHeight="1" x14ac:dyDescent="0.2">
      <c r="B364" s="6">
        <v>358</v>
      </c>
      <c r="C364" s="11" t="s">
        <v>57</v>
      </c>
      <c r="D364" s="98" t="s">
        <v>339</v>
      </c>
      <c r="E364" s="6">
        <v>268.45999999999998</v>
      </c>
      <c r="F364" s="6">
        <v>2990.16</v>
      </c>
      <c r="G364" s="6">
        <v>-1414.36</v>
      </c>
      <c r="H364" s="6">
        <v>3016.0599999999995</v>
      </c>
      <c r="I364" s="6" t="s">
        <v>182</v>
      </c>
      <c r="J364" s="6" t="s">
        <v>47</v>
      </c>
      <c r="K364" s="6" t="s">
        <v>46</v>
      </c>
      <c r="N364" s="15">
        <v>3.3000000000000002E-2</v>
      </c>
      <c r="O364" s="14">
        <v>70.748406102051547</v>
      </c>
      <c r="P364" s="15">
        <v>3.0000000000000001E-3</v>
      </c>
      <c r="Q364" s="15">
        <v>0.72968089322392304</v>
      </c>
      <c r="R364" s="15">
        <v>6.0000000000000001E-3</v>
      </c>
      <c r="S364" s="15">
        <v>0.111</v>
      </c>
      <c r="T364" s="13">
        <v>30.058117816091958</v>
      </c>
      <c r="U364" s="24">
        <v>77</v>
      </c>
      <c r="V364" s="16">
        <v>14</v>
      </c>
      <c r="W364" s="13">
        <v>3935.8365019011408</v>
      </c>
      <c r="X364" s="25">
        <v>38.708199708454806</v>
      </c>
      <c r="Y364" s="26">
        <v>460.66626177491315</v>
      </c>
      <c r="Z364" s="13">
        <v>2044.6368381804623</v>
      </c>
      <c r="AA364" s="24">
        <v>3.5</v>
      </c>
      <c r="AB364" s="26">
        <v>186.99716790289949</v>
      </c>
      <c r="AC364" s="24">
        <v>0.8</v>
      </c>
      <c r="AD364" s="24">
        <v>2.2000000000000002</v>
      </c>
      <c r="AE364" s="24">
        <v>0.5</v>
      </c>
      <c r="AF364" s="15">
        <v>0.15</v>
      </c>
      <c r="AG364" s="15">
        <v>0.34</v>
      </c>
      <c r="AH364" s="15">
        <v>0.18</v>
      </c>
      <c r="AI364" s="15">
        <v>0.34</v>
      </c>
      <c r="AJ364" s="24">
        <v>1.2</v>
      </c>
      <c r="AK364" s="27">
        <v>0.05</v>
      </c>
      <c r="AL364" s="27">
        <v>0.14000000000000001</v>
      </c>
      <c r="AM364" s="27">
        <v>0.04</v>
      </c>
      <c r="AN364" s="25">
        <v>1.4443629086057373E-2</v>
      </c>
      <c r="AO364" s="25">
        <v>5.7740585774058578E-2</v>
      </c>
      <c r="AP364" s="25">
        <v>1.3787072243346007E-2</v>
      </c>
      <c r="AQ364" s="15">
        <f t="shared" si="26"/>
        <v>7.9295157409690675E-2</v>
      </c>
      <c r="AR364" s="27">
        <v>0.28999999999999998</v>
      </c>
      <c r="AS364" s="27">
        <v>0.03</v>
      </c>
      <c r="AT364" s="27">
        <v>0.13</v>
      </c>
      <c r="AU364" s="25">
        <v>7.1461014383043149E-3</v>
      </c>
      <c r="AV364" s="27">
        <v>0.1</v>
      </c>
      <c r="AW364" s="25">
        <v>7.130097087378641E-3</v>
      </c>
      <c r="AX364" s="25">
        <v>5.2262552594670407E-2</v>
      </c>
      <c r="AY364" s="27">
        <v>0.03</v>
      </c>
      <c r="AZ364" s="27">
        <v>0.02</v>
      </c>
      <c r="BA364" s="15">
        <v>1.5</v>
      </c>
      <c r="BB364" s="27">
        <v>0.01</v>
      </c>
      <c r="BC364" s="27">
        <v>0.04</v>
      </c>
    </row>
    <row r="365" spans="1:55" ht="12" customHeight="1" x14ac:dyDescent="0.2">
      <c r="B365" s="6">
        <v>359</v>
      </c>
      <c r="C365" s="11" t="s">
        <v>57</v>
      </c>
      <c r="D365" s="98" t="s">
        <v>339</v>
      </c>
      <c r="E365" s="6">
        <v>268.45999999999998</v>
      </c>
      <c r="F365" s="6">
        <v>2990.16</v>
      </c>
      <c r="G365" s="6">
        <v>-1414.36</v>
      </c>
      <c r="H365" s="6">
        <v>3016.0599999999995</v>
      </c>
      <c r="I365" s="6" t="s">
        <v>182</v>
      </c>
      <c r="J365" s="6" t="s">
        <v>47</v>
      </c>
      <c r="K365" s="6" t="s">
        <v>46</v>
      </c>
      <c r="N365" s="15">
        <v>3.3000000000000002E-2</v>
      </c>
      <c r="O365" s="14">
        <v>75.596059968437658</v>
      </c>
      <c r="P365" s="15">
        <v>3.0000000000000001E-3</v>
      </c>
      <c r="Q365" s="15">
        <v>0.72292869304786855</v>
      </c>
      <c r="R365" s="15">
        <v>6.0000000000000001E-3</v>
      </c>
      <c r="S365" s="15">
        <v>0.111</v>
      </c>
      <c r="T365" s="13">
        <v>31.198670977011496</v>
      </c>
      <c r="U365" s="24">
        <v>77</v>
      </c>
      <c r="V365" s="16">
        <v>14</v>
      </c>
      <c r="W365" s="13">
        <v>4212.8485424588089</v>
      </c>
      <c r="X365" s="25">
        <v>41.178935860058303</v>
      </c>
      <c r="Y365" s="26">
        <v>487.2533465542885</v>
      </c>
      <c r="Z365" s="13">
        <v>2119.1103653989562</v>
      </c>
      <c r="AA365" s="24">
        <v>3.5</v>
      </c>
      <c r="AB365" s="26">
        <v>200.13648010788935</v>
      </c>
      <c r="AC365" s="24">
        <v>0.8</v>
      </c>
      <c r="AD365" s="24">
        <v>2.2000000000000002</v>
      </c>
      <c r="AE365" s="24">
        <v>0.5</v>
      </c>
      <c r="AF365" s="15">
        <v>0.15</v>
      </c>
      <c r="AG365" s="15">
        <v>0.34</v>
      </c>
      <c r="AH365" s="15">
        <v>0.18</v>
      </c>
      <c r="AI365" s="15">
        <v>0.34</v>
      </c>
      <c r="AJ365" s="24">
        <v>1.2</v>
      </c>
      <c r="AK365" s="27">
        <v>0.05</v>
      </c>
      <c r="AL365" s="27">
        <v>0.14000000000000001</v>
      </c>
      <c r="AM365" s="27">
        <v>0.04</v>
      </c>
      <c r="AN365" s="25">
        <v>1.8570380253502335E-2</v>
      </c>
      <c r="AO365" s="25">
        <v>5.8702928870292888E-2</v>
      </c>
      <c r="AP365" s="25">
        <v>1.7726235741444864E-2</v>
      </c>
      <c r="AQ365" s="15">
        <f t="shared" si="26"/>
        <v>0.10166955464855586</v>
      </c>
      <c r="AR365" s="27">
        <v>0.28999999999999998</v>
      </c>
      <c r="AS365" s="27">
        <v>0.03</v>
      </c>
      <c r="AT365" s="27">
        <v>0.13</v>
      </c>
      <c r="AU365" s="25">
        <v>7.1461014383043149E-3</v>
      </c>
      <c r="AV365" s="27">
        <v>0.1</v>
      </c>
      <c r="AW365" s="25">
        <v>9.8038834951456304E-3</v>
      </c>
      <c r="AX365" s="25">
        <v>5.7287798036465644E-2</v>
      </c>
      <c r="AY365" s="27">
        <v>0.03</v>
      </c>
      <c r="AZ365" s="27">
        <v>0.02</v>
      </c>
      <c r="BA365" s="15">
        <v>1.4</v>
      </c>
      <c r="BB365" s="27">
        <v>0.01</v>
      </c>
      <c r="BC365" s="27">
        <v>0.05</v>
      </c>
    </row>
    <row r="366" spans="1:55" ht="12" customHeight="1" x14ac:dyDescent="0.2">
      <c r="B366" s="6">
        <v>360</v>
      </c>
      <c r="C366" s="11" t="s">
        <v>57</v>
      </c>
      <c r="D366" s="98" t="s">
        <v>339</v>
      </c>
      <c r="E366" s="6">
        <v>268.45999999999998</v>
      </c>
      <c r="F366" s="6">
        <v>2990.16</v>
      </c>
      <c r="G366" s="6">
        <v>-1414.36</v>
      </c>
      <c r="H366" s="6">
        <v>3016.0599999999995</v>
      </c>
      <c r="I366" s="6" t="s">
        <v>182</v>
      </c>
      <c r="J366" s="6" t="s">
        <v>47</v>
      </c>
      <c r="K366" s="6" t="s">
        <v>42</v>
      </c>
      <c r="N366" s="14">
        <v>2.929306292872055</v>
      </c>
      <c r="O366" s="14">
        <v>0.88857837980010523</v>
      </c>
      <c r="P366" s="14">
        <v>27.196110761485212</v>
      </c>
      <c r="Q366" s="15">
        <v>0.69842581172280527</v>
      </c>
      <c r="R366" s="14">
        <v>9.5835990888382683E-2</v>
      </c>
      <c r="S366" s="14">
        <v>13.23254951115568</v>
      </c>
      <c r="T366" s="13">
        <v>100.91795977011493</v>
      </c>
      <c r="U366" s="26">
        <v>1.7730033791394459</v>
      </c>
      <c r="V366" s="16">
        <v>18</v>
      </c>
      <c r="W366" s="13">
        <v>234.40532319391636</v>
      </c>
      <c r="X366" s="25">
        <v>1.1920444606413996</v>
      </c>
      <c r="Y366" s="24">
        <v>1.5</v>
      </c>
      <c r="Z366" s="16">
        <v>46</v>
      </c>
      <c r="AA366" s="24">
        <v>4.0999999999999996</v>
      </c>
      <c r="AB366" s="26">
        <v>6.5489413351314898</v>
      </c>
      <c r="AC366" s="26">
        <v>22.034703791469195</v>
      </c>
      <c r="AD366" s="24">
        <v>1.9</v>
      </c>
      <c r="AE366" s="26">
        <v>248.80311328913234</v>
      </c>
      <c r="AF366" s="15">
        <v>0.21</v>
      </c>
      <c r="AG366" s="14">
        <v>0.33556442831215966</v>
      </c>
      <c r="AH366" s="15">
        <v>0.17</v>
      </c>
      <c r="AI366" s="15">
        <v>0.48</v>
      </c>
      <c r="AJ366" s="26">
        <v>66.599198568316211</v>
      </c>
      <c r="AK366" s="25">
        <v>1.8614524886877828</v>
      </c>
      <c r="AL366" s="25">
        <v>3.7335336501901142</v>
      </c>
      <c r="AM366" s="25">
        <v>0.25677959735576927</v>
      </c>
      <c r="AN366" s="25">
        <v>0.69628752501667779</v>
      </c>
      <c r="AO366" s="25">
        <v>9.1991332934847583E-2</v>
      </c>
      <c r="AP366" s="25">
        <v>0.28412547528517107</v>
      </c>
      <c r="AQ366" s="15">
        <f t="shared" si="26"/>
        <v>1.5697915913158558</v>
      </c>
      <c r="AR366" s="27">
        <v>0.27</v>
      </c>
      <c r="AS366" s="25">
        <v>6.4561403508771936E-3</v>
      </c>
      <c r="AT366" s="25">
        <v>2.1204492998922912E-2</v>
      </c>
      <c r="AU366" s="25">
        <v>2.0325510976532931E-3</v>
      </c>
      <c r="AV366" s="25">
        <v>1.1834560906515582E-2</v>
      </c>
      <c r="AW366" s="25">
        <v>2.4524271844660194E-3</v>
      </c>
      <c r="AX366" s="27">
        <v>0.12</v>
      </c>
      <c r="AY366" s="27">
        <v>0.03</v>
      </c>
      <c r="AZ366" s="25">
        <v>1.8823130692649861E-2</v>
      </c>
      <c r="BA366" s="14">
        <v>3.2088044985941897</v>
      </c>
      <c r="BB366" s="25">
        <v>1.0711024597416385E-2</v>
      </c>
      <c r="BC366" s="25">
        <v>9.244279176201374E-3</v>
      </c>
    </row>
    <row r="367" spans="1:55" ht="12" customHeight="1" x14ac:dyDescent="0.2">
      <c r="B367" s="6">
        <v>361</v>
      </c>
      <c r="C367" s="11" t="s">
        <v>57</v>
      </c>
      <c r="D367" s="98" t="s">
        <v>339</v>
      </c>
      <c r="E367" s="6">
        <v>268.45999999999998</v>
      </c>
      <c r="F367" s="6">
        <v>2990.16</v>
      </c>
      <c r="G367" s="6">
        <v>-1414.36</v>
      </c>
      <c r="H367" s="6">
        <v>3016.0599999999995</v>
      </c>
      <c r="I367" s="6" t="s">
        <v>182</v>
      </c>
      <c r="J367" s="6" t="s">
        <v>47</v>
      </c>
      <c r="K367" s="6" t="s">
        <v>43</v>
      </c>
      <c r="N367" s="15">
        <v>2.4E-2</v>
      </c>
      <c r="O367" s="14">
        <v>23.722503945291951</v>
      </c>
      <c r="P367" s="14">
        <v>1.7815928256765263</v>
      </c>
      <c r="Q367" s="15">
        <v>0.9746468284884604</v>
      </c>
      <c r="R367" s="15">
        <v>6.0000000000000001E-3</v>
      </c>
      <c r="S367" s="14">
        <v>22.668418149912259</v>
      </c>
      <c r="T367" s="13">
        <v>1517.628591954023</v>
      </c>
      <c r="U367" s="26">
        <v>329.28596530750173</v>
      </c>
      <c r="V367" s="13">
        <v>312.37812678469442</v>
      </c>
      <c r="W367" s="13">
        <v>1906.722433460076</v>
      </c>
      <c r="X367" s="25">
        <v>9.4425327988338186</v>
      </c>
      <c r="Y367" s="26">
        <v>68.431531978185419</v>
      </c>
      <c r="Z367" s="16">
        <v>43</v>
      </c>
      <c r="AA367" s="24">
        <v>4.4000000000000004</v>
      </c>
      <c r="AB367" s="26">
        <v>40.677977073499662</v>
      </c>
      <c r="AC367" s="26">
        <v>4.2484810426540278</v>
      </c>
      <c r="AD367" s="24">
        <v>2.2000000000000002</v>
      </c>
      <c r="AE367" s="26">
        <v>10.976059383107524</v>
      </c>
      <c r="AF367" s="14">
        <v>10.178029887160719</v>
      </c>
      <c r="AG367" s="14">
        <v>11.682032667876586</v>
      </c>
      <c r="AH367" s="15">
        <v>0.14000000000000001</v>
      </c>
      <c r="AI367" s="15">
        <v>0.56000000000000005</v>
      </c>
      <c r="AJ367" s="24">
        <v>1.1000000000000001</v>
      </c>
      <c r="AK367" s="25">
        <v>1.718735294117647</v>
      </c>
      <c r="AL367" s="25">
        <v>7.4956427756653987</v>
      </c>
      <c r="AM367" s="25">
        <v>1.1186253004807691</v>
      </c>
      <c r="AN367" s="25">
        <v>5.2013582388258834</v>
      </c>
      <c r="AO367" s="25">
        <v>1.528216377764495</v>
      </c>
      <c r="AP367" s="25">
        <v>0.41268060836501902</v>
      </c>
      <c r="AQ367" s="29">
        <f t="shared" si="26"/>
        <v>0.29104779205980619</v>
      </c>
      <c r="AR367" s="25">
        <v>1.3076107243371353</v>
      </c>
      <c r="AS367" s="25">
        <v>0.28407017543859647</v>
      </c>
      <c r="AT367" s="25">
        <v>1.5376913371287892</v>
      </c>
      <c r="AU367" s="25">
        <v>0.36721423164269501</v>
      </c>
      <c r="AV367" s="25">
        <v>1.0665898016997168</v>
      </c>
      <c r="AW367" s="25">
        <v>0.18147961165048543</v>
      </c>
      <c r="AX367" s="25">
        <v>1.0390555399719494</v>
      </c>
      <c r="AY367" s="25">
        <v>0.13390532544378697</v>
      </c>
      <c r="AZ367" s="25">
        <v>0.16587883922897689</v>
      </c>
      <c r="BA367" s="15">
        <v>1.4</v>
      </c>
      <c r="BB367" s="25">
        <v>0.22081189170058399</v>
      </c>
      <c r="BC367" s="25">
        <v>6.555034324942792E-2</v>
      </c>
    </row>
    <row r="368" spans="1:55" ht="12" customHeight="1" x14ac:dyDescent="0.2">
      <c r="B368" s="6">
        <v>362</v>
      </c>
      <c r="C368" s="11" t="s">
        <v>57</v>
      </c>
      <c r="D368" s="98" t="s">
        <v>339</v>
      </c>
      <c r="E368" s="6">
        <v>268.45999999999998</v>
      </c>
      <c r="F368" s="6">
        <v>2990.16</v>
      </c>
      <c r="G368" s="6">
        <v>-1414.36</v>
      </c>
      <c r="H368" s="6">
        <v>3016.0599999999995</v>
      </c>
      <c r="I368" s="6" t="s">
        <v>182</v>
      </c>
      <c r="J368" s="6" t="s">
        <v>47</v>
      </c>
      <c r="K368" s="6" t="s">
        <v>43</v>
      </c>
      <c r="N368" s="15">
        <v>2.4E-2</v>
      </c>
      <c r="O368" s="14">
        <v>22.767916885849555</v>
      </c>
      <c r="P368" s="14">
        <v>1.721075519194462</v>
      </c>
      <c r="Q368" s="15">
        <v>0.97803631884087305</v>
      </c>
      <c r="R368" s="15">
        <v>6.0000000000000001E-3</v>
      </c>
      <c r="S368" s="14">
        <v>22.137999498621209</v>
      </c>
      <c r="T368" s="13">
        <v>1525.3469827586207</v>
      </c>
      <c r="U368" s="26">
        <v>316.43388150484344</v>
      </c>
      <c r="V368" s="13">
        <v>298.32866933181037</v>
      </c>
      <c r="W368" s="13">
        <v>1835.9923954372623</v>
      </c>
      <c r="X368" s="25">
        <v>9.0672412536443137</v>
      </c>
      <c r="Y368" s="26">
        <v>65.518691125433804</v>
      </c>
      <c r="Z368" s="13">
        <v>75.004325130499623</v>
      </c>
      <c r="AA368" s="24">
        <v>4.4000000000000004</v>
      </c>
      <c r="AB368" s="26">
        <v>39.879325691166549</v>
      </c>
      <c r="AC368" s="26">
        <v>4.0037488151658769</v>
      </c>
      <c r="AD368" s="24">
        <v>2.2000000000000002</v>
      </c>
      <c r="AE368" s="26">
        <v>10.453833957912945</v>
      </c>
      <c r="AF368" s="14">
        <v>10.224434278743519</v>
      </c>
      <c r="AG368" s="14">
        <v>11.736914700544464</v>
      </c>
      <c r="AH368" s="15">
        <v>0.14000000000000001</v>
      </c>
      <c r="AI368" s="15">
        <v>0.56000000000000005</v>
      </c>
      <c r="AJ368" s="24">
        <v>1.1000000000000001</v>
      </c>
      <c r="AK368" s="25">
        <v>1.6845882352941175</v>
      </c>
      <c r="AL368" s="25">
        <v>7.3527653992395434</v>
      </c>
      <c r="AM368" s="25">
        <v>1.0915467247596156</v>
      </c>
      <c r="AN368" s="25">
        <v>5.0982715143428949</v>
      </c>
      <c r="AO368" s="25">
        <v>1.4793200836820084</v>
      </c>
      <c r="AP368" s="25">
        <v>0.40615969581749051</v>
      </c>
      <c r="AQ368" s="29">
        <f t="shared" si="26"/>
        <v>0.27953082615351971</v>
      </c>
      <c r="AR368" s="25">
        <v>1.4266899718560213</v>
      </c>
      <c r="AS368" s="25">
        <v>0.26873684210526322</v>
      </c>
      <c r="AT368" s="25">
        <v>1.5384225265425451</v>
      </c>
      <c r="AU368" s="25">
        <v>0.36585919757759283</v>
      </c>
      <c r="AV368" s="25">
        <v>1.0414413597733712</v>
      </c>
      <c r="AW368" s="25">
        <v>0.16758252427184464</v>
      </c>
      <c r="AX368" s="25">
        <v>1.0218748948106593</v>
      </c>
      <c r="AY368" s="25">
        <v>0.13822485207100593</v>
      </c>
      <c r="AZ368" s="25">
        <v>0.18764308409235331</v>
      </c>
      <c r="BA368" s="15">
        <v>1.4</v>
      </c>
      <c r="BB368" s="25">
        <v>0.20680516722703945</v>
      </c>
      <c r="BC368" s="25">
        <v>6.0508009153318082E-2</v>
      </c>
    </row>
    <row r="369" spans="1:55" ht="12" customHeight="1" x14ac:dyDescent="0.2">
      <c r="B369" s="6">
        <v>363</v>
      </c>
      <c r="C369" s="11" t="s">
        <v>57</v>
      </c>
      <c r="D369" s="98" t="s">
        <v>339</v>
      </c>
      <c r="E369" s="6">
        <v>268.45999999999998</v>
      </c>
      <c r="F369" s="6">
        <v>2990.16</v>
      </c>
      <c r="G369" s="6">
        <v>-1414.36</v>
      </c>
      <c r="H369" s="6">
        <v>3016.0599999999995</v>
      </c>
      <c r="I369" s="6" t="s">
        <v>182</v>
      </c>
      <c r="J369" s="6" t="s">
        <v>47</v>
      </c>
      <c r="K369" s="6" t="s">
        <v>43</v>
      </c>
      <c r="N369" s="14">
        <v>0.22273068893528183</v>
      </c>
      <c r="O369" s="14">
        <v>20.879053129931613</v>
      </c>
      <c r="P369" s="14">
        <v>1.5560283196979234</v>
      </c>
      <c r="Q369" s="15">
        <v>0.93204250604555161</v>
      </c>
      <c r="R369" s="15">
        <v>6.0000000000000001E-3</v>
      </c>
      <c r="S369" s="14">
        <v>21.086467786412637</v>
      </c>
      <c r="T369" s="13">
        <v>1673.9260057471263</v>
      </c>
      <c r="U369" s="26">
        <v>328.40968686641139</v>
      </c>
      <c r="V369" s="13">
        <v>249.33340948029692</v>
      </c>
      <c r="W369" s="13">
        <v>1547.0950570342204</v>
      </c>
      <c r="X369" s="25">
        <v>7.5690379008746351</v>
      </c>
      <c r="Y369" s="26">
        <v>55.44511650966782</v>
      </c>
      <c r="Z369" s="13">
        <v>215.6098434004474</v>
      </c>
      <c r="AA369" s="24">
        <v>4.2</v>
      </c>
      <c r="AB369" s="26">
        <v>29.363749157113958</v>
      </c>
      <c r="AC369" s="26">
        <v>3.3575853080568718</v>
      </c>
      <c r="AD369" s="24">
        <v>1.9</v>
      </c>
      <c r="AE369" s="26">
        <v>8.7127716921302962</v>
      </c>
      <c r="AF369" s="14">
        <v>9.783592558706923</v>
      </c>
      <c r="AG369" s="14">
        <v>13.226569872958256</v>
      </c>
      <c r="AH369" s="15">
        <v>0.28999999999999998</v>
      </c>
      <c r="AI369" s="15">
        <v>0.72</v>
      </c>
      <c r="AJ369" s="24">
        <v>1.6</v>
      </c>
      <c r="AK369" s="25">
        <v>1.6732058823529412</v>
      </c>
      <c r="AL369" s="25">
        <v>7.4049895437262352</v>
      </c>
      <c r="AM369" s="25">
        <v>1.1344989483173078</v>
      </c>
      <c r="AN369" s="25">
        <v>5.8289212808539022</v>
      </c>
      <c r="AO369" s="25">
        <v>1.4254512851165571</v>
      </c>
      <c r="AP369" s="25">
        <v>0.44249049429657789</v>
      </c>
      <c r="AQ369" s="29">
        <f t="shared" si="26"/>
        <v>0.3144410057158431</v>
      </c>
      <c r="AR369" s="25">
        <v>1.3890066656791586</v>
      </c>
      <c r="AS369" s="25">
        <v>0.25259649122807021</v>
      </c>
      <c r="AT369" s="25">
        <v>1.5749819972303432</v>
      </c>
      <c r="AU369" s="25">
        <v>0.33943603330809996</v>
      </c>
      <c r="AV369" s="25">
        <v>1.0665898016997168</v>
      </c>
      <c r="AW369" s="25">
        <v>0.14142330097087377</v>
      </c>
      <c r="AX369" s="25">
        <v>1.1085251051893408</v>
      </c>
      <c r="AY369" s="25">
        <v>0.11950690335305721</v>
      </c>
      <c r="AZ369" s="25">
        <v>0.31646388477017584</v>
      </c>
      <c r="BA369" s="14">
        <v>3.7754991565135896</v>
      </c>
      <c r="BB369" s="25">
        <v>0.15984144399221378</v>
      </c>
      <c r="BC369" s="27">
        <v>0.05</v>
      </c>
    </row>
    <row r="370" spans="1:55" ht="12" customHeight="1" x14ac:dyDescent="0.2">
      <c r="B370" s="6">
        <v>364</v>
      </c>
      <c r="C370" s="11" t="s">
        <v>57</v>
      </c>
      <c r="D370" s="98" t="s">
        <v>339</v>
      </c>
      <c r="E370" s="6">
        <v>268.45999999999998</v>
      </c>
      <c r="F370" s="6">
        <v>2990.16</v>
      </c>
      <c r="G370" s="6">
        <v>-1414.36</v>
      </c>
      <c r="H370" s="6">
        <v>3016.0599999999995</v>
      </c>
      <c r="I370" s="6" t="s">
        <v>182</v>
      </c>
      <c r="J370" s="6" t="s">
        <v>47</v>
      </c>
      <c r="K370" s="6" t="s">
        <v>42</v>
      </c>
      <c r="N370" s="14">
        <v>5.1019248434237996</v>
      </c>
      <c r="O370" s="14">
        <v>0.93326117832719624</v>
      </c>
      <c r="P370" s="14">
        <v>24.949634990560103</v>
      </c>
      <c r="Q370" s="15">
        <v>0.71196132617647956</v>
      </c>
      <c r="R370" s="14">
        <v>0.11180865603644646</v>
      </c>
      <c r="S370" s="14">
        <v>12.785881173226374</v>
      </c>
      <c r="T370" s="13">
        <v>134.87887931034484</v>
      </c>
      <c r="U370" s="26">
        <v>3.6453183149357966</v>
      </c>
      <c r="V370" s="16">
        <v>12</v>
      </c>
      <c r="W370" s="13">
        <v>117.35209125475285</v>
      </c>
      <c r="X370" s="25">
        <v>0.56985058309037895</v>
      </c>
      <c r="Y370" s="24">
        <v>1.7</v>
      </c>
      <c r="Z370" s="16">
        <v>21</v>
      </c>
      <c r="AA370" s="24">
        <v>4.0999999999999996</v>
      </c>
      <c r="AB370" s="24">
        <v>5.0999999999999996</v>
      </c>
      <c r="AC370" s="26">
        <v>15.969218009478674</v>
      </c>
      <c r="AD370" s="24">
        <v>1.6</v>
      </c>
      <c r="AE370" s="26">
        <v>215.79100605361776</v>
      </c>
      <c r="AF370" s="14">
        <v>0.60325709057639521</v>
      </c>
      <c r="AG370" s="14">
        <v>3.7837241379310336</v>
      </c>
      <c r="AH370" s="15">
        <v>0.17</v>
      </c>
      <c r="AI370" s="15">
        <v>0.54</v>
      </c>
      <c r="AJ370" s="26">
        <v>55.559684095860568</v>
      </c>
      <c r="AK370" s="25">
        <v>2.0496990950226248</v>
      </c>
      <c r="AL370" s="25">
        <v>4.1247220532319391</v>
      </c>
      <c r="AM370" s="25">
        <v>0.35669020432692311</v>
      </c>
      <c r="AN370" s="25">
        <v>1.0082605070046697</v>
      </c>
      <c r="AO370" s="25">
        <v>0.14834638374178122</v>
      </c>
      <c r="AP370" s="25">
        <v>0.2850570342205323</v>
      </c>
      <c r="AQ370" s="15">
        <f t="shared" si="26"/>
        <v>1.1215070799651028</v>
      </c>
      <c r="AR370" s="27">
        <v>0.36</v>
      </c>
      <c r="AS370" s="27">
        <v>0.04</v>
      </c>
      <c r="AT370" s="27">
        <v>0.1</v>
      </c>
      <c r="AU370" s="25">
        <v>1.829295987887964E-2</v>
      </c>
      <c r="AV370" s="27">
        <v>0.08</v>
      </c>
      <c r="AW370" s="25">
        <v>1.1444660194174757E-2</v>
      </c>
      <c r="AX370" s="25">
        <v>2.5397475455820478E-2</v>
      </c>
      <c r="AY370" s="25">
        <v>6.4792899408284022E-3</v>
      </c>
      <c r="AZ370" s="25">
        <v>9.5292099131539923E-2</v>
      </c>
      <c r="BA370" s="14">
        <v>17.768142455482664</v>
      </c>
      <c r="BB370" s="25">
        <v>0.12276482038577242</v>
      </c>
      <c r="BC370" s="25">
        <v>0.10336784897025172</v>
      </c>
    </row>
    <row r="371" spans="1:55" ht="12" customHeight="1" x14ac:dyDescent="0.2">
      <c r="B371" s="6">
        <v>365</v>
      </c>
      <c r="C371" s="11" t="s">
        <v>57</v>
      </c>
      <c r="D371" s="98" t="s">
        <v>339</v>
      </c>
      <c r="E371" s="6">
        <v>268.45999999999998</v>
      </c>
      <c r="F371" s="6">
        <v>2990.16</v>
      </c>
      <c r="G371" s="6">
        <v>-1414.36</v>
      </c>
      <c r="H371" s="6">
        <v>3016.0599999999995</v>
      </c>
      <c r="I371" s="6" t="s">
        <v>182</v>
      </c>
      <c r="J371" s="6" t="s">
        <v>47</v>
      </c>
      <c r="K371" s="6" t="s">
        <v>42</v>
      </c>
      <c r="N371" s="14">
        <v>5.6060518938264234</v>
      </c>
      <c r="O371" s="14">
        <v>1.0510612835349815</v>
      </c>
      <c r="P371" s="14">
        <v>25.270560100692258</v>
      </c>
      <c r="Q371" s="15">
        <v>0.64533876083899111</v>
      </c>
      <c r="R371" s="14">
        <v>9.0844533029612748E-2</v>
      </c>
      <c r="S371" s="14">
        <v>12.888242667335172</v>
      </c>
      <c r="T371" s="13">
        <v>143.56206896551726</v>
      </c>
      <c r="U371" s="24">
        <v>74</v>
      </c>
      <c r="V371" s="16">
        <v>15</v>
      </c>
      <c r="W371" s="13">
        <v>111.87300380228136</v>
      </c>
      <c r="X371" s="25">
        <v>0.53429664723032078</v>
      </c>
      <c r="Y371" s="24">
        <v>1.3</v>
      </c>
      <c r="Z371" s="16">
        <v>54</v>
      </c>
      <c r="AA371" s="26">
        <v>3.5927917360879706</v>
      </c>
      <c r="AB371" s="26">
        <v>5.0740984490896821</v>
      </c>
      <c r="AC371" s="26">
        <v>14.94803317535545</v>
      </c>
      <c r="AD371" s="24">
        <v>2.9</v>
      </c>
      <c r="AE371" s="26">
        <v>210.28898818103201</v>
      </c>
      <c r="AF371" s="14">
        <v>0.77572674595913371</v>
      </c>
      <c r="AG371" s="14">
        <v>4.4062431941923768</v>
      </c>
      <c r="AH371" s="15">
        <v>0.17</v>
      </c>
      <c r="AI371" s="15">
        <v>0.63</v>
      </c>
      <c r="AJ371" s="26">
        <v>54.072089947089943</v>
      </c>
      <c r="AK371" s="25">
        <v>2.2125542986425342</v>
      </c>
      <c r="AL371" s="25">
        <v>4.9406011406844108</v>
      </c>
      <c r="AM371" s="25">
        <v>0.44632962740384613</v>
      </c>
      <c r="AN371" s="25">
        <v>1.231615076717812</v>
      </c>
      <c r="AO371" s="25">
        <v>0.32901404662283323</v>
      </c>
      <c r="AP371" s="25">
        <v>0.26269961977186307</v>
      </c>
      <c r="AQ371" s="15">
        <f t="shared" si="26"/>
        <v>0.93986768797280862</v>
      </c>
      <c r="AR371" s="27">
        <v>0.23</v>
      </c>
      <c r="AS371" s="27">
        <v>0.03</v>
      </c>
      <c r="AT371" s="25">
        <v>8.2624403754423759E-2</v>
      </c>
      <c r="AU371" s="27">
        <v>0.04</v>
      </c>
      <c r="AV371" s="27">
        <v>0.08</v>
      </c>
      <c r="AW371" s="27">
        <v>0.03</v>
      </c>
      <c r="AX371" s="27">
        <v>0.16</v>
      </c>
      <c r="AY371" s="25">
        <v>9.358974358974358E-3</v>
      </c>
      <c r="AZ371" s="25">
        <v>4.6469603897479346E-2</v>
      </c>
      <c r="BA371" s="14">
        <v>28.048149953139646</v>
      </c>
      <c r="BB371" s="25">
        <v>0.12358874535480445</v>
      </c>
      <c r="BC371" s="25">
        <v>0.14118535469107554</v>
      </c>
    </row>
    <row r="372" spans="1:55" ht="12" customHeight="1" x14ac:dyDescent="0.2">
      <c r="B372" s="6">
        <v>366</v>
      </c>
      <c r="C372" s="11" t="s">
        <v>57</v>
      </c>
      <c r="D372" s="98" t="s">
        <v>339</v>
      </c>
      <c r="E372" s="6">
        <v>268.45999999999998</v>
      </c>
      <c r="F372" s="6">
        <v>2990.16</v>
      </c>
      <c r="G372" s="6">
        <v>-1414.36</v>
      </c>
      <c r="H372" s="6">
        <v>3016.0599999999995</v>
      </c>
      <c r="I372" s="6" t="s">
        <v>182</v>
      </c>
      <c r="J372" s="6" t="s">
        <v>47</v>
      </c>
      <c r="K372" s="6" t="s">
        <v>46</v>
      </c>
      <c r="N372" s="15">
        <v>2.1000000000000001E-2</v>
      </c>
      <c r="O372" s="14">
        <v>52.522598632298788</v>
      </c>
      <c r="P372" s="15">
        <v>6.0000000000000001E-3</v>
      </c>
      <c r="Q372" s="15">
        <v>0.80738333603148749</v>
      </c>
      <c r="R372" s="15">
        <v>6.0000000000000001E-3</v>
      </c>
      <c r="S372" s="15">
        <v>8.4000000000000005E-2</v>
      </c>
      <c r="T372" s="13">
        <v>44.380747126436781</v>
      </c>
      <c r="U372" s="24">
        <v>73</v>
      </c>
      <c r="V372" s="16">
        <v>17</v>
      </c>
      <c r="W372" s="13">
        <v>2759.4676806083648</v>
      </c>
      <c r="X372" s="25">
        <v>27.751822157434404</v>
      </c>
      <c r="Y372" s="26">
        <v>321.3227565691621</v>
      </c>
      <c r="Z372" s="13">
        <v>1515.0961968680087</v>
      </c>
      <c r="AA372" s="24">
        <v>3</v>
      </c>
      <c r="AB372" s="26">
        <v>125.92070128118678</v>
      </c>
      <c r="AC372" s="24">
        <v>1</v>
      </c>
      <c r="AD372" s="24">
        <v>2.4</v>
      </c>
      <c r="AE372" s="24">
        <v>0.4</v>
      </c>
      <c r="AF372" s="15">
        <v>0.14000000000000001</v>
      </c>
      <c r="AG372" s="15">
        <v>0.51</v>
      </c>
      <c r="AH372" s="14">
        <v>7.7824978759558202E-3</v>
      </c>
      <c r="AI372" s="15">
        <v>0.65</v>
      </c>
      <c r="AJ372" s="24">
        <v>1.1000000000000001</v>
      </c>
      <c r="AK372" s="27">
        <v>7.0000000000000007E-2</v>
      </c>
      <c r="AL372" s="27">
        <v>7.0000000000000007E-2</v>
      </c>
      <c r="AM372" s="27">
        <v>7.0000000000000007E-2</v>
      </c>
      <c r="AN372" s="25">
        <v>9.0426951300867243E-3</v>
      </c>
      <c r="AO372" s="27">
        <v>0.21</v>
      </c>
      <c r="AP372" s="27">
        <v>0.08</v>
      </c>
      <c r="AQ372" s="15">
        <f t="shared" si="26"/>
        <v>0.34042553191489366</v>
      </c>
      <c r="AR372" s="27">
        <v>0.26</v>
      </c>
      <c r="AS372" s="27">
        <v>0.03</v>
      </c>
      <c r="AT372" s="27">
        <v>0.08</v>
      </c>
      <c r="AU372" s="27">
        <v>0.04</v>
      </c>
      <c r="AV372" s="25">
        <v>1.331388101983003E-2</v>
      </c>
      <c r="AW372" s="27">
        <v>0.03</v>
      </c>
      <c r="AX372" s="27">
        <v>0.11</v>
      </c>
      <c r="AY372" s="25">
        <v>7.199211045364892E-3</v>
      </c>
      <c r="AZ372" s="27">
        <v>0.02</v>
      </c>
      <c r="BA372" s="15">
        <v>1.1000000000000001</v>
      </c>
      <c r="BB372" s="27">
        <v>0.01</v>
      </c>
      <c r="BC372" s="27">
        <v>0.01</v>
      </c>
    </row>
    <row r="373" spans="1:55" ht="12" customHeight="1" x14ac:dyDescent="0.2">
      <c r="B373" s="6">
        <v>367</v>
      </c>
      <c r="C373" s="11" t="s">
        <v>57</v>
      </c>
      <c r="D373" s="98" t="s">
        <v>339</v>
      </c>
      <c r="E373" s="6">
        <v>268.45999999999998</v>
      </c>
      <c r="F373" s="6">
        <v>2990.16</v>
      </c>
      <c r="G373" s="6">
        <v>-1414.36</v>
      </c>
      <c r="H373" s="6">
        <v>3016.0599999999995</v>
      </c>
      <c r="I373" s="6" t="s">
        <v>182</v>
      </c>
      <c r="J373" s="6" t="s">
        <v>47</v>
      </c>
      <c r="K373" s="6" t="s">
        <v>42</v>
      </c>
      <c r="N373" s="14">
        <v>3.6024700268416345</v>
      </c>
      <c r="O373" s="14">
        <v>5.788453445554971E-2</v>
      </c>
      <c r="P373" s="14">
        <v>54.584776589049717</v>
      </c>
      <c r="Q373" s="15">
        <v>0.50431575991824595</v>
      </c>
      <c r="R373" s="14">
        <v>0.15773006833712983</v>
      </c>
      <c r="S373" s="14">
        <v>27.004823263975936</v>
      </c>
      <c r="T373" s="13">
        <v>248.24274425287356</v>
      </c>
      <c r="U373" s="24">
        <v>74</v>
      </c>
      <c r="V373" s="16">
        <v>8</v>
      </c>
      <c r="W373" s="13">
        <v>26.698098859315589</v>
      </c>
      <c r="X373" s="25">
        <v>0.67947521865889204</v>
      </c>
      <c r="Y373" s="24">
        <v>1.4</v>
      </c>
      <c r="Z373" s="16">
        <v>52</v>
      </c>
      <c r="AA373" s="24">
        <v>5.5</v>
      </c>
      <c r="AB373" s="24">
        <v>2.6</v>
      </c>
      <c r="AC373" s="26">
        <v>33.276540284360188</v>
      </c>
      <c r="AD373" s="24">
        <v>1.9</v>
      </c>
      <c r="AE373" s="26">
        <v>481.10017296050734</v>
      </c>
      <c r="AF373" s="15">
        <v>0.13</v>
      </c>
      <c r="AG373" s="15">
        <v>0.21</v>
      </c>
      <c r="AH373" s="15">
        <v>0.17</v>
      </c>
      <c r="AI373" s="15">
        <v>0.89</v>
      </c>
      <c r="AJ373" s="26">
        <v>110.1015406162465</v>
      </c>
      <c r="AK373" s="25">
        <v>3.1283959276018098</v>
      </c>
      <c r="AL373" s="25">
        <v>6.2353657794676804</v>
      </c>
      <c r="AM373" s="25">
        <v>0.47247445913461539</v>
      </c>
      <c r="AN373" s="25">
        <v>1.3509786524349565</v>
      </c>
      <c r="AO373" s="25">
        <v>4.6410041841004182E-2</v>
      </c>
      <c r="AP373" s="25">
        <v>0.47043726235741445</v>
      </c>
      <c r="AQ373" s="15">
        <f t="shared" si="26"/>
        <v>2.1076464159153834</v>
      </c>
      <c r="AR373" s="27">
        <v>0.4</v>
      </c>
      <c r="AS373" s="27">
        <v>0.04</v>
      </c>
      <c r="AT373" s="25">
        <v>3.8279735343899099E-2</v>
      </c>
      <c r="AU373" s="25">
        <v>1.40651021953065E-2</v>
      </c>
      <c r="AV373" s="27">
        <v>0.13</v>
      </c>
      <c r="AW373" s="25">
        <v>6.539805825242718E-3</v>
      </c>
      <c r="AX373" s="27">
        <v>0.16</v>
      </c>
      <c r="AY373" s="27">
        <v>0.03</v>
      </c>
      <c r="AZ373" s="27">
        <v>0.02</v>
      </c>
      <c r="BA373" s="15">
        <v>1.3</v>
      </c>
      <c r="BB373" s="25">
        <v>1.06591399752256E-2</v>
      </c>
      <c r="BC373" s="27">
        <v>0.01</v>
      </c>
    </row>
    <row r="374" spans="1:55" ht="12" customHeight="1" x14ac:dyDescent="0.2">
      <c r="B374" s="6">
        <v>368</v>
      </c>
      <c r="C374" s="11" t="s">
        <v>57</v>
      </c>
      <c r="D374" s="98" t="s">
        <v>339</v>
      </c>
      <c r="E374" s="6">
        <v>268.45999999999998</v>
      </c>
      <c r="F374" s="6">
        <v>2990.16</v>
      </c>
      <c r="G374" s="6">
        <v>-1414.36</v>
      </c>
      <c r="H374" s="6">
        <v>3016.0599999999995</v>
      </c>
      <c r="I374" s="6" t="s">
        <v>182</v>
      </c>
      <c r="J374" s="6" t="s">
        <v>47</v>
      </c>
      <c r="K374" s="6" t="s">
        <v>42</v>
      </c>
      <c r="N374" s="14">
        <v>4.512285117804951</v>
      </c>
      <c r="O374" s="14">
        <v>5.6869016307206734E-2</v>
      </c>
      <c r="P374" s="14">
        <v>82.789509125236009</v>
      </c>
      <c r="Q374" s="15">
        <v>0.47533673975291657</v>
      </c>
      <c r="R374" s="14">
        <v>0.18368564920273348</v>
      </c>
      <c r="S374" s="14">
        <v>40.832930559037358</v>
      </c>
      <c r="T374" s="13">
        <v>317.03290229885056</v>
      </c>
      <c r="U374" s="24">
        <v>74</v>
      </c>
      <c r="V374" s="16">
        <v>9</v>
      </c>
      <c r="W374" s="13">
        <v>31.45992395437262</v>
      </c>
      <c r="X374" s="25">
        <v>0.95995626822157432</v>
      </c>
      <c r="Y374" s="24">
        <v>1.4</v>
      </c>
      <c r="Z374" s="16">
        <v>52</v>
      </c>
      <c r="AA374" s="24">
        <v>5.5</v>
      </c>
      <c r="AB374" s="24">
        <v>2.6</v>
      </c>
      <c r="AC374" s="26">
        <v>47.423471563981039</v>
      </c>
      <c r="AD374" s="24">
        <v>2</v>
      </c>
      <c r="AE374" s="26">
        <v>714.98255981550881</v>
      </c>
      <c r="AF374" s="14">
        <v>0.32251052150045745</v>
      </c>
      <c r="AG374" s="15">
        <v>0.21</v>
      </c>
      <c r="AH374" s="15">
        <v>0.18</v>
      </c>
      <c r="AI374" s="15">
        <v>0.89</v>
      </c>
      <c r="AJ374" s="26">
        <v>152.47840024898849</v>
      </c>
      <c r="AK374" s="25">
        <v>4.5511900452488687</v>
      </c>
      <c r="AL374" s="25">
        <v>9.4200532319391641</v>
      </c>
      <c r="AM374" s="25">
        <v>0.6610907451923077</v>
      </c>
      <c r="AN374" s="25">
        <v>1.979445963975984</v>
      </c>
      <c r="AO374" s="27">
        <v>0.22</v>
      </c>
      <c r="AP374" s="25">
        <v>0.70239543726235742</v>
      </c>
      <c r="AQ374" s="15">
        <f t="shared" si="26"/>
        <v>2.3029358598765817</v>
      </c>
      <c r="AR374" s="27">
        <v>0.39</v>
      </c>
      <c r="AS374" s="27">
        <v>0.04</v>
      </c>
      <c r="AT374" s="27">
        <v>0.08</v>
      </c>
      <c r="AU374" s="27">
        <v>0.04</v>
      </c>
      <c r="AV374" s="27">
        <v>0.12</v>
      </c>
      <c r="AW374" s="25">
        <v>1.0627184466019417E-2</v>
      </c>
      <c r="AX374" s="27">
        <v>0.16</v>
      </c>
      <c r="AY374" s="27">
        <v>0.03</v>
      </c>
      <c r="AZ374" s="27">
        <v>0.02</v>
      </c>
      <c r="BA374" s="15">
        <v>1.3</v>
      </c>
      <c r="BB374" s="25">
        <v>1.4830649442576534E-2</v>
      </c>
      <c r="BC374" s="27">
        <v>0.01</v>
      </c>
    </row>
    <row r="375" spans="1:55" ht="12" customHeight="1" x14ac:dyDescent="0.2">
      <c r="B375" s="6">
        <v>369</v>
      </c>
      <c r="C375" s="11" t="s">
        <v>57</v>
      </c>
      <c r="D375" s="98" t="s">
        <v>339</v>
      </c>
      <c r="E375" s="6">
        <v>268.45999999999998</v>
      </c>
      <c r="F375" s="6">
        <v>2990.16</v>
      </c>
      <c r="G375" s="6">
        <v>-1414.36</v>
      </c>
      <c r="H375" s="6">
        <v>3016.0599999999995</v>
      </c>
      <c r="I375" s="6" t="s">
        <v>182</v>
      </c>
      <c r="J375" s="6" t="s">
        <v>47</v>
      </c>
      <c r="K375" s="6" t="s">
        <v>46</v>
      </c>
      <c r="N375" s="15">
        <v>2.4E-2</v>
      </c>
      <c r="O375" s="14">
        <v>49.719768542872174</v>
      </c>
      <c r="P375" s="14">
        <v>3.4843297671491504E-2</v>
      </c>
      <c r="Q375" s="15">
        <v>0.80523965173575629</v>
      </c>
      <c r="R375" s="15">
        <v>6.0000000000000001E-3</v>
      </c>
      <c r="S375" s="15">
        <v>7.8E-2</v>
      </c>
      <c r="T375" s="13">
        <v>31.876954022988503</v>
      </c>
      <c r="U375" s="26">
        <v>3.6862113088533457</v>
      </c>
      <c r="V375" s="16">
        <v>14</v>
      </c>
      <c r="W375" s="13">
        <v>2702.6844106463877</v>
      </c>
      <c r="X375" s="25">
        <v>26.941982507288632</v>
      </c>
      <c r="Y375" s="26">
        <v>317.17600396628654</v>
      </c>
      <c r="Z375" s="13">
        <v>1513.3303504847129</v>
      </c>
      <c r="AA375" s="24">
        <v>3.4</v>
      </c>
      <c r="AB375" s="26">
        <v>133.64099797707348</v>
      </c>
      <c r="AC375" s="24">
        <v>0.9</v>
      </c>
      <c r="AD375" s="24">
        <v>1.7</v>
      </c>
      <c r="AE375" s="24">
        <v>0.4</v>
      </c>
      <c r="AF375" s="15">
        <v>0.13</v>
      </c>
      <c r="AG375" s="15">
        <v>0.28000000000000003</v>
      </c>
      <c r="AH375" s="14">
        <v>1.2646559048428208E-2</v>
      </c>
      <c r="AI375" s="15">
        <v>0.63</v>
      </c>
      <c r="AJ375" s="24">
        <v>1.1000000000000001</v>
      </c>
      <c r="AK375" s="27">
        <v>7.0000000000000007E-2</v>
      </c>
      <c r="AL375" s="27">
        <v>7.0000000000000007E-2</v>
      </c>
      <c r="AM375" s="27">
        <v>0.04</v>
      </c>
      <c r="AN375" s="25">
        <v>2.984089392928619E-2</v>
      </c>
      <c r="AO375" s="27">
        <v>0.22</v>
      </c>
      <c r="AP375" s="27">
        <v>0.08</v>
      </c>
      <c r="AQ375" s="15">
        <f t="shared" si="26"/>
        <v>0.27586206896551729</v>
      </c>
      <c r="AR375" s="27">
        <v>0.36</v>
      </c>
      <c r="AS375" s="27">
        <v>0.03</v>
      </c>
      <c r="AT375" s="25">
        <v>2.705400830897061E-2</v>
      </c>
      <c r="AU375" s="25">
        <v>1.3550340651021955E-3</v>
      </c>
      <c r="AV375" s="27">
        <v>0.08</v>
      </c>
      <c r="AW375" s="27">
        <v>0.03</v>
      </c>
      <c r="AX375" s="27">
        <v>0.12</v>
      </c>
      <c r="AY375" s="25">
        <v>1.4398422090729783E-3</v>
      </c>
      <c r="AZ375" s="27">
        <v>0.02</v>
      </c>
      <c r="BA375" s="15">
        <v>1.4</v>
      </c>
      <c r="BB375" s="27">
        <v>0.01</v>
      </c>
      <c r="BC375" s="27">
        <v>0.01</v>
      </c>
    </row>
    <row r="376" spans="1:55" ht="12" customHeight="1" x14ac:dyDescent="0.2">
      <c r="B376" s="6">
        <v>370</v>
      </c>
      <c r="C376" s="11" t="s">
        <v>57</v>
      </c>
      <c r="D376" s="98" t="s">
        <v>339</v>
      </c>
      <c r="E376" s="6">
        <v>268.45999999999998</v>
      </c>
      <c r="F376" s="6">
        <v>2990.16</v>
      </c>
      <c r="G376" s="6">
        <v>-1414.36</v>
      </c>
      <c r="H376" s="6">
        <v>3016.0599999999995</v>
      </c>
      <c r="I376" s="6" t="s">
        <v>182</v>
      </c>
      <c r="J376" s="6" t="s">
        <v>47</v>
      </c>
      <c r="K376" s="6" t="s">
        <v>42</v>
      </c>
      <c r="N376" s="14">
        <v>3.1013259767372503</v>
      </c>
      <c r="O376" s="14">
        <v>0.20818122041031034</v>
      </c>
      <c r="P376" s="14">
        <v>30.799641283826311</v>
      </c>
      <c r="Q376" s="15">
        <v>0.54083695729159287</v>
      </c>
      <c r="R376" s="14">
        <v>0.13077619589977221</v>
      </c>
      <c r="S376" s="14">
        <v>14.535332163449487</v>
      </c>
      <c r="T376" s="13">
        <v>119.44209770114942</v>
      </c>
      <c r="U376" s="26">
        <v>2.1906961027258394</v>
      </c>
      <c r="V376" s="16">
        <v>20</v>
      </c>
      <c r="W376" s="13">
        <v>50.497262357414442</v>
      </c>
      <c r="X376" s="25">
        <v>0.61429300291545186</v>
      </c>
      <c r="Y376" s="24">
        <v>1.8</v>
      </c>
      <c r="Z376" s="16">
        <v>47</v>
      </c>
      <c r="AA376" s="24">
        <v>3.4</v>
      </c>
      <c r="AB376" s="24">
        <v>3.6</v>
      </c>
      <c r="AC376" s="26">
        <v>23.452037914691942</v>
      </c>
      <c r="AD376" s="24">
        <v>1.7</v>
      </c>
      <c r="AE376" s="26">
        <v>281.90847506486023</v>
      </c>
      <c r="AF376" s="15">
        <v>0.1</v>
      </c>
      <c r="AG376" s="15">
        <v>0.24</v>
      </c>
      <c r="AH376" s="14">
        <v>8.1716227697536115E-2</v>
      </c>
      <c r="AI376" s="15">
        <v>0.62</v>
      </c>
      <c r="AJ376" s="26">
        <v>76.591525054466231</v>
      </c>
      <c r="AK376" s="25">
        <v>1.8045407239819005</v>
      </c>
      <c r="AL376" s="25">
        <v>3.4566471482889733</v>
      </c>
      <c r="AM376" s="25">
        <v>0.36322641225961538</v>
      </c>
      <c r="AN376" s="25">
        <v>0.77948032021347557</v>
      </c>
      <c r="AO376" s="25">
        <v>7.0443813508667075E-2</v>
      </c>
      <c r="AP376" s="25">
        <v>0.31300380228136881</v>
      </c>
      <c r="AQ376" s="15">
        <f t="shared" si="26"/>
        <v>1.7367688974017721</v>
      </c>
      <c r="AR376" s="27">
        <v>0.28999999999999998</v>
      </c>
      <c r="AS376" s="27">
        <v>0.04</v>
      </c>
      <c r="AT376" s="27">
        <v>0.1</v>
      </c>
      <c r="AU376" s="27">
        <v>0.02</v>
      </c>
      <c r="AV376" s="25">
        <v>1.1834560906515582E-2</v>
      </c>
      <c r="AW376" s="27">
        <v>0.03</v>
      </c>
      <c r="AX376" s="25">
        <v>1.9421598877980364E-2</v>
      </c>
      <c r="AY376" s="27">
        <v>0.03</v>
      </c>
      <c r="AZ376" s="27">
        <v>0.02</v>
      </c>
      <c r="BA376" s="14">
        <v>17.157998125585756</v>
      </c>
      <c r="BB376" s="27">
        <v>0.01</v>
      </c>
      <c r="BC376" s="25">
        <v>2.52116704805492E-2</v>
      </c>
    </row>
    <row r="377" spans="1:55" ht="12" customHeight="1" x14ac:dyDescent="0.2">
      <c r="AQ377" s="29"/>
    </row>
    <row r="378" spans="1:55" ht="12" customHeight="1" x14ac:dyDescent="0.2">
      <c r="AQ378" s="29"/>
    </row>
    <row r="379" spans="1:55" ht="12" customHeight="1" x14ac:dyDescent="0.2">
      <c r="A379" s="3" t="s">
        <v>147</v>
      </c>
      <c r="B379" s="3" t="s">
        <v>333</v>
      </c>
      <c r="C379" s="3" t="s">
        <v>66</v>
      </c>
      <c r="AQ379" s="29"/>
    </row>
    <row r="380" spans="1:55" ht="12" customHeight="1" x14ac:dyDescent="0.2">
      <c r="AQ380" s="29"/>
    </row>
    <row r="381" spans="1:55" ht="12" customHeight="1" x14ac:dyDescent="0.2">
      <c r="A381" s="3">
        <v>1</v>
      </c>
      <c r="B381" s="6">
        <v>1</v>
      </c>
      <c r="C381" s="11">
        <v>42892</v>
      </c>
      <c r="D381" s="98" t="s">
        <v>340</v>
      </c>
      <c r="E381" s="6" t="s">
        <v>176</v>
      </c>
      <c r="F381" s="6" t="s">
        <v>176</v>
      </c>
      <c r="G381" s="6" t="s">
        <v>176</v>
      </c>
      <c r="H381" s="6" t="s">
        <v>176</v>
      </c>
      <c r="I381" s="6" t="s">
        <v>183</v>
      </c>
      <c r="J381" s="6" t="s">
        <v>52</v>
      </c>
      <c r="K381" s="6" t="s">
        <v>42</v>
      </c>
      <c r="N381" s="14">
        <v>13.710623441396509</v>
      </c>
      <c r="O381" s="14">
        <v>1.6098131166569936</v>
      </c>
      <c r="P381" s="14">
        <v>6.207127092846271</v>
      </c>
      <c r="Q381" s="15">
        <v>0.18008311495500542</v>
      </c>
      <c r="R381" s="14">
        <v>0.45407117008443904</v>
      </c>
      <c r="S381" s="14">
        <v>1.6851318535940025</v>
      </c>
      <c r="T381" s="13">
        <v>27.860281030444963</v>
      </c>
      <c r="U381" s="24">
        <v>26</v>
      </c>
      <c r="V381" s="16">
        <v>8</v>
      </c>
      <c r="W381" s="13">
        <v>21.923560311284046</v>
      </c>
      <c r="X381" s="25">
        <v>0.33227865168539328</v>
      </c>
      <c r="Y381" s="24">
        <v>0.6</v>
      </c>
      <c r="Z381" s="16">
        <v>26</v>
      </c>
      <c r="AA381" s="26">
        <v>54.401636555452981</v>
      </c>
      <c r="AB381" s="26">
        <v>4.2132461538461543</v>
      </c>
      <c r="AC381" s="26">
        <v>11.913801996672213</v>
      </c>
      <c r="AD381" s="26">
        <v>16.373258741258741</v>
      </c>
      <c r="AE381" s="26">
        <v>17.306919191919192</v>
      </c>
      <c r="AF381" s="14">
        <v>0.36819865200425683</v>
      </c>
      <c r="AG381" s="14">
        <v>39.320207388204793</v>
      </c>
      <c r="AH381" s="14">
        <v>0.1965321100917431</v>
      </c>
      <c r="AI381" s="14">
        <v>0.32767825112107618</v>
      </c>
      <c r="AJ381" s="26">
        <v>54.854815736277395</v>
      </c>
      <c r="AK381" s="25">
        <v>0.7701682769726248</v>
      </c>
      <c r="AL381" s="25">
        <v>1.1449527363184082</v>
      </c>
      <c r="AM381" s="25">
        <v>8.6833618677042812E-2</v>
      </c>
      <c r="AN381" s="25">
        <v>0.49902267573696146</v>
      </c>
      <c r="AO381" s="25">
        <v>6.8563973908680367E-2</v>
      </c>
      <c r="AP381" s="25">
        <v>3.2473060344827588E-2</v>
      </c>
      <c r="AQ381" s="29">
        <f t="shared" ref="AQ381:AQ415" si="27">AP381/((AO381+AR381)/2)</f>
        <v>0.60023883809093592</v>
      </c>
      <c r="AR381" s="25">
        <v>3.9636489920379402E-2</v>
      </c>
      <c r="AS381" s="25">
        <v>7.6036866359446998E-3</v>
      </c>
      <c r="AT381" s="25">
        <v>0.12185783401563083</v>
      </c>
      <c r="AU381" s="25">
        <v>1.2309139784946233E-2</v>
      </c>
      <c r="AV381" s="25">
        <v>2.6160137457044673E-2</v>
      </c>
      <c r="AW381" s="25">
        <v>1.0362318840579709E-2</v>
      </c>
      <c r="AX381" s="25">
        <v>2.25819397993311E-2</v>
      </c>
      <c r="AY381" s="25">
        <v>1.650228310502283E-2</v>
      </c>
      <c r="AZ381" s="25">
        <v>0.40329251247920134</v>
      </c>
      <c r="BA381" s="14">
        <v>18.26198448257021</v>
      </c>
      <c r="BB381" s="25">
        <v>0.10555771567436209</v>
      </c>
      <c r="BC381" s="25">
        <v>4.2176129779837777E-2</v>
      </c>
    </row>
    <row r="382" spans="1:55" ht="12" customHeight="1" x14ac:dyDescent="0.2">
      <c r="A382" s="3">
        <v>2</v>
      </c>
      <c r="B382" s="6">
        <v>2</v>
      </c>
      <c r="C382" s="11" t="s">
        <v>57</v>
      </c>
      <c r="D382" s="98" t="s">
        <v>341</v>
      </c>
      <c r="E382" s="14">
        <v>390.26688710379995</v>
      </c>
      <c r="F382" s="6">
        <v>3111.97</v>
      </c>
      <c r="G382" s="6">
        <v>-1536.1699999999998</v>
      </c>
      <c r="H382" s="6">
        <v>3137.8699999999994</v>
      </c>
      <c r="I382" s="6" t="s">
        <v>184</v>
      </c>
      <c r="J382" s="6" t="s">
        <v>47</v>
      </c>
      <c r="K382" s="6" t="s">
        <v>42</v>
      </c>
      <c r="N382" s="14">
        <v>4.5432045929018789</v>
      </c>
      <c r="O382" s="14">
        <v>3.6804313519200424E-2</v>
      </c>
      <c r="P382" s="14">
        <v>22.603901825047195</v>
      </c>
      <c r="Q382" s="15">
        <v>0.91130992360851126</v>
      </c>
      <c r="R382" s="14">
        <v>0.22725854214123006</v>
      </c>
      <c r="S382" s="14">
        <v>9.6469309350714472</v>
      </c>
      <c r="T382" s="13">
        <v>108.9076867816092</v>
      </c>
      <c r="U382" s="24">
        <v>2.1</v>
      </c>
      <c r="V382" s="16">
        <v>14</v>
      </c>
      <c r="W382" s="13">
        <v>15.23051330798479</v>
      </c>
      <c r="X382" s="25">
        <v>0.45754373177842561</v>
      </c>
      <c r="Y382" s="24">
        <v>1.9</v>
      </c>
      <c r="Z382" s="16">
        <v>47</v>
      </c>
      <c r="AA382" s="24">
        <v>2.9</v>
      </c>
      <c r="AB382" s="26">
        <v>5.4899474039109899</v>
      </c>
      <c r="AC382" s="26">
        <v>23.538175355450235</v>
      </c>
      <c r="AD382" s="26">
        <v>2.1572365063788026</v>
      </c>
      <c r="AE382" s="26">
        <v>261.70608244450852</v>
      </c>
      <c r="AF382" s="15">
        <v>0.17</v>
      </c>
      <c r="AG382" s="15">
        <v>0.21</v>
      </c>
      <c r="AH382" s="15">
        <v>0.17</v>
      </c>
      <c r="AI382" s="15">
        <v>0.41</v>
      </c>
      <c r="AJ382" s="26">
        <v>67.294751011515714</v>
      </c>
      <c r="AK382" s="25">
        <v>0.6473310708898945</v>
      </c>
      <c r="AL382" s="25">
        <v>1.6437638783269961</v>
      </c>
      <c r="AM382" s="25">
        <v>0.13917968750000001</v>
      </c>
      <c r="AN382" s="25">
        <v>0.36418579052701799</v>
      </c>
      <c r="AO382" s="27">
        <v>0.25</v>
      </c>
      <c r="AP382" s="25">
        <v>0.30823954372623574</v>
      </c>
      <c r="AQ382" s="15">
        <f t="shared" si="27"/>
        <v>1.3116576328775991</v>
      </c>
      <c r="AR382" s="27">
        <v>0.22</v>
      </c>
      <c r="AS382" s="27">
        <v>7.0000000000000007E-2</v>
      </c>
      <c r="AT382" s="27">
        <v>0.12</v>
      </c>
      <c r="AU382" s="25">
        <v>4.4663133989401964E-3</v>
      </c>
      <c r="AV382" s="25">
        <v>1.4477337110481587E-2</v>
      </c>
      <c r="AW382" s="27">
        <v>3.2000000000000001E-2</v>
      </c>
      <c r="AX382" s="27">
        <v>0.15</v>
      </c>
      <c r="AY382" s="27">
        <v>0.06</v>
      </c>
      <c r="AZ382" s="27">
        <v>0.02</v>
      </c>
      <c r="BA382" s="14">
        <v>2.2431030927835049</v>
      </c>
      <c r="BB382" s="25">
        <v>3.8754202795965313E-3</v>
      </c>
      <c r="BC382" s="27">
        <v>0.01</v>
      </c>
    </row>
    <row r="383" spans="1:55" ht="12" customHeight="1" x14ac:dyDescent="0.2">
      <c r="B383" s="6">
        <v>3</v>
      </c>
      <c r="C383" s="11" t="s">
        <v>57</v>
      </c>
      <c r="D383" s="98" t="s">
        <v>341</v>
      </c>
      <c r="E383" s="14">
        <v>390.26688710379995</v>
      </c>
      <c r="F383" s="6">
        <v>3111.97</v>
      </c>
      <c r="G383" s="6">
        <v>-1536.1699999999998</v>
      </c>
      <c r="H383" s="6">
        <v>3137.8699999999994</v>
      </c>
      <c r="I383" s="6" t="s">
        <v>184</v>
      </c>
      <c r="J383" s="6" t="s">
        <v>47</v>
      </c>
      <c r="K383" s="6" t="s">
        <v>42</v>
      </c>
      <c r="N383" s="14">
        <v>4.4814405010438412</v>
      </c>
      <c r="O383" s="14">
        <v>3.4701209889531827E-2</v>
      </c>
      <c r="P383" s="14">
        <v>20.703303964757708</v>
      </c>
      <c r="Q383" s="15">
        <v>1.0244788602996975</v>
      </c>
      <c r="R383" s="14">
        <v>0.24928359908883826</v>
      </c>
      <c r="S383" s="14">
        <v>8.8582069440962652</v>
      </c>
      <c r="T383" s="13">
        <v>118.69827586206897</v>
      </c>
      <c r="U383" s="26">
        <v>3.4244651948637079</v>
      </c>
      <c r="V383" s="16">
        <v>18</v>
      </c>
      <c r="W383" s="13">
        <v>12.573669201520914</v>
      </c>
      <c r="X383" s="25">
        <v>0.39755466472303203</v>
      </c>
      <c r="Y383" s="24">
        <v>1.7</v>
      </c>
      <c r="Z383" s="16">
        <v>65</v>
      </c>
      <c r="AA383" s="24">
        <v>4.4000000000000004</v>
      </c>
      <c r="AB383" s="26">
        <v>4.8586891436277799</v>
      </c>
      <c r="AC383" s="26">
        <v>22.615296208530808</v>
      </c>
      <c r="AD383" s="26">
        <v>2.1775112855740919</v>
      </c>
      <c r="AE383" s="26">
        <v>245.30596713750364</v>
      </c>
      <c r="AF383" s="15">
        <v>0.16</v>
      </c>
      <c r="AG383" s="15">
        <v>0.38</v>
      </c>
      <c r="AH383" s="14">
        <v>1.8923534409515701E-2</v>
      </c>
      <c r="AI383" s="15">
        <v>0.39</v>
      </c>
      <c r="AJ383" s="26">
        <v>65.654165888577651</v>
      </c>
      <c r="AK383" s="25">
        <v>1.1392239819004524</v>
      </c>
      <c r="AL383" s="25">
        <v>2.6683155893536119</v>
      </c>
      <c r="AM383" s="25">
        <v>0.18292187499999998</v>
      </c>
      <c r="AN383" s="25">
        <v>0.49933689126084052</v>
      </c>
      <c r="AO383" s="25">
        <v>7.7949790794979087E-2</v>
      </c>
      <c r="AP383" s="25">
        <v>0.29642205323193915</v>
      </c>
      <c r="AQ383" s="15">
        <f t="shared" si="27"/>
        <v>2.2125193854601326</v>
      </c>
      <c r="AR383" s="27">
        <v>0.19</v>
      </c>
      <c r="AS383" s="27">
        <v>0.05</v>
      </c>
      <c r="AT383" s="27">
        <v>0.12</v>
      </c>
      <c r="AU383" s="27">
        <v>0.04</v>
      </c>
      <c r="AV383" s="25">
        <v>1.2547025495750708E-2</v>
      </c>
      <c r="AW383" s="27">
        <v>0.03</v>
      </c>
      <c r="AX383" s="27">
        <v>0.16</v>
      </c>
      <c r="AY383" s="27">
        <v>0.04</v>
      </c>
      <c r="AZ383" s="25">
        <v>8.1345054013980088E-3</v>
      </c>
      <c r="BA383" s="14">
        <v>2.1239587628865979</v>
      </c>
      <c r="BB383" s="27">
        <v>0.01</v>
      </c>
      <c r="BC383" s="25">
        <v>8.426773455377576E-4</v>
      </c>
    </row>
    <row r="384" spans="1:55" ht="12" customHeight="1" x14ac:dyDescent="0.2">
      <c r="B384" s="6">
        <v>4</v>
      </c>
      <c r="C384" s="11" t="s">
        <v>57</v>
      </c>
      <c r="D384" s="98" t="s">
        <v>341</v>
      </c>
      <c r="E384" s="14">
        <v>390.26688710379995</v>
      </c>
      <c r="F384" s="6">
        <v>3111.97</v>
      </c>
      <c r="G384" s="6">
        <v>-1536.1699999999998</v>
      </c>
      <c r="H384" s="6">
        <v>3137.8699999999994</v>
      </c>
      <c r="I384" s="6" t="s">
        <v>184</v>
      </c>
      <c r="J384" s="6" t="s">
        <v>47</v>
      </c>
      <c r="K384" s="6" t="s">
        <v>42</v>
      </c>
      <c r="N384" s="14">
        <v>4.3923382045929014</v>
      </c>
      <c r="O384" s="14">
        <v>2.6288795370857446E-2</v>
      </c>
      <c r="P384" s="14">
        <v>22.553083700440528</v>
      </c>
      <c r="Q384" s="15">
        <v>0.89869207167646425</v>
      </c>
      <c r="R384" s="14">
        <v>0.23827107061503414</v>
      </c>
      <c r="S384" s="14">
        <v>9.3103290298320385</v>
      </c>
      <c r="T384" s="13">
        <v>131.71875</v>
      </c>
      <c r="U384" s="24">
        <v>74</v>
      </c>
      <c r="V384" s="16">
        <v>14</v>
      </c>
      <c r="W384" s="13">
        <v>14.149239543726235</v>
      </c>
      <c r="X384" s="25">
        <v>0.39552113702623903</v>
      </c>
      <c r="Y384" s="24">
        <v>2.4</v>
      </c>
      <c r="Z384" s="16">
        <v>45</v>
      </c>
      <c r="AA384" s="24">
        <v>3.5</v>
      </c>
      <c r="AB384" s="26">
        <v>5.507085637221846</v>
      </c>
      <c r="AC384" s="26">
        <v>23.66186018957346</v>
      </c>
      <c r="AD384" s="26">
        <v>1.7294386653581939</v>
      </c>
      <c r="AE384" s="26">
        <v>261.70608244450852</v>
      </c>
      <c r="AF384" s="15">
        <v>0.28999999999999998</v>
      </c>
      <c r="AG384" s="15">
        <v>0.24</v>
      </c>
      <c r="AH384" s="14">
        <v>1.6855564995751915E-2</v>
      </c>
      <c r="AI384" s="15">
        <v>0.34</v>
      </c>
      <c r="AJ384" s="26">
        <v>72.73944288826641</v>
      </c>
      <c r="AK384" s="25">
        <v>1.5642194570135748</v>
      </c>
      <c r="AL384" s="25">
        <v>3.2691958174904938</v>
      </c>
      <c r="AM384" s="25">
        <v>0.23660546874999999</v>
      </c>
      <c r="AN384" s="25">
        <v>0.75725883922615078</v>
      </c>
      <c r="AO384" s="25">
        <v>8.1799163179916326E-2</v>
      </c>
      <c r="AP384" s="25">
        <v>0.29937642585551327</v>
      </c>
      <c r="AQ384" s="15">
        <f t="shared" si="27"/>
        <v>1.7019734961814383</v>
      </c>
      <c r="AR384" s="27">
        <v>0.27</v>
      </c>
      <c r="AS384" s="27">
        <v>0.04</v>
      </c>
      <c r="AT384" s="27">
        <v>0.12</v>
      </c>
      <c r="AU384" s="27">
        <v>0.04</v>
      </c>
      <c r="AV384" s="27">
        <v>0.1</v>
      </c>
      <c r="AW384" s="27">
        <v>0.05</v>
      </c>
      <c r="AX384" s="27">
        <v>0.15</v>
      </c>
      <c r="AY384" s="25">
        <v>3.8165680473372702E-3</v>
      </c>
      <c r="AZ384" s="25">
        <v>9.9421732683753448E-3</v>
      </c>
      <c r="BA384" s="14">
        <v>2.1943195876288661</v>
      </c>
      <c r="BB384" s="25">
        <v>1.9377101397982657E-3</v>
      </c>
      <c r="BC384" s="27">
        <v>0.01</v>
      </c>
    </row>
    <row r="385" spans="1:55" ht="12" customHeight="1" x14ac:dyDescent="0.2">
      <c r="B385" s="6">
        <v>5</v>
      </c>
      <c r="C385" s="11" t="s">
        <v>57</v>
      </c>
      <c r="D385" s="98" t="s">
        <v>341</v>
      </c>
      <c r="E385" s="14">
        <v>390.26688710379995</v>
      </c>
      <c r="F385" s="6">
        <v>3111.97</v>
      </c>
      <c r="G385" s="6">
        <v>-1536.1699999999998</v>
      </c>
      <c r="H385" s="6">
        <v>3137.8699999999994</v>
      </c>
      <c r="I385" s="6" t="s">
        <v>184</v>
      </c>
      <c r="J385" s="6" t="s">
        <v>47</v>
      </c>
      <c r="K385" s="6" t="s">
        <v>42</v>
      </c>
      <c r="N385" s="14">
        <v>4.0804801670146134</v>
      </c>
      <c r="O385" s="14">
        <v>2.4185691741188849E-2</v>
      </c>
      <c r="P385" s="14">
        <v>20.97772183763373</v>
      </c>
      <c r="Q385" s="15">
        <v>1.088330963949288</v>
      </c>
      <c r="R385" s="14">
        <v>0.19021640091116171</v>
      </c>
      <c r="S385" s="14">
        <v>8.8233517172223621</v>
      </c>
      <c r="T385" s="13">
        <v>116.17492816091954</v>
      </c>
      <c r="U385" s="24">
        <v>72</v>
      </c>
      <c r="V385" s="16">
        <v>16</v>
      </c>
      <c r="W385" s="13">
        <v>41.644486692015207</v>
      </c>
      <c r="X385" s="25">
        <v>0.33553206997084545</v>
      </c>
      <c r="Y385" s="26">
        <v>4.8894814080317293</v>
      </c>
      <c r="Z385" s="16">
        <v>54</v>
      </c>
      <c r="AA385" s="24">
        <v>3.8</v>
      </c>
      <c r="AB385" s="26">
        <v>3.110589345920431</v>
      </c>
      <c r="AC385" s="26">
        <v>23.58574644549763</v>
      </c>
      <c r="AD385" s="24">
        <v>1.6</v>
      </c>
      <c r="AE385" s="26">
        <v>240.63441914096285</v>
      </c>
      <c r="AF385" s="15">
        <v>0.16</v>
      </c>
      <c r="AG385" s="15">
        <v>0.15</v>
      </c>
      <c r="AH385" s="15">
        <v>7.0000000000000007E-2</v>
      </c>
      <c r="AI385" s="15">
        <v>0.23</v>
      </c>
      <c r="AJ385" s="26">
        <v>65.951521942110176</v>
      </c>
      <c r="AK385" s="25">
        <v>1.6871926847662144</v>
      </c>
      <c r="AL385" s="25">
        <v>3.652129657794676</v>
      </c>
      <c r="AM385" s="25">
        <v>0.19485156250000002</v>
      </c>
      <c r="AN385" s="25">
        <v>0.63242461641094061</v>
      </c>
      <c r="AO385" s="25">
        <v>7.0251046025104597E-2</v>
      </c>
      <c r="AP385" s="25">
        <v>0.2540760456273764</v>
      </c>
      <c r="AQ385" s="15">
        <f t="shared" si="27"/>
        <v>1.2386369179998562</v>
      </c>
      <c r="AR385" s="27">
        <v>0.34</v>
      </c>
      <c r="AS385" s="25">
        <v>7.1517027863777097E-3</v>
      </c>
      <c r="AT385" s="25">
        <v>2.3303585166948762E-2</v>
      </c>
      <c r="AU385" s="27">
        <v>0.03</v>
      </c>
      <c r="AV385" s="25">
        <v>7.7212464589235131E-3</v>
      </c>
      <c r="AW385" s="27">
        <v>0.03</v>
      </c>
      <c r="AX385" s="25">
        <v>1.2060589060308557E-2</v>
      </c>
      <c r="AY385" s="27">
        <v>0.03</v>
      </c>
      <c r="AZ385" s="25">
        <v>1.2653675068841347E-2</v>
      </c>
      <c r="BA385" s="15">
        <v>1.7</v>
      </c>
      <c r="BB385" s="25">
        <v>5.8131304193947972E-3</v>
      </c>
      <c r="BC385" s="25">
        <v>4.2133867276887881E-3</v>
      </c>
    </row>
    <row r="386" spans="1:55" ht="12" customHeight="1" x14ac:dyDescent="0.2">
      <c r="B386" s="6">
        <v>6</v>
      </c>
      <c r="C386" s="11" t="s">
        <v>57</v>
      </c>
      <c r="D386" s="98" t="s">
        <v>341</v>
      </c>
      <c r="E386" s="14">
        <v>390.26688710379995</v>
      </c>
      <c r="F386" s="6">
        <v>3111.97</v>
      </c>
      <c r="G386" s="6">
        <v>-1536.1699999999998</v>
      </c>
      <c r="H386" s="6">
        <v>3137.8699999999994</v>
      </c>
      <c r="I386" s="6" t="s">
        <v>184</v>
      </c>
      <c r="J386" s="6" t="s">
        <v>47</v>
      </c>
      <c r="K386" s="6" t="s">
        <v>43</v>
      </c>
      <c r="N386" s="15">
        <v>2.4E-2</v>
      </c>
      <c r="O386" s="14">
        <v>21.010005260389267</v>
      </c>
      <c r="P386" s="14">
        <v>1.4178256765261168</v>
      </c>
      <c r="Q386" s="15">
        <v>0.83408743274007657</v>
      </c>
      <c r="R386" s="15">
        <v>6.0000000000000001E-3</v>
      </c>
      <c r="S386" s="14">
        <v>23.691595638004511</v>
      </c>
      <c r="T386" s="13">
        <v>2160.9949712643679</v>
      </c>
      <c r="U386" s="26">
        <v>506.87720207253881</v>
      </c>
      <c r="V386" s="13">
        <v>328.2860651056539</v>
      </c>
      <c r="W386" s="13">
        <v>2204.7686945500636</v>
      </c>
      <c r="X386" s="25">
        <v>10.859037900874634</v>
      </c>
      <c r="Y386" s="26">
        <v>89.400396628656409</v>
      </c>
      <c r="Z386" s="13">
        <v>171.579269202088</v>
      </c>
      <c r="AA386" s="24">
        <v>4.5</v>
      </c>
      <c r="AB386" s="26">
        <v>44.635576534052589</v>
      </c>
      <c r="AC386" s="26">
        <v>4.6391327014218016</v>
      </c>
      <c r="AD386" s="24">
        <v>2.8</v>
      </c>
      <c r="AE386" s="26">
        <v>11.778264629576247</v>
      </c>
      <c r="AF386" s="14">
        <v>14.905840195181456</v>
      </c>
      <c r="AG386" s="14">
        <v>23.099346642468237</v>
      </c>
      <c r="AH386" s="15">
        <v>0.24</v>
      </c>
      <c r="AI386" s="15">
        <v>0.3</v>
      </c>
      <c r="AJ386" s="24">
        <v>2.4</v>
      </c>
      <c r="AK386" s="25">
        <v>2.1269449472096533</v>
      </c>
      <c r="AL386" s="25">
        <v>9.7739788973384005</v>
      </c>
      <c r="AM386" s="25">
        <v>1.630390625</v>
      </c>
      <c r="AN386" s="25">
        <v>8.4763468979319541</v>
      </c>
      <c r="AO386" s="25">
        <v>2.1498744769874478</v>
      </c>
      <c r="AP386" s="25">
        <v>0.55739163498098854</v>
      </c>
      <c r="AQ386" s="29">
        <f t="shared" si="27"/>
        <v>0.2736253525141511</v>
      </c>
      <c r="AR386" s="25">
        <v>1.9242482595171087</v>
      </c>
      <c r="AS386" s="25">
        <v>0.40560371517027866</v>
      </c>
      <c r="AT386" s="25">
        <v>2.3187067241114021</v>
      </c>
      <c r="AU386" s="25">
        <v>0.48236184708554125</v>
      </c>
      <c r="AV386" s="25">
        <v>1.7006045325779038</v>
      </c>
      <c r="AW386" s="25">
        <v>0.24777087378640777</v>
      </c>
      <c r="AX386" s="25">
        <v>1.3789273492286118</v>
      </c>
      <c r="AY386" s="25">
        <v>0.15596449704142012</v>
      </c>
      <c r="AZ386" s="25">
        <v>0.62364541410718066</v>
      </c>
      <c r="BA386" s="15">
        <v>1.3</v>
      </c>
      <c r="BB386" s="25">
        <v>0.33716156432489819</v>
      </c>
      <c r="BC386" s="25">
        <v>6.6571510297482844E-2</v>
      </c>
    </row>
    <row r="387" spans="1:55" ht="12" customHeight="1" x14ac:dyDescent="0.2">
      <c r="B387" s="6">
        <v>7</v>
      </c>
      <c r="C387" s="11" t="s">
        <v>57</v>
      </c>
      <c r="D387" s="98" t="s">
        <v>341</v>
      </c>
      <c r="E387" s="14">
        <v>390.26688710379995</v>
      </c>
      <c r="F387" s="6">
        <v>3111.97</v>
      </c>
      <c r="G387" s="6">
        <v>-1536.1699999999998</v>
      </c>
      <c r="H387" s="6">
        <v>3137.8699999999994</v>
      </c>
      <c r="I387" s="6" t="s">
        <v>184</v>
      </c>
      <c r="J387" s="6" t="s">
        <v>47</v>
      </c>
      <c r="K387" s="6" t="s">
        <v>43</v>
      </c>
      <c r="N387" s="15">
        <v>2.4E-2</v>
      </c>
      <c r="O387" s="14">
        <v>22.724034718569172</v>
      </c>
      <c r="P387" s="14">
        <v>1.4361202013845185</v>
      </c>
      <c r="Q387" s="15">
        <v>0.83408743274007657</v>
      </c>
      <c r="R387" s="15">
        <v>6.0000000000000001E-3</v>
      </c>
      <c r="S387" s="14">
        <v>25.504067435447482</v>
      </c>
      <c r="T387" s="13">
        <v>2271.0129310344828</v>
      </c>
      <c r="U387" s="26">
        <v>548.53834196891194</v>
      </c>
      <c r="V387" s="13">
        <v>356.54791547687034</v>
      </c>
      <c r="W387" s="13">
        <v>2412.7851711026615</v>
      </c>
      <c r="X387" s="25">
        <v>11.76395772594752</v>
      </c>
      <c r="Y387" s="26">
        <v>95.713505205751105</v>
      </c>
      <c r="Z387" s="13">
        <v>93.478784489187177</v>
      </c>
      <c r="AA387" s="24">
        <v>4.5</v>
      </c>
      <c r="AB387" s="26">
        <v>50.472097100472006</v>
      </c>
      <c r="AC387" s="26">
        <v>4.9626161137440761</v>
      </c>
      <c r="AD387" s="24">
        <v>2.8</v>
      </c>
      <c r="AE387" s="26">
        <v>12.861666186220814</v>
      </c>
      <c r="AF387" s="14">
        <v>16.411085696858798</v>
      </c>
      <c r="AG387" s="14">
        <v>24.673865698729578</v>
      </c>
      <c r="AH387" s="15">
        <v>0.23</v>
      </c>
      <c r="AI387" s="15">
        <v>0.3</v>
      </c>
      <c r="AJ387" s="24">
        <v>2.4</v>
      </c>
      <c r="AK387" s="25">
        <v>2.3856806184012065</v>
      </c>
      <c r="AL387" s="25">
        <v>10.70381558935361</v>
      </c>
      <c r="AM387" s="25">
        <v>1.7964121093749998</v>
      </c>
      <c r="AN387" s="25">
        <v>9.1582925283522361</v>
      </c>
      <c r="AO387" s="25">
        <v>2.2095397489539748</v>
      </c>
      <c r="AP387" s="25">
        <v>0.61549429657794674</v>
      </c>
      <c r="AQ387" s="29">
        <f t="shared" si="27"/>
        <v>0.2909507966408485</v>
      </c>
      <c r="AR387" s="25">
        <v>2.0213769811879723</v>
      </c>
      <c r="AS387" s="25">
        <v>0.42808049535603715</v>
      </c>
      <c r="AT387" s="25">
        <v>2.7372749653792892</v>
      </c>
      <c r="AU387" s="25">
        <v>0.49040121120363361</v>
      </c>
      <c r="AV387" s="25">
        <v>1.8888099150141644</v>
      </c>
      <c r="AW387" s="25">
        <v>0.25222718446601938</v>
      </c>
      <c r="AX387" s="25">
        <v>1.451290883590463</v>
      </c>
      <c r="AY387" s="25">
        <v>0.17719526627218934</v>
      </c>
      <c r="AZ387" s="25">
        <v>0.67245244651556879</v>
      </c>
      <c r="BA387" s="15">
        <v>1.4</v>
      </c>
      <c r="BB387" s="25">
        <v>0.33037957883560432</v>
      </c>
      <c r="BC387" s="25">
        <v>6.3200800915331812E-2</v>
      </c>
    </row>
    <row r="388" spans="1:55" ht="12" customHeight="1" x14ac:dyDescent="0.2">
      <c r="B388" s="6">
        <v>8</v>
      </c>
      <c r="C388" s="11" t="s">
        <v>57</v>
      </c>
      <c r="D388" s="98" t="s">
        <v>341</v>
      </c>
      <c r="E388" s="14">
        <v>390.26688710379995</v>
      </c>
      <c r="F388" s="6">
        <v>3111.97</v>
      </c>
      <c r="G388" s="6">
        <v>-1536.1699999999998</v>
      </c>
      <c r="H388" s="6">
        <v>3137.8699999999994</v>
      </c>
      <c r="I388" s="6" t="s">
        <v>184</v>
      </c>
      <c r="J388" s="6" t="s">
        <v>47</v>
      </c>
      <c r="K388" s="6" t="s">
        <v>44</v>
      </c>
      <c r="N388" s="15">
        <v>3.3000000000000002E-2</v>
      </c>
      <c r="O388" s="14">
        <v>32.093361388742764</v>
      </c>
      <c r="P388" s="14">
        <v>0.68502831969792322</v>
      </c>
      <c r="Q388" s="15">
        <v>0.79849148280432647</v>
      </c>
      <c r="R388" s="15">
        <v>6.0000000000000001E-3</v>
      </c>
      <c r="S388" s="14">
        <v>1.9369547505640512</v>
      </c>
      <c r="T388" s="13">
        <v>815.34410919540232</v>
      </c>
      <c r="U388" s="26">
        <v>186.16692948862357</v>
      </c>
      <c r="V388" s="13">
        <v>141.30925185608223</v>
      </c>
      <c r="W388" s="13">
        <v>3155.2598225602028</v>
      </c>
      <c r="X388" s="25">
        <v>19.460860058309038</v>
      </c>
      <c r="Y388" s="26">
        <v>157.40401586514622</v>
      </c>
      <c r="Z388" s="13">
        <v>448.09850857568978</v>
      </c>
      <c r="AA388" s="26">
        <v>6.8770376541152931</v>
      </c>
      <c r="AB388" s="26">
        <v>129.77451112609575</v>
      </c>
      <c r="AC388" s="26">
        <v>3.1901172985781994</v>
      </c>
      <c r="AD388" s="24">
        <v>0.2</v>
      </c>
      <c r="AE388" s="24">
        <v>0.5</v>
      </c>
      <c r="AF388" s="14">
        <v>2.6869609637084477</v>
      </c>
      <c r="AG388" s="14">
        <v>3.0405499092558981</v>
      </c>
      <c r="AH388" s="15">
        <v>0.18</v>
      </c>
      <c r="AI388" s="15">
        <v>0.33</v>
      </c>
      <c r="AJ388" s="26">
        <v>0.19584484905073141</v>
      </c>
      <c r="AK388" s="27">
        <v>0.13</v>
      </c>
      <c r="AL388" s="25">
        <v>0.28007129277566539</v>
      </c>
      <c r="AM388" s="25">
        <v>5.8654296874999998E-2</v>
      </c>
      <c r="AN388" s="25">
        <v>0.27752401601067378</v>
      </c>
      <c r="AO388" s="25">
        <v>0.12702928870292887</v>
      </c>
      <c r="AP388" s="25">
        <v>4.1361216730038022E-2</v>
      </c>
      <c r="AQ388" s="15">
        <f t="shared" si="27"/>
        <v>0.24544582988154159</v>
      </c>
      <c r="AR388" s="27">
        <v>0.21</v>
      </c>
      <c r="AS388" s="25">
        <v>5.5170278637770902E-2</v>
      </c>
      <c r="AT388" s="25">
        <v>0.37733882135713187</v>
      </c>
      <c r="AU388" s="25">
        <v>9.9152157456472365E-2</v>
      </c>
      <c r="AV388" s="25">
        <v>0.29437252124645896</v>
      </c>
      <c r="AW388" s="25">
        <v>5.4366990291262129E-2</v>
      </c>
      <c r="AX388" s="25">
        <v>0.54976185133239841</v>
      </c>
      <c r="AY388" s="25">
        <v>5.9609467455621297E-2</v>
      </c>
      <c r="AZ388" s="25">
        <v>0.15726710442702818</v>
      </c>
      <c r="BA388" s="15">
        <v>1.5</v>
      </c>
      <c r="BB388" s="25">
        <v>8.1383825871527163E-2</v>
      </c>
      <c r="BC388" s="27">
        <v>0.05</v>
      </c>
    </row>
    <row r="389" spans="1:55" ht="12" customHeight="1" x14ac:dyDescent="0.2">
      <c r="A389" s="3">
        <v>3</v>
      </c>
      <c r="B389" s="6">
        <v>9</v>
      </c>
      <c r="C389" s="11">
        <v>42894</v>
      </c>
      <c r="D389" s="98" t="s">
        <v>342</v>
      </c>
      <c r="E389" s="14">
        <v>422.82162818408</v>
      </c>
      <c r="F389" s="6">
        <v>3144.52</v>
      </c>
      <c r="G389" s="6">
        <v>-1568.72</v>
      </c>
      <c r="H389" s="6">
        <v>3170.4199999999996</v>
      </c>
      <c r="I389" s="6" t="s">
        <v>184</v>
      </c>
      <c r="J389" s="6" t="s">
        <v>47</v>
      </c>
      <c r="K389" s="6" t="s">
        <v>42</v>
      </c>
      <c r="N389" s="14">
        <v>6.6245055900621121</v>
      </c>
      <c r="O389" s="14">
        <v>0.35581341779440001</v>
      </c>
      <c r="P389" s="14">
        <v>38.618028592927025</v>
      </c>
      <c r="Q389" s="15">
        <v>0.20052736433837662</v>
      </c>
      <c r="R389" s="14">
        <v>0.35970454545454544</v>
      </c>
      <c r="S389" s="14">
        <v>15.504558412931667</v>
      </c>
      <c r="T389" s="13">
        <v>49.880830670926997</v>
      </c>
      <c r="U389" s="26">
        <v>10.389027911453001</v>
      </c>
      <c r="V389" s="16">
        <v>5.2</v>
      </c>
      <c r="W389" s="13">
        <v>25.18798955614</v>
      </c>
      <c r="X389" s="25">
        <v>0.16928454070202001</v>
      </c>
      <c r="Y389" s="24">
        <v>0.8</v>
      </c>
      <c r="Z389" s="16">
        <v>1.7</v>
      </c>
      <c r="AA389" s="24">
        <v>0.8</v>
      </c>
      <c r="AB389" s="26">
        <v>9.8141432791728</v>
      </c>
      <c r="AC389" s="26">
        <v>43.765809483126866</v>
      </c>
      <c r="AD389" s="26">
        <v>1.2082118944466325</v>
      </c>
      <c r="AE389" s="26">
        <v>494.64308275426401</v>
      </c>
      <c r="AF389" s="15">
        <v>7.0000000000000007E-2</v>
      </c>
      <c r="AG389" s="14">
        <v>0.96787122207621545</v>
      </c>
      <c r="AH389" s="15">
        <v>0.06</v>
      </c>
      <c r="AI389" s="14">
        <v>0.12643291995490399</v>
      </c>
      <c r="AJ389" s="26">
        <v>118.58146341463417</v>
      </c>
      <c r="AK389" s="25">
        <v>3.3201827242524922</v>
      </c>
      <c r="AL389" s="25">
        <v>6.2404044218352581</v>
      </c>
      <c r="AM389" s="25">
        <v>0.42338045234248778</v>
      </c>
      <c r="AN389" s="25">
        <v>1.5052218762164264</v>
      </c>
      <c r="AO389" s="25">
        <v>0.2132435367114788</v>
      </c>
      <c r="AP389" s="25">
        <v>0.52766546762589928</v>
      </c>
      <c r="AQ389" s="29">
        <f t="shared" si="27"/>
        <v>3.5399858100737225</v>
      </c>
      <c r="AR389" s="25">
        <v>8.4873741682306783E-2</v>
      </c>
      <c r="AS389" s="25">
        <v>1.7765206812652069E-2</v>
      </c>
      <c r="AT389" s="25">
        <v>0.21761528301886796</v>
      </c>
      <c r="AU389" s="27">
        <v>8.9999999999999993E-3</v>
      </c>
      <c r="AV389" s="27">
        <v>0.04</v>
      </c>
      <c r="AW389" s="27">
        <v>1.0999999999999999E-2</v>
      </c>
      <c r="AX389" s="27">
        <v>0.04</v>
      </c>
      <c r="AY389" s="27">
        <v>1.6E-2</v>
      </c>
      <c r="AZ389" s="25">
        <v>6.0030190677966201E-2</v>
      </c>
      <c r="BA389" s="14">
        <v>1.3479136760426771</v>
      </c>
      <c r="BB389" s="25">
        <v>4.2190020254096898E-2</v>
      </c>
      <c r="BC389" s="25">
        <v>1.4999999999999999E-2</v>
      </c>
    </row>
    <row r="390" spans="1:55" ht="12" customHeight="1" x14ac:dyDescent="0.2">
      <c r="B390" s="6">
        <v>10</v>
      </c>
      <c r="C390" s="11">
        <v>42894</v>
      </c>
      <c r="D390" s="98" t="s">
        <v>342</v>
      </c>
      <c r="E390" s="14">
        <v>422.82162818408</v>
      </c>
      <c r="F390" s="6">
        <v>3144.52</v>
      </c>
      <c r="G390" s="6">
        <v>-1568.72</v>
      </c>
      <c r="H390" s="6">
        <v>3170.4199999999996</v>
      </c>
      <c r="I390" s="6" t="s">
        <v>184</v>
      </c>
      <c r="J390" s="6" t="s">
        <v>47</v>
      </c>
      <c r="K390" s="6" t="s">
        <v>44</v>
      </c>
      <c r="N390" s="14">
        <v>5.3463354037267083E-2</v>
      </c>
      <c r="O390" s="14">
        <v>24.977500719838755</v>
      </c>
      <c r="P390" s="14">
        <v>0.97346275395033877</v>
      </c>
      <c r="Q390" s="15">
        <v>0.69705681120933649</v>
      </c>
      <c r="R390" s="14">
        <v>3.1011363636363636E-2</v>
      </c>
      <c r="S390" s="14">
        <v>1.9173498897869212</v>
      </c>
      <c r="T390" s="13">
        <v>709.13801916932903</v>
      </c>
      <c r="U390" s="26">
        <v>184.63156881616936</v>
      </c>
      <c r="V390" s="13">
        <v>117.65473427000609</v>
      </c>
      <c r="W390" s="13">
        <v>3303.4229765013056</v>
      </c>
      <c r="X390" s="25">
        <v>21.426348020911124</v>
      </c>
      <c r="Y390" s="26">
        <v>159.43381406129282</v>
      </c>
      <c r="Z390" s="13">
        <v>350.36466591166476</v>
      </c>
      <c r="AA390" s="24">
        <v>0.9</v>
      </c>
      <c r="AB390" s="26">
        <v>137.70162481536187</v>
      </c>
      <c r="AC390" s="26">
        <v>3.5656915847928232</v>
      </c>
      <c r="AD390" s="24">
        <v>0.12</v>
      </c>
      <c r="AE390" s="24">
        <v>0.6</v>
      </c>
      <c r="AF390" s="14">
        <v>4.1269452303228142</v>
      </c>
      <c r="AG390" s="14">
        <v>7.1865374507227342</v>
      </c>
      <c r="AH390" s="14">
        <v>8.8744423791821569E-2</v>
      </c>
      <c r="AI390" s="14">
        <v>7.4458850056369805E-2</v>
      </c>
      <c r="AJ390" s="26">
        <v>2.9009536585365798</v>
      </c>
      <c r="AK390" s="25">
        <v>0.10318106312292362</v>
      </c>
      <c r="AL390" s="25">
        <v>0.42703404421835262</v>
      </c>
      <c r="AM390" s="25">
        <v>4.7265751211631651E-2</v>
      </c>
      <c r="AN390" s="25">
        <v>0.39627481510315293</v>
      </c>
      <c r="AO390" s="25">
        <v>0.15967511203033438</v>
      </c>
      <c r="AP390" s="25">
        <v>3.2571942446043167E-2</v>
      </c>
      <c r="AQ390" s="29">
        <f t="shared" si="27"/>
        <v>0.13603698224674673</v>
      </c>
      <c r="AR390" s="25">
        <v>0.31919382357959397</v>
      </c>
      <c r="AS390" s="25">
        <v>6.2700729927007301E-2</v>
      </c>
      <c r="AT390" s="25">
        <v>0.48254981132075475</v>
      </c>
      <c r="AU390" s="25">
        <v>0.14775487465181059</v>
      </c>
      <c r="AV390" s="25">
        <v>0.44303076923076928</v>
      </c>
      <c r="AW390" s="25">
        <v>6.5191176470588252E-2</v>
      </c>
      <c r="AX390" s="25">
        <v>0.70405030591434403</v>
      </c>
      <c r="AY390" s="25">
        <v>9.8975501113585745E-2</v>
      </c>
      <c r="AZ390" s="25">
        <v>0.16328283898305082</v>
      </c>
      <c r="BA390" s="14">
        <v>0.1490525703200776</v>
      </c>
      <c r="BB390" s="25">
        <v>7.5870926164610566E-2</v>
      </c>
      <c r="BC390" s="25">
        <v>3.0997136311569303E-2</v>
      </c>
    </row>
    <row r="391" spans="1:55" ht="12" customHeight="1" x14ac:dyDescent="0.2">
      <c r="B391" s="6">
        <v>11</v>
      </c>
      <c r="C391" s="11">
        <v>42894</v>
      </c>
      <c r="D391" s="98" t="s">
        <v>342</v>
      </c>
      <c r="E391" s="14">
        <v>422.82162818408</v>
      </c>
      <c r="F391" s="6">
        <v>3144.52</v>
      </c>
      <c r="G391" s="6">
        <v>-1568.72</v>
      </c>
      <c r="H391" s="6">
        <v>3170.4199999999996</v>
      </c>
      <c r="I391" s="6" t="s">
        <v>184</v>
      </c>
      <c r="J391" s="6" t="s">
        <v>47</v>
      </c>
      <c r="K391" s="6" t="s">
        <v>42</v>
      </c>
      <c r="N391" s="14">
        <v>5.2869316770186332</v>
      </c>
      <c r="O391" s="14">
        <v>8.954621364814E-2</v>
      </c>
      <c r="P391" s="14">
        <v>33.450263355906699</v>
      </c>
      <c r="Q391" s="15">
        <v>0.43147935287745903</v>
      </c>
      <c r="R391" s="14">
        <v>0.38195454545454544</v>
      </c>
      <c r="S391" s="14">
        <v>13.705463629684056</v>
      </c>
      <c r="T391" s="13">
        <v>30.936134185303501</v>
      </c>
      <c r="U391" s="26">
        <v>12.329451395572701</v>
      </c>
      <c r="V391" s="16">
        <v>4.3</v>
      </c>
      <c r="W391" s="13">
        <v>7.1831592689299999</v>
      </c>
      <c r="X391" s="27">
        <v>8.9999999999999993E-3</v>
      </c>
      <c r="Y391" s="24">
        <v>0.9</v>
      </c>
      <c r="Z391" s="16">
        <v>1.8</v>
      </c>
      <c r="AA391" s="24">
        <v>0.8</v>
      </c>
      <c r="AB391" s="26">
        <v>9.8520310192023999</v>
      </c>
      <c r="AC391" s="26">
        <v>31.910465612985902</v>
      </c>
      <c r="AD391" s="26">
        <v>0.879795194958645</v>
      </c>
      <c r="AE391" s="26">
        <v>406.91964624131396</v>
      </c>
      <c r="AF391" s="15">
        <v>7.0000000000000007E-2</v>
      </c>
      <c r="AG391" s="14">
        <v>0.99611038107752969</v>
      </c>
      <c r="AH391" s="15">
        <v>7.0000000000000007E-2</v>
      </c>
      <c r="AI391" s="14">
        <v>2.4649379932356254E-2</v>
      </c>
      <c r="AJ391" s="26">
        <v>94.56834146341464</v>
      </c>
      <c r="AK391" s="25">
        <v>2.4528488372093027</v>
      </c>
      <c r="AL391" s="25">
        <v>4.8176370573273344</v>
      </c>
      <c r="AM391" s="25">
        <v>0.31678109854604192</v>
      </c>
      <c r="AN391" s="25">
        <v>0.88280070066173599</v>
      </c>
      <c r="AO391" s="25">
        <v>0.14525284384694934</v>
      </c>
      <c r="AP391" s="25">
        <v>0.39644707091469683</v>
      </c>
      <c r="AQ391" s="15">
        <f t="shared" si="27"/>
        <v>4.2800646152804021</v>
      </c>
      <c r="AR391" s="27">
        <v>0.04</v>
      </c>
      <c r="AS391" s="27">
        <v>8.9999999999999993E-3</v>
      </c>
      <c r="AT391" s="27">
        <v>0.03</v>
      </c>
      <c r="AU391" s="27">
        <v>6.0000000000000001E-3</v>
      </c>
      <c r="AV391" s="27">
        <v>0.04</v>
      </c>
      <c r="AW391" s="27">
        <v>8.9999999999999993E-3</v>
      </c>
      <c r="AX391" s="27">
        <v>0.04</v>
      </c>
      <c r="AY391" s="27">
        <v>1.4999999999999999E-2</v>
      </c>
      <c r="AZ391" s="25">
        <v>5.5270127118644E-2</v>
      </c>
      <c r="BA391" s="14">
        <v>1.0902919495635306</v>
      </c>
      <c r="BB391" s="25">
        <v>5.3253544466949E-2</v>
      </c>
      <c r="BC391" s="27">
        <v>1.7999999999999999E-2</v>
      </c>
    </row>
    <row r="392" spans="1:55" ht="12" customHeight="1" x14ac:dyDescent="0.2">
      <c r="B392" s="6">
        <v>12</v>
      </c>
      <c r="C392" s="11">
        <v>42894</v>
      </c>
      <c r="D392" s="98" t="s">
        <v>342</v>
      </c>
      <c r="E392" s="14">
        <v>422.82162818408</v>
      </c>
      <c r="F392" s="6">
        <v>3144.52</v>
      </c>
      <c r="G392" s="6">
        <v>-1568.72</v>
      </c>
      <c r="H392" s="6">
        <v>3170.4199999999996</v>
      </c>
      <c r="I392" s="6" t="s">
        <v>184</v>
      </c>
      <c r="J392" s="6" t="s">
        <v>47</v>
      </c>
      <c r="K392" s="6" t="s">
        <v>43</v>
      </c>
      <c r="N392" s="14">
        <v>0.26731677018633543</v>
      </c>
      <c r="O392" s="14">
        <v>16.540115174200977</v>
      </c>
      <c r="P392" s="14">
        <v>1.9739661399548538</v>
      </c>
      <c r="Q392" s="15">
        <v>0.76544657744854816</v>
      </c>
      <c r="R392" s="14">
        <v>4.6181818181818185E-2</v>
      </c>
      <c r="S392" s="14">
        <v>21.164631888317412</v>
      </c>
      <c r="T392" s="13">
        <v>2883.2300319488818</v>
      </c>
      <c r="U392" s="26">
        <v>453.60596727622709</v>
      </c>
      <c r="V392" s="13">
        <v>192.825901038485</v>
      </c>
      <c r="W392" s="13">
        <v>2022.1135770234989</v>
      </c>
      <c r="X392" s="25">
        <v>10.713174010455562</v>
      </c>
      <c r="Y392" s="26">
        <v>79.624032964202939</v>
      </c>
      <c r="Z392" s="13">
        <v>220.83329558323896</v>
      </c>
      <c r="AA392" s="26">
        <v>1.1588269018743109</v>
      </c>
      <c r="AB392" s="26">
        <v>44.94316838995568</v>
      </c>
      <c r="AC392" s="26">
        <v>4.3866791969243915</v>
      </c>
      <c r="AD392" s="26">
        <v>0.37361165813312325</v>
      </c>
      <c r="AE392" s="26">
        <v>10.276462413139608</v>
      </c>
      <c r="AF392" s="14">
        <v>25.694566557852738</v>
      </c>
      <c r="AG392" s="14">
        <v>57.970630749014454</v>
      </c>
      <c r="AH392" s="14">
        <v>0.4008308550185874</v>
      </c>
      <c r="AI392" s="14">
        <v>0.142484780157835</v>
      </c>
      <c r="AJ392" s="26">
        <v>3.0237975609756096</v>
      </c>
      <c r="AK392" s="25">
        <v>2.8645514950166118</v>
      </c>
      <c r="AL392" s="25">
        <v>11.730696536881238</v>
      </c>
      <c r="AM392" s="25">
        <v>2.0072859450726974</v>
      </c>
      <c r="AN392" s="25">
        <v>11.587407551576486</v>
      </c>
      <c r="AO392" s="25">
        <v>3.1770196483971049</v>
      </c>
      <c r="AP392" s="25">
        <v>0.38714080164439879</v>
      </c>
      <c r="AQ392" s="29">
        <f t="shared" si="27"/>
        <v>0.1086817540623715</v>
      </c>
      <c r="AR392" s="25">
        <v>3.9472820337826313</v>
      </c>
      <c r="AS392" s="25">
        <v>0.65835766423357667</v>
      </c>
      <c r="AT392" s="25">
        <v>4.2154475471698118</v>
      </c>
      <c r="AU392" s="25">
        <v>0.88752089136490264</v>
      </c>
      <c r="AV392" s="25">
        <v>2.569578461538462</v>
      </c>
      <c r="AW392" s="25">
        <v>0.34274754901960786</v>
      </c>
      <c r="AX392" s="25">
        <v>2.6986798096532971</v>
      </c>
      <c r="AY392" s="25">
        <v>0.28612917594654791</v>
      </c>
      <c r="AZ392" s="25">
        <v>1.601834216101695</v>
      </c>
      <c r="BA392" s="14">
        <v>0.24658079534432592</v>
      </c>
      <c r="BB392" s="25">
        <v>0.23434118946786961</v>
      </c>
      <c r="BC392" s="25">
        <v>4.9817296678121417E-2</v>
      </c>
    </row>
    <row r="393" spans="1:55" ht="12" customHeight="1" x14ac:dyDescent="0.2">
      <c r="B393" s="6">
        <v>13</v>
      </c>
      <c r="C393" s="11">
        <v>42894</v>
      </c>
      <c r="D393" s="98" t="s">
        <v>342</v>
      </c>
      <c r="E393" s="14">
        <v>422.82162818408</v>
      </c>
      <c r="F393" s="6">
        <v>3144.52</v>
      </c>
      <c r="G393" s="6">
        <v>-1568.72</v>
      </c>
      <c r="H393" s="6">
        <v>3170.4199999999996</v>
      </c>
      <c r="I393" s="6" t="s">
        <v>184</v>
      </c>
      <c r="J393" s="6" t="s">
        <v>47</v>
      </c>
      <c r="K393" s="6" t="s">
        <v>42</v>
      </c>
      <c r="N393" s="14">
        <v>4.8235826086956521</v>
      </c>
      <c r="O393" s="14">
        <v>0.15925827814570001</v>
      </c>
      <c r="P393" s="14">
        <v>31.657569601203917</v>
      </c>
      <c r="Q393" s="15">
        <v>0.34923729829833328</v>
      </c>
      <c r="R393" s="14">
        <v>0.34150000000000003</v>
      </c>
      <c r="S393" s="14">
        <v>10.541886847905952</v>
      </c>
      <c r="T393" s="13">
        <v>15.146645367412001</v>
      </c>
      <c r="U393" s="26">
        <v>8.1794802694899005</v>
      </c>
      <c r="V393" s="16">
        <v>4.9000000000000004</v>
      </c>
      <c r="W393" s="13">
        <v>19.724934725849</v>
      </c>
      <c r="X393" s="27">
        <v>1.0999999999999999E-2</v>
      </c>
      <c r="Y393" s="24">
        <v>0.9</v>
      </c>
      <c r="Z393" s="16">
        <v>2</v>
      </c>
      <c r="AA393" s="26">
        <v>2.7218125689084891</v>
      </c>
      <c r="AB393" s="26">
        <v>3.5256019202363369</v>
      </c>
      <c r="AC393" s="26">
        <v>29.890815890645023</v>
      </c>
      <c r="AD393" s="26">
        <v>2.8985033477747142</v>
      </c>
      <c r="AE393" s="26">
        <v>385.21591914087179</v>
      </c>
      <c r="AF393" s="15">
        <v>0.08</v>
      </c>
      <c r="AG393" s="15">
        <v>0.11</v>
      </c>
      <c r="AH393" s="15">
        <v>0.06</v>
      </c>
      <c r="AI393" s="14">
        <v>7.0124013528750001E-2</v>
      </c>
      <c r="AJ393" s="26">
        <v>100.93878048780489</v>
      </c>
      <c r="AK393" s="25">
        <v>3.5459551495016619</v>
      </c>
      <c r="AL393" s="25">
        <v>4.2988773234200748</v>
      </c>
      <c r="AM393" s="25">
        <v>0.16894991922455571</v>
      </c>
      <c r="AN393" s="25">
        <v>0.89213701829505598</v>
      </c>
      <c r="AO393" s="27">
        <v>0.05</v>
      </c>
      <c r="AP393" s="25">
        <v>0.25592240493319635</v>
      </c>
      <c r="AQ393" s="15">
        <f t="shared" si="27"/>
        <v>6.3980601233299081</v>
      </c>
      <c r="AR393" s="27">
        <v>0.03</v>
      </c>
      <c r="AS393" s="27">
        <v>8.9999999999999993E-3</v>
      </c>
      <c r="AT393" s="27">
        <v>0.03</v>
      </c>
      <c r="AU393" s="27">
        <v>8.0000000000000002E-3</v>
      </c>
      <c r="AV393" s="27">
        <v>0.05</v>
      </c>
      <c r="AW393" s="27">
        <v>8.9999999999999993E-3</v>
      </c>
      <c r="AX393" s="27">
        <v>0.03</v>
      </c>
      <c r="AY393" s="27">
        <v>1.7999999999999999E-2</v>
      </c>
      <c r="AZ393" s="27">
        <v>0.03</v>
      </c>
      <c r="BA393" s="14">
        <v>0.93295868089233758</v>
      </c>
      <c r="BB393" s="25">
        <v>4.908856564169E-2</v>
      </c>
      <c r="BC393" s="25">
        <v>2.6292096219931269E-2</v>
      </c>
    </row>
    <row r="394" spans="1:55" ht="12" customHeight="1" x14ac:dyDescent="0.2">
      <c r="B394" s="6">
        <v>14</v>
      </c>
      <c r="C394" s="11">
        <v>42894</v>
      </c>
      <c r="D394" s="98" t="s">
        <v>342</v>
      </c>
      <c r="E394" s="14">
        <v>422.82162818408</v>
      </c>
      <c r="F394" s="6">
        <v>3144.52</v>
      </c>
      <c r="G394" s="6">
        <v>-1568.72</v>
      </c>
      <c r="H394" s="6">
        <v>3170.4199999999996</v>
      </c>
      <c r="I394" s="6" t="s">
        <v>184</v>
      </c>
      <c r="J394" s="6" t="s">
        <v>47</v>
      </c>
      <c r="K394" s="6" t="s">
        <v>44</v>
      </c>
      <c r="N394" s="15">
        <v>5.0000000000000001E-3</v>
      </c>
      <c r="O394" s="14">
        <v>24.876089835876765</v>
      </c>
      <c r="P394" s="14">
        <v>0.83225056433408595</v>
      </c>
      <c r="Q394" s="15">
        <v>0.84070472623082571</v>
      </c>
      <c r="R394" s="14">
        <v>0.03</v>
      </c>
      <c r="S394" s="14">
        <v>1.8375024246877296</v>
      </c>
      <c r="T394" s="13">
        <v>636.87891373801915</v>
      </c>
      <c r="U394" s="26">
        <v>198.67199230028871</v>
      </c>
      <c r="V394" s="13">
        <v>124.97593158216247</v>
      </c>
      <c r="W394" s="13">
        <v>3310.4686684073108</v>
      </c>
      <c r="X394" s="25">
        <v>21.436512322628825</v>
      </c>
      <c r="Y394" s="26">
        <v>159.74339428277108</v>
      </c>
      <c r="Z394" s="13">
        <v>349.41540203850508</v>
      </c>
      <c r="AA394" s="24">
        <v>0.8</v>
      </c>
      <c r="AB394" s="26">
        <v>132.89807976366322</v>
      </c>
      <c r="AC394" s="26">
        <v>3.7858334045279793</v>
      </c>
      <c r="AD394" s="24">
        <v>0.09</v>
      </c>
      <c r="AE394" s="24">
        <v>0.5</v>
      </c>
      <c r="AF394" s="14">
        <v>3.9645339136742836</v>
      </c>
      <c r="AG394" s="14">
        <v>6.4835840998685947</v>
      </c>
      <c r="AH394" s="14">
        <v>0.14911524163568773</v>
      </c>
      <c r="AI394" s="15">
        <v>0.04</v>
      </c>
      <c r="AJ394" s="26">
        <v>1.66248048780488</v>
      </c>
      <c r="AK394" s="25">
        <v>8.4792358803986737E-2</v>
      </c>
      <c r="AL394" s="25">
        <v>0.41174642927020161</v>
      </c>
      <c r="AM394" s="25">
        <v>7.2407108239095297E-2</v>
      </c>
      <c r="AN394" s="25">
        <v>0.38797586609575707</v>
      </c>
      <c r="AO394" s="25">
        <v>0.13598138572905896</v>
      </c>
      <c r="AP394" s="25">
        <v>3.1404419321685501E-2</v>
      </c>
      <c r="AQ394" s="29">
        <f t="shared" si="27"/>
        <v>0.23580115674103969</v>
      </c>
      <c r="AR394" s="25">
        <v>0.13038218734004436</v>
      </c>
      <c r="AS394" s="25">
        <v>6.4790754257907548E-2</v>
      </c>
      <c r="AT394" s="25">
        <v>0.5738381132075473</v>
      </c>
      <c r="AU394" s="25">
        <v>0.13387186629526465</v>
      </c>
      <c r="AV394" s="25">
        <v>0.43080923076923078</v>
      </c>
      <c r="AW394" s="25">
        <v>7.3093137254901963E-2</v>
      </c>
      <c r="AX394" s="25">
        <v>0.83019714479945617</v>
      </c>
      <c r="AY394" s="25">
        <v>8.817817371937639E-2</v>
      </c>
      <c r="AZ394" s="25">
        <v>0.15601218220338978</v>
      </c>
      <c r="BA394" s="14">
        <v>0.17757497575169739</v>
      </c>
      <c r="BB394" s="25">
        <v>5.7585895783465291E-2</v>
      </c>
      <c r="BC394" s="25">
        <v>2.0646048109965634E-2</v>
      </c>
    </row>
    <row r="395" spans="1:55" ht="12" customHeight="1" x14ac:dyDescent="0.2">
      <c r="B395" s="6">
        <v>15</v>
      </c>
      <c r="C395" s="11">
        <v>42894</v>
      </c>
      <c r="D395" s="98" t="s">
        <v>342</v>
      </c>
      <c r="E395" s="14">
        <v>422.82162818408</v>
      </c>
      <c r="F395" s="6">
        <v>3144.52</v>
      </c>
      <c r="G395" s="6">
        <v>-1568.72</v>
      </c>
      <c r="H395" s="6">
        <v>3170.4199999999996</v>
      </c>
      <c r="I395" s="6" t="s">
        <v>184</v>
      </c>
      <c r="J395" s="6" t="s">
        <v>47</v>
      </c>
      <c r="K395" s="6" t="s">
        <v>42</v>
      </c>
      <c r="N395" s="14">
        <v>4.8691254658385095</v>
      </c>
      <c r="O395" s="14">
        <v>-3.0423265188597756E-3</v>
      </c>
      <c r="P395" s="14">
        <v>24.476779533483828</v>
      </c>
      <c r="Q395" s="15">
        <v>0.35838463957510747</v>
      </c>
      <c r="R395" s="14">
        <v>0.29396590909090914</v>
      </c>
      <c r="S395" s="14">
        <v>9.6989401910360034</v>
      </c>
      <c r="T395" s="13">
        <v>202.91661341853035</v>
      </c>
      <c r="U395" s="26">
        <v>12.014590952839267</v>
      </c>
      <c r="V395" s="16">
        <v>3.8</v>
      </c>
      <c r="W395" s="16">
        <v>4.5</v>
      </c>
      <c r="X395" s="25">
        <v>0.34558625840179236</v>
      </c>
      <c r="Y395" s="24">
        <v>0.7</v>
      </c>
      <c r="Z395" s="16">
        <v>2.5</v>
      </c>
      <c r="AA395" s="24">
        <v>1.1000000000000001</v>
      </c>
      <c r="AB395" s="26">
        <v>2.5218611521418017</v>
      </c>
      <c r="AC395" s="26">
        <v>29.921110636480133</v>
      </c>
      <c r="AD395" s="26">
        <v>0.97821977156360762</v>
      </c>
      <c r="AE395" s="26">
        <v>294.5650031585597</v>
      </c>
      <c r="AF395" s="14">
        <v>0.30225897714907507</v>
      </c>
      <c r="AG395" s="14">
        <v>2.4292477003942183</v>
      </c>
      <c r="AH395" s="14">
        <v>0.12762732342007435</v>
      </c>
      <c r="AI395" s="15">
        <v>0.04</v>
      </c>
      <c r="AJ395" s="26">
        <v>80.94056097560977</v>
      </c>
      <c r="AK395" s="25">
        <v>2.8676162790697681</v>
      </c>
      <c r="AL395" s="25">
        <v>5.5595959694775985</v>
      </c>
      <c r="AM395" s="25">
        <v>0.34091680129240703</v>
      </c>
      <c r="AN395" s="25">
        <v>1.1172460101206694</v>
      </c>
      <c r="AO395" s="25">
        <v>0.19653999999999999</v>
      </c>
      <c r="AP395" s="25">
        <v>0.28011870503597125</v>
      </c>
      <c r="AQ395" s="29">
        <f t="shared" si="27"/>
        <v>1.943975533035335</v>
      </c>
      <c r="AR395" s="25">
        <v>9.1651595290905996E-2</v>
      </c>
      <c r="AS395" s="27">
        <v>0.01</v>
      </c>
      <c r="AT395" s="27">
        <v>0.04</v>
      </c>
      <c r="AU395" s="27">
        <v>8.9999999999999993E-3</v>
      </c>
      <c r="AV395" s="27">
        <v>0.03</v>
      </c>
      <c r="AW395" s="27">
        <v>1.0999999999999999E-2</v>
      </c>
      <c r="AX395" s="27">
        <v>0.04</v>
      </c>
      <c r="AY395" s="27">
        <v>1.6E-2</v>
      </c>
      <c r="AZ395" s="25">
        <v>8.1228283898305026E-2</v>
      </c>
      <c r="BA395" s="14">
        <v>0.97896256062075659</v>
      </c>
      <c r="BB395" s="25">
        <v>4.8126680169397897E-2</v>
      </c>
      <c r="BC395" s="27">
        <v>1.9E-2</v>
      </c>
    </row>
    <row r="396" spans="1:55" ht="12" customHeight="1" x14ac:dyDescent="0.2">
      <c r="A396" s="3">
        <v>4</v>
      </c>
      <c r="B396" s="6">
        <v>16</v>
      </c>
      <c r="C396" s="11">
        <v>42894</v>
      </c>
      <c r="D396" s="98" t="s">
        <v>343</v>
      </c>
      <c r="E396" s="14">
        <v>499.13456607014996</v>
      </c>
      <c r="F396" s="6">
        <v>3220.83</v>
      </c>
      <c r="G396" s="6">
        <v>-1645.03</v>
      </c>
      <c r="H396" s="6">
        <v>3246.7299999999996</v>
      </c>
      <c r="I396" s="6" t="s">
        <v>184</v>
      </c>
      <c r="J396" s="6" t="s">
        <v>47</v>
      </c>
      <c r="K396" s="6" t="s">
        <v>42</v>
      </c>
      <c r="N396" s="14">
        <v>5.7042335403726714</v>
      </c>
      <c r="O396" s="14">
        <v>5.8353584797005476E-2</v>
      </c>
      <c r="P396" s="14">
        <v>34.411602708803613</v>
      </c>
      <c r="Q396" s="15">
        <v>0.12837180937489001</v>
      </c>
      <c r="R396" s="14">
        <v>0.37310047846889949</v>
      </c>
      <c r="S396" s="14">
        <v>15.453346069066866</v>
      </c>
      <c r="T396" s="13">
        <v>222.97835463258787</v>
      </c>
      <c r="U396" s="26">
        <v>59.879643888354181</v>
      </c>
      <c r="V396" s="16">
        <v>4.8</v>
      </c>
      <c r="W396" s="16">
        <v>6.9</v>
      </c>
      <c r="X396" s="25">
        <v>0.60194473487677369</v>
      </c>
      <c r="Y396" s="26">
        <v>1.3403893896471799</v>
      </c>
      <c r="Z396" s="13">
        <v>3.062983012457531</v>
      </c>
      <c r="AA396" s="26">
        <v>34.902381477398016</v>
      </c>
      <c r="AB396" s="26">
        <v>18.535679468242247</v>
      </c>
      <c r="AC396" s="26">
        <v>41.451003844510893</v>
      </c>
      <c r="AD396" s="26">
        <v>2.0105246159905472</v>
      </c>
      <c r="AE396" s="26">
        <v>444.29782059380915</v>
      </c>
      <c r="AF396" s="15">
        <v>0.08</v>
      </c>
      <c r="AG396" s="14">
        <v>2.7146254927726674</v>
      </c>
      <c r="AH396" s="14">
        <v>0.44938289962825273</v>
      </c>
      <c r="AI396" s="15">
        <v>0.03</v>
      </c>
      <c r="AJ396" s="26">
        <v>129.04138719512196</v>
      </c>
      <c r="AK396" s="25">
        <v>3.620681063122924</v>
      </c>
      <c r="AL396" s="25">
        <v>5.5014140090001948</v>
      </c>
      <c r="AM396" s="25">
        <v>0.40939628432956382</v>
      </c>
      <c r="AN396" s="25">
        <v>0.89848034254573761</v>
      </c>
      <c r="AO396" s="25">
        <v>0.42437228541882116</v>
      </c>
      <c r="AP396" s="25">
        <v>0.63651901336074002</v>
      </c>
      <c r="AQ396" s="29">
        <f t="shared" si="27"/>
        <v>2.8648006828815635</v>
      </c>
      <c r="AR396" s="25">
        <v>0.02</v>
      </c>
      <c r="AS396" s="27">
        <v>8.9999999999999993E-3</v>
      </c>
      <c r="AT396" s="25">
        <v>0.14607207547169812</v>
      </c>
      <c r="AU396" s="27">
        <v>1.0999999999999999E-2</v>
      </c>
      <c r="AV396" s="25">
        <v>0.10546461538461539</v>
      </c>
      <c r="AW396" s="27">
        <v>8.0000000000000002E-3</v>
      </c>
      <c r="AX396" s="25">
        <v>0.16373861318830729</v>
      </c>
      <c r="AY396" s="27">
        <v>1.4E-2</v>
      </c>
      <c r="AZ396" s="25">
        <v>0.10235434322034</v>
      </c>
      <c r="BA396" s="14">
        <v>4.2812415130940833</v>
      </c>
      <c r="BB396" s="25">
        <v>6.3E-2</v>
      </c>
      <c r="BC396" s="25">
        <v>2.5000000000000001E-2</v>
      </c>
    </row>
    <row r="397" spans="1:55" ht="12" customHeight="1" x14ac:dyDescent="0.2">
      <c r="B397" s="6">
        <v>17</v>
      </c>
      <c r="C397" s="11">
        <v>42894</v>
      </c>
      <c r="D397" s="98" t="s">
        <v>343</v>
      </c>
      <c r="E397" s="14">
        <v>499.13456607014996</v>
      </c>
      <c r="F397" s="6">
        <v>3220.83</v>
      </c>
      <c r="G397" s="6">
        <v>-1645.03</v>
      </c>
      <c r="H397" s="6">
        <v>3246.7299999999996</v>
      </c>
      <c r="I397" s="6" t="s">
        <v>184</v>
      </c>
      <c r="J397" s="6" t="s">
        <v>47</v>
      </c>
      <c r="K397" s="6" t="s">
        <v>43</v>
      </c>
      <c r="N397" s="14">
        <v>0.25532049689440994</v>
      </c>
      <c r="O397" s="14">
        <v>17.905905557155201</v>
      </c>
      <c r="P397" s="14">
        <v>1.3905786305492853</v>
      </c>
      <c r="Q397" s="15">
        <v>0.47196602728956288</v>
      </c>
      <c r="R397" s="14">
        <v>0.03</v>
      </c>
      <c r="S397" s="14">
        <v>19.139197648787658</v>
      </c>
      <c r="T397" s="13">
        <v>1989.8250798722045</v>
      </c>
      <c r="U397" s="26">
        <v>414.99153031761307</v>
      </c>
      <c r="V397" s="13">
        <v>183.39462431276723</v>
      </c>
      <c r="W397" s="13">
        <v>2040.3309399477805</v>
      </c>
      <c r="X397" s="25">
        <v>9.8061911874533241</v>
      </c>
      <c r="Y397" s="26">
        <v>77.799752768477973</v>
      </c>
      <c r="Z397" s="13">
        <v>220.96545866364664</v>
      </c>
      <c r="AA397" s="26">
        <v>8.3509040793825804</v>
      </c>
      <c r="AB397" s="26">
        <v>46.510192023633685</v>
      </c>
      <c r="AC397" s="26">
        <v>3.8934335753951306</v>
      </c>
      <c r="AD397" s="26">
        <v>0.21220559275305234</v>
      </c>
      <c r="AE397" s="26">
        <v>7.925079911560327</v>
      </c>
      <c r="AF397" s="14">
        <v>14.351991294885746</v>
      </c>
      <c r="AG397" s="14">
        <v>24.432851511169513</v>
      </c>
      <c r="AH397" s="14">
        <v>0.35409665427509296</v>
      </c>
      <c r="AI397" s="14">
        <v>3.5630214205186021E-2</v>
      </c>
      <c r="AJ397" s="26">
        <v>2.611249542682927</v>
      </c>
      <c r="AK397" s="25">
        <v>1.7340531561461796</v>
      </c>
      <c r="AL397" s="25">
        <v>8.511585208374095</v>
      </c>
      <c r="AM397" s="25">
        <v>1.402439903069467</v>
      </c>
      <c r="AN397" s="25">
        <v>6.6858034254573759</v>
      </c>
      <c r="AO397" s="25">
        <v>2.0214519131334026</v>
      </c>
      <c r="AP397" s="25">
        <v>0.32844707091469688</v>
      </c>
      <c r="AQ397" s="29">
        <f t="shared" si="27"/>
        <v>0.15523455384856466</v>
      </c>
      <c r="AR397" s="25">
        <v>2.210171301825627</v>
      </c>
      <c r="AS397" s="25">
        <v>0.36809610705596113</v>
      </c>
      <c r="AT397" s="25">
        <v>2.3530290566037739</v>
      </c>
      <c r="AU397" s="25">
        <v>0.4555793871866296</v>
      </c>
      <c r="AV397" s="25">
        <v>1.4619282051282054</v>
      </c>
      <c r="AW397" s="25">
        <v>0.18307352941176472</v>
      </c>
      <c r="AX397" s="25">
        <v>1.4075067980965332</v>
      </c>
      <c r="AY397" s="25">
        <v>0.15888641425389752</v>
      </c>
      <c r="AZ397" s="25">
        <v>0.69078283898305082</v>
      </c>
      <c r="BA397" s="14">
        <v>0.68052570320077588</v>
      </c>
      <c r="BB397" s="25">
        <v>0.14707052108267354</v>
      </c>
      <c r="BC397" s="25">
        <v>3.4687285223367698E-2</v>
      </c>
    </row>
    <row r="398" spans="1:55" ht="12" customHeight="1" x14ac:dyDescent="0.2">
      <c r="B398" s="6">
        <v>18</v>
      </c>
      <c r="C398" s="11">
        <v>42894</v>
      </c>
      <c r="D398" s="98" t="s">
        <v>343</v>
      </c>
      <c r="E398" s="14">
        <v>499.13456607014996</v>
      </c>
      <c r="F398" s="6">
        <v>3220.83</v>
      </c>
      <c r="G398" s="6">
        <v>-1645.03</v>
      </c>
      <c r="H398" s="6">
        <v>3246.7299999999996</v>
      </c>
      <c r="I398" s="6" t="s">
        <v>184</v>
      </c>
      <c r="J398" s="6" t="s">
        <v>47</v>
      </c>
      <c r="K398" s="6" t="s">
        <v>42</v>
      </c>
      <c r="N398" s="14">
        <v>3.9097248447204969</v>
      </c>
      <c r="O398" s="14">
        <v>2.8096170457817451E-2</v>
      </c>
      <c r="P398" s="14">
        <v>31.340203160270885</v>
      </c>
      <c r="Q398" s="15">
        <v>0.113000158723225</v>
      </c>
      <c r="R398" s="14">
        <v>0.30523444976076552</v>
      </c>
      <c r="S398" s="14">
        <v>13.829237325495962</v>
      </c>
      <c r="T398" s="13">
        <v>152.31261980830672</v>
      </c>
      <c r="U398" s="26">
        <v>13.5017805582291</v>
      </c>
      <c r="V398" s="16">
        <v>4.2</v>
      </c>
      <c r="W398" s="16">
        <v>6.4</v>
      </c>
      <c r="X398" s="25">
        <v>0.48686706497386106</v>
      </c>
      <c r="Y398" s="26">
        <v>2.8083862992531547</v>
      </c>
      <c r="Z398" s="16">
        <v>1.9</v>
      </c>
      <c r="AA398" s="26">
        <v>44.110363836824696</v>
      </c>
      <c r="AB398" s="26">
        <v>6.3</v>
      </c>
      <c r="AC398" s="26">
        <v>27.229978641606152</v>
      </c>
      <c r="AD398" s="26">
        <v>0.45796927924379671</v>
      </c>
      <c r="AE398" s="26">
        <v>459.49974731522423</v>
      </c>
      <c r="AF398" s="14">
        <v>1.0714457743924557</v>
      </c>
      <c r="AG398" s="14">
        <v>2.3564783180026283</v>
      </c>
      <c r="AH398" s="14">
        <v>0.74417472118959105</v>
      </c>
      <c r="AI398" s="14">
        <v>2.6302142051860201E-2</v>
      </c>
      <c r="AJ398" s="26">
        <v>84.430199695121956</v>
      </c>
      <c r="AK398" s="25">
        <v>2.7545681063122927</v>
      </c>
      <c r="AL398" s="25">
        <v>5.1989473684210523</v>
      </c>
      <c r="AM398" s="25">
        <v>0.52931098546041999</v>
      </c>
      <c r="AN398" s="25">
        <v>1.3888859478396263</v>
      </c>
      <c r="AO398" s="25">
        <v>0.17688107549120999</v>
      </c>
      <c r="AP398" s="25">
        <v>0.49063309352517986</v>
      </c>
      <c r="AQ398" s="15">
        <f t="shared" si="27"/>
        <v>4.5244435681071193</v>
      </c>
      <c r="AR398" s="27">
        <v>0.04</v>
      </c>
      <c r="AS398" s="27">
        <v>8.9999999999999993E-3</v>
      </c>
      <c r="AT398" s="25">
        <v>0.04</v>
      </c>
      <c r="AU398" s="27">
        <v>8.0000000000000002E-3</v>
      </c>
      <c r="AV398" s="27">
        <v>0.05</v>
      </c>
      <c r="AW398" s="25">
        <v>9.4573529411764709E-2</v>
      </c>
      <c r="AX398" s="25">
        <v>0.15809245411284842</v>
      </c>
      <c r="AY398" s="27">
        <v>1.4999999999999999E-2</v>
      </c>
      <c r="AZ398" s="25">
        <v>0.10523543432203386</v>
      </c>
      <c r="BA398" s="14">
        <v>8.0001707080504367</v>
      </c>
      <c r="BB398" s="25">
        <v>4.2000000000000003E-2</v>
      </c>
      <c r="BC398" s="25">
        <v>8.4870561282932411E-2</v>
      </c>
    </row>
    <row r="399" spans="1:55" ht="12" customHeight="1" x14ac:dyDescent="0.2">
      <c r="B399" s="6">
        <v>19</v>
      </c>
      <c r="C399" s="11">
        <v>42894</v>
      </c>
      <c r="D399" s="98" t="s">
        <v>343</v>
      </c>
      <c r="E399" s="14">
        <v>499.13456607014996</v>
      </c>
      <c r="F399" s="6">
        <v>3220.83</v>
      </c>
      <c r="G399" s="6">
        <v>-1645.03</v>
      </c>
      <c r="H399" s="6">
        <v>3246.7299999999996</v>
      </c>
      <c r="I399" s="6" t="s">
        <v>184</v>
      </c>
      <c r="J399" s="6" t="s">
        <v>47</v>
      </c>
      <c r="K399" s="6" t="s">
        <v>43</v>
      </c>
      <c r="N399" s="14">
        <v>0.26466149068322981</v>
      </c>
      <c r="O399" s="14">
        <v>17.970742873596315</v>
      </c>
      <c r="P399" s="14">
        <v>1.9104303987960873</v>
      </c>
      <c r="Q399" s="15">
        <v>0.59997963118907027</v>
      </c>
      <c r="R399" s="14">
        <v>3.4712918660287084E-2</v>
      </c>
      <c r="S399" s="14">
        <v>19.304526083761942</v>
      </c>
      <c r="T399" s="13">
        <v>2113.8714057507987</v>
      </c>
      <c r="U399" s="26">
        <v>420.91424446583255</v>
      </c>
      <c r="V399" s="13">
        <v>174.30800244349419</v>
      </c>
      <c r="W399" s="13">
        <v>2005.3080939947779</v>
      </c>
      <c r="X399" s="25">
        <v>9.4993174010455554</v>
      </c>
      <c r="Y399" s="26">
        <v>72.950667010043773</v>
      </c>
      <c r="Z399" s="13">
        <v>215.34088335220838</v>
      </c>
      <c r="AA399" s="26">
        <v>16.100507166482913</v>
      </c>
      <c r="AB399" s="26">
        <v>44.888197932053174</v>
      </c>
      <c r="AC399" s="26">
        <v>4.0285194361384029</v>
      </c>
      <c r="AD399" s="26">
        <v>0.31781488775108307</v>
      </c>
      <c r="AE399" s="26">
        <v>9.9147157296272876</v>
      </c>
      <c r="AF399" s="14">
        <v>18.511164309031557</v>
      </c>
      <c r="AG399" s="14">
        <v>29.256504599211564</v>
      </c>
      <c r="AH399" s="14">
        <v>0.24193680297397768</v>
      </c>
      <c r="AI399" s="14">
        <v>4.3307779030439683E-2</v>
      </c>
      <c r="AJ399" s="26">
        <v>4.2838318597560976</v>
      </c>
      <c r="AK399" s="25">
        <v>2.0136212624584719</v>
      </c>
      <c r="AL399" s="25">
        <v>7.8718634318137353</v>
      </c>
      <c r="AM399" s="25">
        <v>1.2975145395799677</v>
      </c>
      <c r="AN399" s="25">
        <v>6.9533787465940042</v>
      </c>
      <c r="AO399" s="25">
        <v>2.384252326783868</v>
      </c>
      <c r="AP399" s="25">
        <v>0.35289722507708121</v>
      </c>
      <c r="AQ399" s="29">
        <f t="shared" si="27"/>
        <v>0.13843236579996876</v>
      </c>
      <c r="AR399" s="25">
        <v>2.7142262412557585</v>
      </c>
      <c r="AS399" s="25">
        <v>0.39641119221411197</v>
      </c>
      <c r="AT399" s="25">
        <v>2.9253249056603772</v>
      </c>
      <c r="AU399" s="25">
        <v>0.59966573816155988</v>
      </c>
      <c r="AV399" s="25">
        <v>1.7594584615384619</v>
      </c>
      <c r="AW399" s="25">
        <v>0.24120588235294121</v>
      </c>
      <c r="AX399" s="25">
        <v>1.6906213460231139</v>
      </c>
      <c r="AY399" s="25">
        <v>0.21779064587973274</v>
      </c>
      <c r="AZ399" s="25">
        <v>0.77902860169491528</v>
      </c>
      <c r="BA399" s="14">
        <v>1.3022642095053345</v>
      </c>
      <c r="BB399" s="25">
        <v>0.1418935739274535</v>
      </c>
      <c r="BC399" s="25">
        <v>2.2334478808705614E-2</v>
      </c>
    </row>
    <row r="400" spans="1:55" ht="12" customHeight="1" x14ac:dyDescent="0.2">
      <c r="B400" s="6">
        <v>20</v>
      </c>
      <c r="C400" s="11">
        <v>42894</v>
      </c>
      <c r="D400" s="98" t="s">
        <v>343</v>
      </c>
      <c r="E400" s="14">
        <v>499.13456607014996</v>
      </c>
      <c r="F400" s="6">
        <v>3220.83</v>
      </c>
      <c r="G400" s="6">
        <v>-1645.03</v>
      </c>
      <c r="H400" s="6">
        <v>3246.7299999999996</v>
      </c>
      <c r="I400" s="6" t="s">
        <v>184</v>
      </c>
      <c r="J400" s="6" t="s">
        <v>47</v>
      </c>
      <c r="K400" s="6" t="s">
        <v>43</v>
      </c>
      <c r="N400" s="14">
        <v>0.25947204968944099</v>
      </c>
      <c r="O400" s="14">
        <v>18.500247624532108</v>
      </c>
      <c r="P400" s="14">
        <v>1.909436418359669</v>
      </c>
      <c r="Q400" s="15">
        <v>0.56901718211677554</v>
      </c>
      <c r="R400" s="14">
        <v>3.3770334928229666E-2</v>
      </c>
      <c r="S400" s="14">
        <v>19.226724467303455</v>
      </c>
      <c r="T400" s="13">
        <v>2035.5798722044728</v>
      </c>
      <c r="U400" s="26">
        <v>420.61308950914338</v>
      </c>
      <c r="V400" s="13">
        <v>180.29187538179593</v>
      </c>
      <c r="W400" s="13">
        <v>2022.319190600522</v>
      </c>
      <c r="X400" s="25">
        <v>9.7934047796863339</v>
      </c>
      <c r="Y400" s="26">
        <v>76.819727015194431</v>
      </c>
      <c r="Z400" s="13">
        <v>224.50090600226497</v>
      </c>
      <c r="AA400" s="26">
        <v>10.877265711135612</v>
      </c>
      <c r="AB400" s="26">
        <v>44.810029542097489</v>
      </c>
      <c r="AC400" s="26">
        <v>3.7009824861170442</v>
      </c>
      <c r="AD400" s="26">
        <v>9.2778259157148477E-2</v>
      </c>
      <c r="AE400" s="26">
        <v>9.4156336070751721</v>
      </c>
      <c r="AF400" s="14">
        <v>17.736945955749004</v>
      </c>
      <c r="AG400" s="14">
        <v>32.293955321944814</v>
      </c>
      <c r="AH400" s="14">
        <v>0.25881040892193308</v>
      </c>
      <c r="AI400" s="14">
        <v>3.6653889515219841E-2</v>
      </c>
      <c r="AJ400" s="26">
        <v>4.8035913109756097</v>
      </c>
      <c r="AK400" s="25">
        <v>1.7039036544850501</v>
      </c>
      <c r="AL400" s="25">
        <v>7.3249109763255724</v>
      </c>
      <c r="AM400" s="25">
        <v>1.2534833602584814</v>
      </c>
      <c r="AN400" s="25">
        <v>6.7386025690930325</v>
      </c>
      <c r="AO400" s="25">
        <v>2.3728852119958637</v>
      </c>
      <c r="AP400" s="25">
        <v>0.37408735868448101</v>
      </c>
      <c r="AQ400" s="29">
        <f t="shared" si="27"/>
        <v>0.15248061932786514</v>
      </c>
      <c r="AR400" s="25">
        <v>2.5338020815560487</v>
      </c>
      <c r="AS400" s="25">
        <v>0.43443430656934312</v>
      </c>
      <c r="AT400" s="25">
        <v>2.6169758490566037</v>
      </c>
      <c r="AU400" s="25">
        <v>0.58300835654596106</v>
      </c>
      <c r="AV400" s="25">
        <v>1.8880738461538464</v>
      </c>
      <c r="AW400" s="25">
        <v>0.23513235294117649</v>
      </c>
      <c r="AX400" s="25">
        <v>1.6583575798776344</v>
      </c>
      <c r="AY400" s="25">
        <v>0.22941648106904228</v>
      </c>
      <c r="AZ400" s="25">
        <v>1.0051583686440679</v>
      </c>
      <c r="BA400" s="14">
        <v>1.0581695441319108</v>
      </c>
      <c r="BB400" s="25">
        <v>0.14471736328484625</v>
      </c>
      <c r="BC400" s="25">
        <v>2.9668957617411226E-2</v>
      </c>
    </row>
    <row r="401" spans="1:55" ht="12" customHeight="1" x14ac:dyDescent="0.2">
      <c r="B401" s="6">
        <v>21</v>
      </c>
      <c r="C401" s="11">
        <v>42894</v>
      </c>
      <c r="D401" s="98" t="s">
        <v>343</v>
      </c>
      <c r="E401" s="14">
        <v>499.13456607014996</v>
      </c>
      <c r="F401" s="6">
        <v>3220.83</v>
      </c>
      <c r="G401" s="6">
        <v>-1645.03</v>
      </c>
      <c r="H401" s="6">
        <v>3246.7299999999996</v>
      </c>
      <c r="I401" s="6" t="s">
        <v>184</v>
      </c>
      <c r="J401" s="6" t="s">
        <v>47</v>
      </c>
      <c r="K401" s="6" t="s">
        <v>42</v>
      </c>
      <c r="N401" s="14">
        <v>5.0015832298136642</v>
      </c>
      <c r="O401" s="14">
        <v>3.4579902101929169E-2</v>
      </c>
      <c r="P401" s="14">
        <v>23.100105342362678</v>
      </c>
      <c r="Q401" s="15">
        <v>0.2407964378559698</v>
      </c>
      <c r="R401" s="14">
        <v>0.26564593301435407</v>
      </c>
      <c r="S401" s="14">
        <v>10.162836149889788</v>
      </c>
      <c r="T401" s="13">
        <v>131.26541533546325</v>
      </c>
      <c r="U401" s="26">
        <v>10.073281039461</v>
      </c>
      <c r="V401" s="16">
        <v>3.6</v>
      </c>
      <c r="W401" s="13">
        <v>12.808355091383811</v>
      </c>
      <c r="X401" s="25">
        <v>0.50555489171023149</v>
      </c>
      <c r="Y401" s="24">
        <v>0.8</v>
      </c>
      <c r="Z401" s="16">
        <v>2.1</v>
      </c>
      <c r="AA401" s="26">
        <v>2.7390606394707828</v>
      </c>
      <c r="AB401" s="26">
        <v>5.0643345642540618</v>
      </c>
      <c r="AC401" s="26">
        <v>23.103383169585648</v>
      </c>
      <c r="AD401" s="26">
        <v>1.1587412367073648</v>
      </c>
      <c r="AE401" s="26">
        <v>281.85710675931773</v>
      </c>
      <c r="AF401" s="14">
        <v>0.31343199129488575</v>
      </c>
      <c r="AG401" s="14">
        <v>2.4099737187910644</v>
      </c>
      <c r="AH401" s="14">
        <v>9.2059479553903353E-2</v>
      </c>
      <c r="AI401" s="14">
        <v>3.6142051860202931E-2</v>
      </c>
      <c r="AJ401" s="26">
        <v>66.400481707317084</v>
      </c>
      <c r="AK401" s="25">
        <v>1.6253322259136214</v>
      </c>
      <c r="AL401" s="25">
        <v>3.318435922520055</v>
      </c>
      <c r="AM401" s="25">
        <v>0.26325024232633282</v>
      </c>
      <c r="AN401" s="25">
        <v>0.46982288828337876</v>
      </c>
      <c r="AO401" s="25">
        <v>0.10230403309203724</v>
      </c>
      <c r="AP401" s="25">
        <v>0.3471921891058582</v>
      </c>
      <c r="AQ401" s="15">
        <f t="shared" si="27"/>
        <v>5.2483991756220174</v>
      </c>
      <c r="AR401" s="27">
        <v>0.03</v>
      </c>
      <c r="AS401" s="27">
        <v>8.0000000000000002E-3</v>
      </c>
      <c r="AT401" s="25">
        <v>6.9601509433962261E-2</v>
      </c>
      <c r="AU401" s="27">
        <v>8.9999999999999993E-3</v>
      </c>
      <c r="AV401" s="27">
        <v>0.04</v>
      </c>
      <c r="AW401" s="27">
        <v>8.9999999999999993E-3</v>
      </c>
      <c r="AX401" s="25">
        <v>2.0164853840924545E-2</v>
      </c>
      <c r="AY401" s="27">
        <v>1.6E-2</v>
      </c>
      <c r="AZ401" s="25">
        <v>0.10834322034</v>
      </c>
      <c r="BA401" s="14">
        <v>1.262007759456838</v>
      </c>
      <c r="BB401" s="25">
        <v>4.9000000000000002E-2</v>
      </c>
      <c r="BC401" s="25">
        <v>2.6580756013745703E-2</v>
      </c>
    </row>
    <row r="402" spans="1:55" ht="12" customHeight="1" x14ac:dyDescent="0.2">
      <c r="A402" s="3">
        <v>5</v>
      </c>
      <c r="B402" s="6">
        <v>22</v>
      </c>
      <c r="C402" s="11">
        <v>42517</v>
      </c>
      <c r="D402" s="98" t="s">
        <v>344</v>
      </c>
      <c r="E402" s="14">
        <v>509.7407293572</v>
      </c>
      <c r="F402" s="6">
        <v>3231.4399999999996</v>
      </c>
      <c r="G402" s="6">
        <v>-1655.6399999999996</v>
      </c>
      <c r="H402" s="6">
        <v>3257.3399999999992</v>
      </c>
      <c r="I402" s="6" t="s">
        <v>184</v>
      </c>
      <c r="J402" s="6" t="s">
        <v>47</v>
      </c>
      <c r="K402" s="6" t="s">
        <v>43</v>
      </c>
      <c r="N402" s="14">
        <v>0.19600000000000001</v>
      </c>
      <c r="O402" s="14">
        <v>16.059999999999999</v>
      </c>
      <c r="P402" s="14">
        <v>1.6870000000000001</v>
      </c>
      <c r="Q402" s="15">
        <v>0.89217999999999997</v>
      </c>
      <c r="R402" s="14">
        <v>7.4999999999999997E-2</v>
      </c>
      <c r="S402" s="14">
        <v>12.11</v>
      </c>
      <c r="T402" s="13">
        <v>1008</v>
      </c>
      <c r="U402" s="26">
        <v>297.3</v>
      </c>
      <c r="V402" s="13">
        <v>155.69999999999999</v>
      </c>
      <c r="W402" s="13">
        <v>1887</v>
      </c>
      <c r="X402" s="25">
        <v>9.8469999999999995</v>
      </c>
      <c r="Y402" s="26">
        <v>74.78</v>
      </c>
      <c r="Z402" s="13">
        <v>245.6</v>
      </c>
      <c r="AA402" s="26">
        <v>21.6</v>
      </c>
      <c r="AB402" s="26">
        <v>58.73</v>
      </c>
      <c r="AC402" s="26">
        <v>3.19</v>
      </c>
      <c r="AD402" s="26">
        <v>0.59199999999999997</v>
      </c>
      <c r="AE402" s="26">
        <v>9.1460000000000008</v>
      </c>
      <c r="AF402" s="14">
        <v>8.0719999999999992</v>
      </c>
      <c r="AG402" s="14">
        <v>19.05</v>
      </c>
      <c r="AH402" s="14">
        <v>0.33400000000000002</v>
      </c>
      <c r="AI402" s="15">
        <v>0.08</v>
      </c>
      <c r="AJ402" s="26">
        <v>11.88</v>
      </c>
      <c r="AK402" s="25">
        <v>0.63700000000000001</v>
      </c>
      <c r="AL402" s="25">
        <v>2.4729999999999999</v>
      </c>
      <c r="AM402" s="25">
        <v>0.39</v>
      </c>
      <c r="AN402" s="25">
        <v>2.4900000000000002</v>
      </c>
      <c r="AO402" s="25">
        <v>0.73799999999999999</v>
      </c>
      <c r="AP402" s="25">
        <v>0.17899999999999999</v>
      </c>
      <c r="AQ402" s="29">
        <f t="shared" si="27"/>
        <v>0.1969196919691969</v>
      </c>
      <c r="AR402" s="25">
        <v>1.08</v>
      </c>
      <c r="AS402" s="25">
        <v>0.215</v>
      </c>
      <c r="AT402" s="25">
        <v>1.3939999999999999</v>
      </c>
      <c r="AU402" s="25">
        <v>0.28499999999999998</v>
      </c>
      <c r="AV402" s="25">
        <v>0.86</v>
      </c>
      <c r="AW402" s="25">
        <v>0.11600000000000001</v>
      </c>
      <c r="AX402" s="25">
        <v>0.873</v>
      </c>
      <c r="AY402" s="25">
        <v>0.124</v>
      </c>
      <c r="AZ402" s="25">
        <v>0.56000000000000005</v>
      </c>
      <c r="BA402" s="14">
        <v>0.42</v>
      </c>
      <c r="BB402" s="25">
        <v>0.38400000000000001</v>
      </c>
      <c r="BC402" s="25">
        <v>4.9000000000000002E-2</v>
      </c>
    </row>
    <row r="403" spans="1:55" ht="12" customHeight="1" x14ac:dyDescent="0.2">
      <c r="B403" s="6">
        <v>23</v>
      </c>
      <c r="C403" s="11">
        <v>42517</v>
      </c>
      <c r="D403" s="98" t="s">
        <v>344</v>
      </c>
      <c r="E403" s="14">
        <v>509.7407293572</v>
      </c>
      <c r="F403" s="6">
        <v>3231.4399999999996</v>
      </c>
      <c r="G403" s="6">
        <v>-1655.6399999999996</v>
      </c>
      <c r="H403" s="6">
        <v>3257.3399999999992</v>
      </c>
      <c r="I403" s="6" t="s">
        <v>184</v>
      </c>
      <c r="J403" s="6" t="s">
        <v>47</v>
      </c>
      <c r="K403" s="6" t="s">
        <v>42</v>
      </c>
      <c r="N403" s="14">
        <v>4.0720000000000001</v>
      </c>
      <c r="O403" s="15">
        <v>0.05</v>
      </c>
      <c r="P403" s="14">
        <v>25.76</v>
      </c>
      <c r="Q403" s="15">
        <v>0.60499000000000003</v>
      </c>
      <c r="R403" s="14">
        <v>0.24099999999999999</v>
      </c>
      <c r="S403" s="14">
        <v>10.87</v>
      </c>
      <c r="T403" s="13">
        <v>122.9</v>
      </c>
      <c r="U403" s="24">
        <v>10</v>
      </c>
      <c r="V403" s="16">
        <v>5.2</v>
      </c>
      <c r="W403" s="16">
        <v>12.9</v>
      </c>
      <c r="X403" s="25">
        <v>0.40799999999999997</v>
      </c>
      <c r="Y403" s="26">
        <v>0.502</v>
      </c>
      <c r="Z403" s="16">
        <v>10.5</v>
      </c>
      <c r="AA403" s="26">
        <v>3.452</v>
      </c>
      <c r="AB403" s="26">
        <v>6.3170000000000002</v>
      </c>
      <c r="AC403" s="26">
        <v>27.17</v>
      </c>
      <c r="AD403" s="26">
        <v>2.8279999999999998</v>
      </c>
      <c r="AE403" s="26">
        <v>268.89999999999998</v>
      </c>
      <c r="AF403" s="14">
        <v>8.8999999999999996E-2</v>
      </c>
      <c r="AG403" s="15">
        <v>0.11</v>
      </c>
      <c r="AH403" s="14">
        <v>0</v>
      </c>
      <c r="AI403" s="15">
        <v>0.08</v>
      </c>
      <c r="AJ403" s="26">
        <v>62.86</v>
      </c>
      <c r="AK403" s="25">
        <v>1.337</v>
      </c>
      <c r="AL403" s="25">
        <v>2.6659999999999999</v>
      </c>
      <c r="AM403" s="25">
        <v>0.19700000000000001</v>
      </c>
      <c r="AN403" s="25">
        <v>0.56799999999999995</v>
      </c>
      <c r="AO403" s="25">
        <v>8.2000000000000003E-2</v>
      </c>
      <c r="AP403" s="25">
        <v>0.41699999999999998</v>
      </c>
      <c r="AQ403" s="15">
        <f t="shared" si="27"/>
        <v>4.1287128712871279</v>
      </c>
      <c r="AR403" s="27">
        <v>0.12</v>
      </c>
      <c r="AS403" s="27">
        <v>0.02</v>
      </c>
      <c r="AT403" s="25">
        <v>5.7000000000000002E-2</v>
      </c>
      <c r="AU403" s="27">
        <v>0.02</v>
      </c>
      <c r="AV403" s="27">
        <v>0.03</v>
      </c>
      <c r="AW403" s="27">
        <v>0.02</v>
      </c>
      <c r="AX403" s="27">
        <v>0.09</v>
      </c>
      <c r="AY403" s="27">
        <v>0.02</v>
      </c>
      <c r="AZ403" s="27">
        <v>0.01</v>
      </c>
      <c r="BA403" s="14">
        <v>0.8</v>
      </c>
      <c r="BB403" s="27">
        <v>0.02</v>
      </c>
      <c r="BC403" s="27">
        <v>0.01</v>
      </c>
    </row>
    <row r="404" spans="1:55" ht="12" customHeight="1" x14ac:dyDescent="0.2">
      <c r="B404" s="6">
        <v>24</v>
      </c>
      <c r="C404" s="11">
        <v>42517</v>
      </c>
      <c r="D404" s="98" t="s">
        <v>344</v>
      </c>
      <c r="E404" s="14">
        <v>509.7407293572</v>
      </c>
      <c r="F404" s="6">
        <v>3231.4399999999996</v>
      </c>
      <c r="G404" s="6">
        <v>-1655.6399999999996</v>
      </c>
      <c r="H404" s="6">
        <v>3257.3399999999992</v>
      </c>
      <c r="I404" s="6" t="s">
        <v>184</v>
      </c>
      <c r="J404" s="6" t="s">
        <v>47</v>
      </c>
      <c r="K404" s="6" t="s">
        <v>43</v>
      </c>
      <c r="N404" s="14">
        <v>0.17299999999999999</v>
      </c>
      <c r="O404" s="14">
        <v>16.62</v>
      </c>
      <c r="P404" s="14">
        <v>1.292</v>
      </c>
      <c r="Q404" s="15">
        <v>0.85929</v>
      </c>
      <c r="R404" s="14">
        <v>1.7000000000000001E-2</v>
      </c>
      <c r="S404" s="14">
        <v>19.11</v>
      </c>
      <c r="T404" s="13">
        <v>1392</v>
      </c>
      <c r="U404" s="26">
        <v>414.2</v>
      </c>
      <c r="V404" s="13">
        <v>164.7</v>
      </c>
      <c r="W404" s="13">
        <v>1841</v>
      </c>
      <c r="X404" s="25">
        <v>9.0809999999999995</v>
      </c>
      <c r="Y404" s="26">
        <v>70.62</v>
      </c>
      <c r="Z404" s="13">
        <v>278.2</v>
      </c>
      <c r="AA404" s="26">
        <v>18.72</v>
      </c>
      <c r="AB404" s="26">
        <v>52.78</v>
      </c>
      <c r="AC404" s="26">
        <v>3.18</v>
      </c>
      <c r="AD404" s="24">
        <v>0.2</v>
      </c>
      <c r="AE404" s="26">
        <v>7.1589999999999998</v>
      </c>
      <c r="AF404" s="14">
        <v>18.2</v>
      </c>
      <c r="AG404" s="14">
        <v>27.07</v>
      </c>
      <c r="AH404" s="14">
        <v>0.42699999999999999</v>
      </c>
      <c r="AI404" s="15">
        <v>0.09</v>
      </c>
      <c r="AJ404" s="26">
        <v>7.6740000000000004</v>
      </c>
      <c r="AK404" s="25">
        <v>1.252</v>
      </c>
      <c r="AL404" s="25">
        <v>5.3490000000000002</v>
      </c>
      <c r="AM404" s="25">
        <v>0.94599999999999995</v>
      </c>
      <c r="AN404" s="25">
        <v>6.1310000000000002</v>
      </c>
      <c r="AO404" s="25">
        <v>2.0249999999999999</v>
      </c>
      <c r="AP404" s="25">
        <v>0.34399999999999997</v>
      </c>
      <c r="AQ404" s="29">
        <f t="shared" si="27"/>
        <v>0.14273858921161825</v>
      </c>
      <c r="AR404" s="25">
        <v>2.7949999999999999</v>
      </c>
      <c r="AS404" s="25">
        <v>0.499</v>
      </c>
      <c r="AT404" s="25">
        <v>3.3220000000000001</v>
      </c>
      <c r="AU404" s="25">
        <v>0.67700000000000005</v>
      </c>
      <c r="AV404" s="25">
        <v>1.9970000000000001</v>
      </c>
      <c r="AW404" s="25">
        <v>0.27300000000000002</v>
      </c>
      <c r="AX404" s="25">
        <v>1.8260000000000001</v>
      </c>
      <c r="AY404" s="25">
        <v>0.251</v>
      </c>
      <c r="AZ404" s="25">
        <v>0.84899999999999998</v>
      </c>
      <c r="BA404" s="14">
        <v>0.377</v>
      </c>
      <c r="BB404" s="25">
        <v>0.33300000000000002</v>
      </c>
      <c r="BC404" s="25">
        <v>7.0000000000000007E-2</v>
      </c>
    </row>
    <row r="405" spans="1:55" ht="12" customHeight="1" x14ac:dyDescent="0.2">
      <c r="B405" s="6">
        <v>25</v>
      </c>
      <c r="C405" s="11">
        <v>42517</v>
      </c>
      <c r="D405" s="98" t="s">
        <v>344</v>
      </c>
      <c r="E405" s="14">
        <v>509.7407293572</v>
      </c>
      <c r="F405" s="6">
        <v>3231.4399999999996</v>
      </c>
      <c r="G405" s="6">
        <v>-1655.6399999999996</v>
      </c>
      <c r="H405" s="6">
        <v>3257.3399999999992</v>
      </c>
      <c r="I405" s="6" t="s">
        <v>184</v>
      </c>
      <c r="J405" s="6" t="s">
        <v>47</v>
      </c>
      <c r="K405" s="6" t="s">
        <v>42</v>
      </c>
      <c r="N405" s="14">
        <v>4.5019999999999998</v>
      </c>
      <c r="O405" s="14">
        <v>3.5000000000000003E-2</v>
      </c>
      <c r="P405" s="14">
        <v>19.68</v>
      </c>
      <c r="Q405" s="15">
        <v>0.78613</v>
      </c>
      <c r="R405" s="14">
        <v>0.31</v>
      </c>
      <c r="S405" s="14">
        <v>8.44</v>
      </c>
      <c r="T405" s="13">
        <v>116.3</v>
      </c>
      <c r="U405" s="26">
        <v>4.2830000000000004</v>
      </c>
      <c r="V405" s="16">
        <v>4.5</v>
      </c>
      <c r="W405" s="13">
        <v>13.69</v>
      </c>
      <c r="X405" s="25">
        <v>0.33500000000000002</v>
      </c>
      <c r="Y405" s="26">
        <v>0.41799999999999998</v>
      </c>
      <c r="Z405" s="16">
        <v>9.1</v>
      </c>
      <c r="AA405" s="26">
        <v>2.0819999999999999</v>
      </c>
      <c r="AB405" s="26">
        <v>5.0490000000000004</v>
      </c>
      <c r="AC405" s="26">
        <v>23.96</v>
      </c>
      <c r="AD405" s="26">
        <v>3.6040000000000001</v>
      </c>
      <c r="AE405" s="26">
        <v>219.9</v>
      </c>
      <c r="AF405" s="15">
        <v>0.05</v>
      </c>
      <c r="AG405" s="15">
        <v>0.09</v>
      </c>
      <c r="AH405" s="14">
        <v>3.7999999999999999E-2</v>
      </c>
      <c r="AI405" s="15">
        <v>0.09</v>
      </c>
      <c r="AJ405" s="26">
        <v>58.51</v>
      </c>
      <c r="AK405" s="25">
        <v>0.91700000000000004</v>
      </c>
      <c r="AL405" s="25">
        <v>1.8680000000000001</v>
      </c>
      <c r="AM405" s="25">
        <v>0.121</v>
      </c>
      <c r="AN405" s="25">
        <v>0.45700000000000002</v>
      </c>
      <c r="AO405" s="25">
        <v>5.5E-2</v>
      </c>
      <c r="AP405" s="25">
        <v>0.32100000000000001</v>
      </c>
      <c r="AQ405" s="15">
        <f t="shared" si="27"/>
        <v>4.4275862068965521</v>
      </c>
      <c r="AR405" s="27">
        <v>0.09</v>
      </c>
      <c r="AS405" s="25">
        <v>7.0000000000000001E-3</v>
      </c>
      <c r="AT405" s="27">
        <v>0.05</v>
      </c>
      <c r="AU405" s="27">
        <v>0.02</v>
      </c>
      <c r="AV405" s="25">
        <v>6.0000000000000001E-3</v>
      </c>
      <c r="AW405" s="27">
        <v>0.02</v>
      </c>
      <c r="AX405" s="27">
        <v>0.09</v>
      </c>
      <c r="AY405" s="27">
        <v>0.02</v>
      </c>
      <c r="AZ405" s="27">
        <v>0.01</v>
      </c>
      <c r="BA405" s="14">
        <v>0.66100000000000003</v>
      </c>
      <c r="BB405" s="27">
        <v>0.02</v>
      </c>
      <c r="BC405" s="27">
        <v>0.01</v>
      </c>
    </row>
    <row r="406" spans="1:55" ht="12" customHeight="1" x14ac:dyDescent="0.2">
      <c r="B406" s="6">
        <v>26</v>
      </c>
      <c r="C406" s="11">
        <v>42517</v>
      </c>
      <c r="D406" s="98" t="s">
        <v>344</v>
      </c>
      <c r="E406" s="14">
        <v>509.7407293572</v>
      </c>
      <c r="F406" s="6">
        <v>3231.4399999999996</v>
      </c>
      <c r="G406" s="6">
        <v>-1655.6399999999996</v>
      </c>
      <c r="H406" s="6">
        <v>3257.3399999999992</v>
      </c>
      <c r="I406" s="6" t="s">
        <v>184</v>
      </c>
      <c r="J406" s="6" t="s">
        <v>47</v>
      </c>
      <c r="K406" s="6" t="s">
        <v>42</v>
      </c>
      <c r="N406" s="14">
        <v>4.0510000000000002</v>
      </c>
      <c r="O406" s="14">
        <v>3.4000000000000002E-2</v>
      </c>
      <c r="P406" s="14">
        <v>21.24</v>
      </c>
      <c r="Q406" s="15">
        <v>0.84489000000000003</v>
      </c>
      <c r="R406" s="14">
        <v>0.26200000000000001</v>
      </c>
      <c r="S406" s="14">
        <v>9.1039999999999992</v>
      </c>
      <c r="T406" s="13">
        <v>125.1</v>
      </c>
      <c r="U406" s="26">
        <v>3.1269999999999998</v>
      </c>
      <c r="V406" s="16">
        <v>5</v>
      </c>
      <c r="W406" s="13">
        <v>14.45</v>
      </c>
      <c r="X406" s="25">
        <v>0.372</v>
      </c>
      <c r="Y406" s="26">
        <v>0.39900000000000002</v>
      </c>
      <c r="Z406" s="16">
        <v>7.2</v>
      </c>
      <c r="AA406" s="26">
        <v>2.6</v>
      </c>
      <c r="AB406" s="26">
        <v>4.6130000000000004</v>
      </c>
      <c r="AC406" s="26">
        <v>24.84</v>
      </c>
      <c r="AD406" s="26">
        <v>2.694</v>
      </c>
      <c r="AE406" s="26">
        <v>226.6</v>
      </c>
      <c r="AF406" s="14">
        <v>6.9000000000000006E-2</v>
      </c>
      <c r="AG406" s="15">
        <v>0.08</v>
      </c>
      <c r="AH406" s="15">
        <v>0.09</v>
      </c>
      <c r="AI406" s="15">
        <v>0.06</v>
      </c>
      <c r="AJ406" s="26">
        <v>55.13</v>
      </c>
      <c r="AK406" s="25">
        <v>1.222</v>
      </c>
      <c r="AL406" s="25">
        <v>2.2799999999999998</v>
      </c>
      <c r="AM406" s="25">
        <v>0.16</v>
      </c>
      <c r="AN406" s="25">
        <v>0.55500000000000005</v>
      </c>
      <c r="AO406" s="25">
        <v>7.5999999999999998E-2</v>
      </c>
      <c r="AP406" s="25">
        <v>0.28100000000000003</v>
      </c>
      <c r="AQ406" s="15">
        <f t="shared" si="27"/>
        <v>3.1931818181818188</v>
      </c>
      <c r="AR406" s="27">
        <v>0.1</v>
      </c>
      <c r="AS406" s="27">
        <v>0.04</v>
      </c>
      <c r="AT406" s="25">
        <v>3.1E-2</v>
      </c>
      <c r="AU406" s="27">
        <v>0.02</v>
      </c>
      <c r="AV406" s="27">
        <v>0.03</v>
      </c>
      <c r="AW406" s="27">
        <v>0.02</v>
      </c>
      <c r="AX406" s="27">
        <v>0.04</v>
      </c>
      <c r="AY406" s="27">
        <v>0.01</v>
      </c>
      <c r="AZ406" s="27">
        <v>0.01</v>
      </c>
      <c r="BA406" s="14">
        <v>0.68300000000000005</v>
      </c>
      <c r="BB406" s="25">
        <v>1.0999999999999999E-2</v>
      </c>
      <c r="BC406" s="25">
        <v>6.0000000000000001E-3</v>
      </c>
    </row>
    <row r="407" spans="1:55" ht="12" customHeight="1" x14ac:dyDescent="0.2">
      <c r="B407" s="6">
        <v>27</v>
      </c>
      <c r="C407" s="11">
        <v>42517</v>
      </c>
      <c r="D407" s="98" t="s">
        <v>344</v>
      </c>
      <c r="E407" s="14">
        <v>509.7407293572</v>
      </c>
      <c r="F407" s="6">
        <v>3231.4399999999996</v>
      </c>
      <c r="G407" s="6">
        <v>-1655.6399999999996</v>
      </c>
      <c r="H407" s="6">
        <v>3257.3399999999992</v>
      </c>
      <c r="I407" s="6" t="s">
        <v>184</v>
      </c>
      <c r="J407" s="6" t="s">
        <v>47</v>
      </c>
      <c r="K407" s="6" t="s">
        <v>42</v>
      </c>
      <c r="N407" s="14">
        <v>3.9</v>
      </c>
      <c r="O407" s="14">
        <v>0.03</v>
      </c>
      <c r="P407" s="14">
        <v>22.39</v>
      </c>
      <c r="Q407" s="15">
        <v>0.90183000000000002</v>
      </c>
      <c r="R407" s="14">
        <v>0.24</v>
      </c>
      <c r="S407" s="14">
        <v>9.1189999999999998</v>
      </c>
      <c r="T407" s="13">
        <v>103.4</v>
      </c>
      <c r="U407" s="26">
        <v>2.2200000000000002</v>
      </c>
      <c r="V407" s="16">
        <v>2.9</v>
      </c>
      <c r="W407" s="13">
        <v>13.17</v>
      </c>
      <c r="X407" s="25">
        <v>0.309</v>
      </c>
      <c r="Y407" s="26">
        <v>0.36</v>
      </c>
      <c r="Z407" s="16">
        <v>7.1</v>
      </c>
      <c r="AA407" s="26">
        <v>2.34</v>
      </c>
      <c r="AB407" s="26">
        <v>4.2110000000000003</v>
      </c>
      <c r="AC407" s="26">
        <v>23.73</v>
      </c>
      <c r="AD407" s="26">
        <v>3.0550000000000002</v>
      </c>
      <c r="AE407" s="26">
        <v>234.2</v>
      </c>
      <c r="AF407" s="14">
        <v>0.114</v>
      </c>
      <c r="AG407" s="15">
        <v>0.12</v>
      </c>
      <c r="AH407" s="15">
        <v>0.05</v>
      </c>
      <c r="AI407" s="15">
        <v>7.0000000000000007E-2</v>
      </c>
      <c r="AJ407" s="26">
        <v>57.48</v>
      </c>
      <c r="AK407" s="25">
        <v>1.1200000000000001</v>
      </c>
      <c r="AL407" s="25">
        <v>2.2320000000000002</v>
      </c>
      <c r="AM407" s="25">
        <v>0.159</v>
      </c>
      <c r="AN407" s="25">
        <v>0.53200000000000003</v>
      </c>
      <c r="AO407" s="25">
        <v>8.1000000000000003E-2</v>
      </c>
      <c r="AP407" s="25">
        <v>0.311</v>
      </c>
      <c r="AQ407" s="15">
        <f t="shared" si="27"/>
        <v>3.6374269005847957</v>
      </c>
      <c r="AR407" s="27">
        <v>0.09</v>
      </c>
      <c r="AS407" s="27">
        <v>0.02</v>
      </c>
      <c r="AT407" s="27">
        <v>7.0000000000000007E-2</v>
      </c>
      <c r="AU407" s="27">
        <v>0.02</v>
      </c>
      <c r="AV407" s="27">
        <v>0.04</v>
      </c>
      <c r="AW407" s="27">
        <v>0.02</v>
      </c>
      <c r="AX407" s="27">
        <v>0.04</v>
      </c>
      <c r="AY407" s="27">
        <v>0.01</v>
      </c>
      <c r="AZ407" s="27">
        <v>0.01</v>
      </c>
      <c r="BA407" s="14">
        <v>0.67800000000000005</v>
      </c>
      <c r="BB407" s="25">
        <v>8.0000000000000002E-3</v>
      </c>
      <c r="BC407" s="25">
        <v>3.0000000000000001E-3</v>
      </c>
    </row>
    <row r="408" spans="1:55" ht="12" customHeight="1" x14ac:dyDescent="0.2">
      <c r="B408" s="6">
        <v>28</v>
      </c>
      <c r="C408" s="11">
        <v>42517</v>
      </c>
      <c r="D408" s="98" t="s">
        <v>344</v>
      </c>
      <c r="E408" s="14">
        <v>509.7407293572</v>
      </c>
      <c r="F408" s="6">
        <v>3231.4399999999996</v>
      </c>
      <c r="G408" s="6">
        <v>-1655.6399999999996</v>
      </c>
      <c r="H408" s="6">
        <v>3257.3399999999992</v>
      </c>
      <c r="I408" s="6" t="s">
        <v>184</v>
      </c>
      <c r="J408" s="6" t="s">
        <v>47</v>
      </c>
      <c r="K408" s="6" t="s">
        <v>42</v>
      </c>
      <c r="N408" s="14">
        <v>4.8120000000000003</v>
      </c>
      <c r="O408" s="14">
        <v>3.9E-2</v>
      </c>
      <c r="P408" s="14">
        <v>22.46</v>
      </c>
      <c r="Q408" s="15">
        <v>0.85450000000000004</v>
      </c>
      <c r="R408" s="14">
        <v>0.28199999999999997</v>
      </c>
      <c r="S408" s="14">
        <v>9.3930000000000007</v>
      </c>
      <c r="T408" s="13">
        <v>109.2</v>
      </c>
      <c r="U408" s="24">
        <v>18.5</v>
      </c>
      <c r="V408" s="16">
        <v>4</v>
      </c>
      <c r="W408" s="13">
        <v>15.08</v>
      </c>
      <c r="X408" s="25">
        <v>0.38900000000000001</v>
      </c>
      <c r="Y408" s="24">
        <v>0.4</v>
      </c>
      <c r="Z408" s="16">
        <v>5.8</v>
      </c>
      <c r="AA408" s="26">
        <v>1.9590000000000001</v>
      </c>
      <c r="AB408" s="26">
        <v>5.1189999999999998</v>
      </c>
      <c r="AC408" s="26">
        <v>26.35</v>
      </c>
      <c r="AD408" s="26">
        <v>3.536</v>
      </c>
      <c r="AE408" s="26">
        <v>237.1</v>
      </c>
      <c r="AF408" s="14">
        <v>0.13300000000000001</v>
      </c>
      <c r="AG408" s="14">
        <v>0.23699999999999999</v>
      </c>
      <c r="AH408" s="14">
        <v>2.5999999999999999E-2</v>
      </c>
      <c r="AI408" s="15">
        <v>0.06</v>
      </c>
      <c r="AJ408" s="26">
        <v>63.27</v>
      </c>
      <c r="AK408" s="25">
        <v>1.2270000000000001</v>
      </c>
      <c r="AL408" s="25">
        <v>2.3530000000000002</v>
      </c>
      <c r="AM408" s="25">
        <v>0.16500000000000001</v>
      </c>
      <c r="AN408" s="25">
        <v>0.57399999999999995</v>
      </c>
      <c r="AO408" s="25">
        <v>9.9000000000000005E-2</v>
      </c>
      <c r="AP408" s="25">
        <v>0.28799999999999998</v>
      </c>
      <c r="AQ408" s="15">
        <f t="shared" si="27"/>
        <v>2.7559808612440189</v>
      </c>
      <c r="AR408" s="27">
        <v>0.11</v>
      </c>
      <c r="AS408" s="27">
        <v>0.02</v>
      </c>
      <c r="AT408" s="25">
        <v>3.2000000000000001E-2</v>
      </c>
      <c r="AU408" s="27">
        <v>0.02</v>
      </c>
      <c r="AV408" s="25">
        <v>4.0000000000000001E-3</v>
      </c>
      <c r="AW408" s="27">
        <v>0.02</v>
      </c>
      <c r="AX408" s="27">
        <v>0.04</v>
      </c>
      <c r="AY408" s="27">
        <v>0.01</v>
      </c>
      <c r="AZ408" s="25">
        <v>2.4E-2</v>
      </c>
      <c r="BA408" s="14">
        <v>0.73399999999999999</v>
      </c>
      <c r="BB408" s="25">
        <v>1.4E-2</v>
      </c>
      <c r="BC408" s="25">
        <v>6.0000000000000001E-3</v>
      </c>
    </row>
    <row r="409" spans="1:55" ht="12" customHeight="1" x14ac:dyDescent="0.2">
      <c r="B409" s="6">
        <v>29</v>
      </c>
      <c r="C409" s="11">
        <v>42517</v>
      </c>
      <c r="D409" s="98" t="s">
        <v>344</v>
      </c>
      <c r="E409" s="14">
        <v>509.7407293572</v>
      </c>
      <c r="F409" s="6">
        <v>3231.4399999999996</v>
      </c>
      <c r="G409" s="6">
        <v>-1655.6399999999996</v>
      </c>
      <c r="H409" s="6">
        <v>3257.3399999999992</v>
      </c>
      <c r="I409" s="6" t="s">
        <v>184</v>
      </c>
      <c r="J409" s="6" t="s">
        <v>47</v>
      </c>
      <c r="K409" s="6" t="s">
        <v>42</v>
      </c>
      <c r="N409" s="14">
        <v>4.3150000000000004</v>
      </c>
      <c r="O409" s="14">
        <v>0.13</v>
      </c>
      <c r="P409" s="14">
        <v>26.63</v>
      </c>
      <c r="Q409" s="15">
        <v>0.72024999999999995</v>
      </c>
      <c r="R409" s="14">
        <v>0.27100000000000002</v>
      </c>
      <c r="S409" s="14">
        <v>11.23</v>
      </c>
      <c r="T409" s="13">
        <v>132.19999999999999</v>
      </c>
      <c r="U409" s="26">
        <v>1.899</v>
      </c>
      <c r="V409" s="16">
        <v>5.6</v>
      </c>
      <c r="W409" s="13">
        <v>80.36</v>
      </c>
      <c r="X409" s="25">
        <v>0.56399999999999995</v>
      </c>
      <c r="Y409" s="24">
        <v>1.4</v>
      </c>
      <c r="Z409" s="16">
        <v>9.1999999999999993</v>
      </c>
      <c r="AA409" s="26">
        <v>1.883</v>
      </c>
      <c r="AB409" s="26">
        <v>5.6529999999999996</v>
      </c>
      <c r="AC409" s="26">
        <v>24.39</v>
      </c>
      <c r="AD409" s="26">
        <v>13.34</v>
      </c>
      <c r="AE409" s="26">
        <v>276.8</v>
      </c>
      <c r="AF409" s="14">
        <v>0.11899999999999999</v>
      </c>
      <c r="AG409" s="15">
        <v>0.13</v>
      </c>
      <c r="AH409" s="14">
        <v>2.7E-2</v>
      </c>
      <c r="AI409" s="14">
        <v>0.15</v>
      </c>
      <c r="AJ409" s="26">
        <v>69.67</v>
      </c>
      <c r="AK409" s="25">
        <v>1.5589999999999999</v>
      </c>
      <c r="AL409" s="25">
        <v>2.7010000000000001</v>
      </c>
      <c r="AM409" s="25">
        <v>0.193</v>
      </c>
      <c r="AN409" s="25">
        <v>0.79500000000000004</v>
      </c>
      <c r="AO409" s="25">
        <v>0.105</v>
      </c>
      <c r="AP409" s="25">
        <v>0.372</v>
      </c>
      <c r="AQ409" s="15">
        <f t="shared" si="27"/>
        <v>3.6292682926829265</v>
      </c>
      <c r="AR409" s="27">
        <v>0.1</v>
      </c>
      <c r="AS409" s="27">
        <v>0.02</v>
      </c>
      <c r="AT409" s="25">
        <v>1.2E-2</v>
      </c>
      <c r="AU409" s="27">
        <v>0.02</v>
      </c>
      <c r="AV409" s="27">
        <v>0.04</v>
      </c>
      <c r="AW409" s="27">
        <v>0.02</v>
      </c>
      <c r="AX409" s="27">
        <v>0.04</v>
      </c>
      <c r="AY409" s="27">
        <v>0.01</v>
      </c>
      <c r="AZ409" s="27">
        <v>0.01</v>
      </c>
      <c r="BA409" s="14">
        <v>0.79500000000000004</v>
      </c>
      <c r="BB409" s="25">
        <v>1.2999999999999999E-2</v>
      </c>
      <c r="BC409" s="25">
        <v>6.0000000000000001E-3</v>
      </c>
    </row>
    <row r="410" spans="1:55" ht="12" customHeight="1" x14ac:dyDescent="0.2">
      <c r="B410" s="6">
        <v>30</v>
      </c>
      <c r="C410" s="11">
        <v>42517</v>
      </c>
      <c r="D410" s="98" t="s">
        <v>344</v>
      </c>
      <c r="E410" s="14">
        <v>509.7407293572</v>
      </c>
      <c r="F410" s="6">
        <v>3231.4399999999996</v>
      </c>
      <c r="G410" s="6">
        <v>-1655.6399999999996</v>
      </c>
      <c r="H410" s="6">
        <v>3257.3399999999992</v>
      </c>
      <c r="I410" s="6" t="s">
        <v>184</v>
      </c>
      <c r="J410" s="6" t="s">
        <v>47</v>
      </c>
      <c r="K410" s="6" t="s">
        <v>42</v>
      </c>
      <c r="N410" s="14">
        <v>4.4180000000000001</v>
      </c>
      <c r="O410" s="14">
        <v>8.2000000000000003E-2</v>
      </c>
      <c r="P410" s="14">
        <v>22.59</v>
      </c>
      <c r="Q410" s="15">
        <v>0.91942000000000002</v>
      </c>
      <c r="R410" s="14">
        <v>0.26200000000000001</v>
      </c>
      <c r="S410" s="14">
        <v>9.6020000000000003</v>
      </c>
      <c r="T410" s="13">
        <v>115.6</v>
      </c>
      <c r="U410" s="26">
        <v>3.8919999999999999</v>
      </c>
      <c r="V410" s="16">
        <v>6.6</v>
      </c>
      <c r="W410" s="13">
        <v>19.27</v>
      </c>
      <c r="X410" s="25">
        <v>0.35599999999999998</v>
      </c>
      <c r="Y410" s="26">
        <v>0.75</v>
      </c>
      <c r="Z410" s="16">
        <v>7.1</v>
      </c>
      <c r="AA410" s="26">
        <v>1.2210000000000001</v>
      </c>
      <c r="AB410" s="26">
        <v>4.6790000000000003</v>
      </c>
      <c r="AC410" s="26">
        <v>23.55</v>
      </c>
      <c r="AD410" s="26">
        <v>2.915</v>
      </c>
      <c r="AE410" s="26">
        <v>234.2</v>
      </c>
      <c r="AF410" s="14">
        <v>0.108</v>
      </c>
      <c r="AG410" s="15">
        <v>0.12</v>
      </c>
      <c r="AH410" s="14">
        <v>2.1000000000000001E-2</v>
      </c>
      <c r="AI410" s="15">
        <v>0.08</v>
      </c>
      <c r="AJ410" s="26">
        <v>60.66</v>
      </c>
      <c r="AK410" s="25">
        <v>1.3109999999999999</v>
      </c>
      <c r="AL410" s="25">
        <v>2.363</v>
      </c>
      <c r="AM410" s="25">
        <v>0.17199999999999999</v>
      </c>
      <c r="AN410" s="25">
        <v>0.66400000000000003</v>
      </c>
      <c r="AO410" s="25">
        <v>0.157</v>
      </c>
      <c r="AP410" s="25">
        <v>0.30599999999999999</v>
      </c>
      <c r="AQ410" s="29">
        <f t="shared" si="27"/>
        <v>2.3094339622641509</v>
      </c>
      <c r="AR410" s="25">
        <v>0.108</v>
      </c>
      <c r="AS410" s="25">
        <v>1.6E-2</v>
      </c>
      <c r="AT410" s="25">
        <v>1.9E-2</v>
      </c>
      <c r="AU410" s="25">
        <v>8.9999999999999993E-3</v>
      </c>
      <c r="AV410" s="27">
        <v>0.03</v>
      </c>
      <c r="AW410" s="27">
        <v>0.02</v>
      </c>
      <c r="AX410" s="27">
        <v>0.04</v>
      </c>
      <c r="AY410" s="27">
        <v>0.01</v>
      </c>
      <c r="AZ410" s="27">
        <v>0.01</v>
      </c>
      <c r="BA410" s="14">
        <v>0.752</v>
      </c>
      <c r="BB410" s="25">
        <v>5.0000000000000001E-3</v>
      </c>
      <c r="BC410" s="25">
        <v>2E-3</v>
      </c>
    </row>
    <row r="411" spans="1:55" ht="12" customHeight="1" x14ac:dyDescent="0.2">
      <c r="B411" s="6">
        <v>31</v>
      </c>
      <c r="C411" s="11">
        <v>42517</v>
      </c>
      <c r="D411" s="98" t="s">
        <v>344</v>
      </c>
      <c r="E411" s="14">
        <v>509.7407293572</v>
      </c>
      <c r="F411" s="6">
        <v>3231.4399999999996</v>
      </c>
      <c r="G411" s="6">
        <v>-1655.6399999999996</v>
      </c>
      <c r="H411" s="6">
        <v>3257.3399999999992</v>
      </c>
      <c r="I411" s="6" t="s">
        <v>184</v>
      </c>
      <c r="J411" s="6" t="s">
        <v>47</v>
      </c>
      <c r="K411" s="6" t="s">
        <v>42</v>
      </c>
      <c r="N411" s="14">
        <v>4.5860000000000003</v>
      </c>
      <c r="O411" s="14">
        <v>3.4000000000000002E-2</v>
      </c>
      <c r="P411" s="14">
        <v>22.49</v>
      </c>
      <c r="Q411" s="15">
        <v>0.79266000000000003</v>
      </c>
      <c r="R411" s="14">
        <v>0.25600000000000001</v>
      </c>
      <c r="S411" s="14">
        <v>9.452</v>
      </c>
      <c r="T411" s="13">
        <v>162.19999999999999</v>
      </c>
      <c r="U411" s="26">
        <v>4.25</v>
      </c>
      <c r="V411" s="16">
        <v>3.3</v>
      </c>
      <c r="W411" s="13">
        <v>11.6</v>
      </c>
      <c r="X411" s="25">
        <v>0.28599999999999998</v>
      </c>
      <c r="Y411" s="26">
        <v>0.34300000000000003</v>
      </c>
      <c r="Z411" s="16">
        <v>5.2</v>
      </c>
      <c r="AA411" s="26">
        <v>1.851</v>
      </c>
      <c r="AB411" s="26">
        <v>3.63</v>
      </c>
      <c r="AC411" s="26">
        <v>25.19</v>
      </c>
      <c r="AD411" s="26">
        <v>2.4710000000000001</v>
      </c>
      <c r="AE411" s="26">
        <v>245.6</v>
      </c>
      <c r="AF411" s="14">
        <v>0.17199999999999999</v>
      </c>
      <c r="AG411" s="15">
        <v>0.1</v>
      </c>
      <c r="AH411" s="14">
        <v>2.5999999999999999E-2</v>
      </c>
      <c r="AI411" s="15">
        <v>0.08</v>
      </c>
      <c r="AJ411" s="26">
        <v>62.49</v>
      </c>
      <c r="AK411" s="25">
        <v>1.3129999999999999</v>
      </c>
      <c r="AL411" s="25">
        <v>2.4220000000000002</v>
      </c>
      <c r="AM411" s="25">
        <v>0.16300000000000001</v>
      </c>
      <c r="AN411" s="25">
        <v>0.70199999999999996</v>
      </c>
      <c r="AO411" s="25">
        <v>0.122</v>
      </c>
      <c r="AP411" s="25">
        <v>0.33600000000000002</v>
      </c>
      <c r="AQ411" s="15">
        <f t="shared" si="27"/>
        <v>3.1698113207547172</v>
      </c>
      <c r="AR411" s="27">
        <v>0.09</v>
      </c>
      <c r="AS411" s="25">
        <v>8.0000000000000002E-3</v>
      </c>
      <c r="AT411" s="27">
        <v>0.05</v>
      </c>
      <c r="AU411" s="25">
        <v>4.0000000000000001E-3</v>
      </c>
      <c r="AV411" s="27">
        <v>0.04</v>
      </c>
      <c r="AW411" s="27">
        <v>0.02</v>
      </c>
      <c r="AX411" s="27">
        <v>0.04</v>
      </c>
      <c r="AY411" s="27">
        <v>0.01</v>
      </c>
      <c r="AZ411" s="27">
        <v>0.01</v>
      </c>
      <c r="BA411" s="14">
        <v>0.64</v>
      </c>
      <c r="BB411" s="27">
        <v>0.03</v>
      </c>
      <c r="BC411" s="27">
        <v>0.01</v>
      </c>
    </row>
    <row r="412" spans="1:55" ht="12" customHeight="1" x14ac:dyDescent="0.2">
      <c r="B412" s="6">
        <v>32</v>
      </c>
      <c r="C412" s="11">
        <v>42517</v>
      </c>
      <c r="D412" s="98" t="s">
        <v>344</v>
      </c>
      <c r="E412" s="14">
        <v>509.7407293572</v>
      </c>
      <c r="F412" s="6">
        <v>3231.4399999999996</v>
      </c>
      <c r="G412" s="6">
        <v>-1655.6399999999996</v>
      </c>
      <c r="H412" s="6">
        <v>3257.3399999999992</v>
      </c>
      <c r="I412" s="6" t="s">
        <v>184</v>
      </c>
      <c r="J412" s="6" t="s">
        <v>47</v>
      </c>
      <c r="K412" s="6" t="s">
        <v>42</v>
      </c>
      <c r="N412" s="14">
        <v>4.5110000000000001</v>
      </c>
      <c r="O412" s="14">
        <v>3.7999999999999999E-2</v>
      </c>
      <c r="P412" s="14">
        <v>25.82</v>
      </c>
      <c r="Q412" s="15">
        <v>0.75817999999999997</v>
      </c>
      <c r="R412" s="14">
        <v>0.25900000000000001</v>
      </c>
      <c r="S412" s="14">
        <v>10.220000000000001</v>
      </c>
      <c r="T412" s="13">
        <v>114</v>
      </c>
      <c r="U412" s="24">
        <v>19</v>
      </c>
      <c r="V412" s="16">
        <v>5.5</v>
      </c>
      <c r="W412" s="16">
        <v>27.9</v>
      </c>
      <c r="X412" s="25">
        <v>0.11700000000000001</v>
      </c>
      <c r="Y412" s="24">
        <v>1.9</v>
      </c>
      <c r="Z412" s="16">
        <v>12.9</v>
      </c>
      <c r="AA412" s="24">
        <v>1.1000000000000001</v>
      </c>
      <c r="AB412" s="24">
        <v>3.3</v>
      </c>
      <c r="AC412" s="26">
        <v>23.39</v>
      </c>
      <c r="AD412" s="26">
        <v>3.6869999999999998</v>
      </c>
      <c r="AE412" s="26">
        <v>269.8</v>
      </c>
      <c r="AF412" s="14">
        <v>0.11700000000000001</v>
      </c>
      <c r="AG412" s="14">
        <v>0.16700000000000001</v>
      </c>
      <c r="AH412" s="14">
        <v>4.3999999999999997E-2</v>
      </c>
      <c r="AI412" s="14">
        <v>0.23200000000000001</v>
      </c>
      <c r="AJ412" s="26">
        <v>65.34</v>
      </c>
      <c r="AK412" s="25">
        <v>1.405</v>
      </c>
      <c r="AL412" s="25">
        <v>2.464</v>
      </c>
      <c r="AM412" s="25">
        <v>0.21199999999999999</v>
      </c>
      <c r="AN412" s="25">
        <v>0.70499999999999996</v>
      </c>
      <c r="AO412" s="25">
        <v>0.105</v>
      </c>
      <c r="AP412" s="25">
        <v>0.32800000000000001</v>
      </c>
      <c r="AQ412" s="15">
        <f t="shared" si="27"/>
        <v>3.3641025641025641</v>
      </c>
      <c r="AR412" s="27">
        <v>0.09</v>
      </c>
      <c r="AS412" s="27">
        <v>0.02</v>
      </c>
      <c r="AT412" s="27">
        <v>0.04</v>
      </c>
      <c r="AU412" s="27">
        <v>0.02</v>
      </c>
      <c r="AV412" s="27">
        <v>0.02</v>
      </c>
      <c r="AW412" s="27">
        <v>0.02</v>
      </c>
      <c r="AX412" s="27">
        <v>0.05</v>
      </c>
      <c r="AY412" s="27">
        <v>0.02</v>
      </c>
      <c r="AZ412" s="27">
        <v>0.01</v>
      </c>
      <c r="BA412" s="14">
        <v>0.61399999999999999</v>
      </c>
      <c r="BB412" s="27">
        <v>0.02</v>
      </c>
      <c r="BC412" s="27">
        <v>0.01</v>
      </c>
    </row>
    <row r="413" spans="1:55" ht="12" customHeight="1" x14ac:dyDescent="0.2">
      <c r="B413" s="6">
        <v>33</v>
      </c>
      <c r="C413" s="11">
        <v>42517</v>
      </c>
      <c r="D413" s="98" t="s">
        <v>344</v>
      </c>
      <c r="E413" s="14">
        <v>509.7407293572</v>
      </c>
      <c r="F413" s="6">
        <v>3231.4399999999996</v>
      </c>
      <c r="G413" s="6">
        <v>-1655.6399999999996</v>
      </c>
      <c r="H413" s="6">
        <v>3257.3399999999992</v>
      </c>
      <c r="I413" s="6" t="s">
        <v>184</v>
      </c>
      <c r="J413" s="6" t="s">
        <v>47</v>
      </c>
      <c r="K413" s="6" t="s">
        <v>42</v>
      </c>
      <c r="N413" s="14">
        <v>4.0839999999999996</v>
      </c>
      <c r="O413" s="14">
        <v>0.03</v>
      </c>
      <c r="P413" s="14">
        <v>20.32</v>
      </c>
      <c r="Q413" s="15">
        <v>0.92125999999999997</v>
      </c>
      <c r="R413" s="14">
        <v>0.27300000000000002</v>
      </c>
      <c r="S413" s="14">
        <v>8.5060000000000002</v>
      </c>
      <c r="T413" s="13">
        <v>106.2</v>
      </c>
      <c r="U413" s="26">
        <v>0.77200000000000002</v>
      </c>
      <c r="V413" s="16">
        <v>3.3</v>
      </c>
      <c r="W413" s="13">
        <v>13.45</v>
      </c>
      <c r="X413" s="25">
        <v>0.317</v>
      </c>
      <c r="Y413" s="26">
        <v>0.34599999999999997</v>
      </c>
      <c r="Z413" s="16">
        <v>5.7</v>
      </c>
      <c r="AA413" s="26">
        <v>1.1870000000000001</v>
      </c>
      <c r="AB413" s="26">
        <v>4.617</v>
      </c>
      <c r="AC413" s="26">
        <v>24</v>
      </c>
      <c r="AD413" s="26">
        <v>3.2090000000000001</v>
      </c>
      <c r="AE413" s="26">
        <v>213.6</v>
      </c>
      <c r="AF413" s="14">
        <v>0.114</v>
      </c>
      <c r="AG413" s="14">
        <v>0.104</v>
      </c>
      <c r="AH413" s="14">
        <v>3.3000000000000002E-2</v>
      </c>
      <c r="AI413" s="15">
        <v>7.0000000000000007E-2</v>
      </c>
      <c r="AJ413" s="26">
        <v>57.49</v>
      </c>
      <c r="AK413" s="25">
        <v>1.002</v>
      </c>
      <c r="AL413" s="25">
        <v>2.1819999999999999</v>
      </c>
      <c r="AM413" s="25">
        <v>0.152</v>
      </c>
      <c r="AN413" s="25">
        <v>0.52</v>
      </c>
      <c r="AO413" s="25">
        <v>7.6999999999999999E-2</v>
      </c>
      <c r="AP413" s="25">
        <v>0.28100000000000003</v>
      </c>
      <c r="AQ413" s="29">
        <f t="shared" si="27"/>
        <v>4.1940298507462686</v>
      </c>
      <c r="AR413" s="25">
        <v>5.7000000000000002E-2</v>
      </c>
      <c r="AS413" s="25">
        <v>6.0000000000000001E-3</v>
      </c>
      <c r="AT413" s="25">
        <v>2.1000000000000001E-2</v>
      </c>
      <c r="AU413" s="25">
        <v>7.0000000000000001E-3</v>
      </c>
      <c r="AV413" s="27">
        <v>0.03</v>
      </c>
      <c r="AW413" s="27">
        <v>0.02</v>
      </c>
      <c r="AX413" s="27">
        <v>0.06</v>
      </c>
      <c r="AY413" s="27">
        <v>0.02</v>
      </c>
      <c r="AZ413" s="27">
        <v>0.01</v>
      </c>
      <c r="BA413" s="14">
        <v>0.63900000000000001</v>
      </c>
      <c r="BB413" s="25">
        <v>1.7999999999999999E-2</v>
      </c>
      <c r="BC413" s="25">
        <v>7.0000000000000001E-3</v>
      </c>
    </row>
    <row r="414" spans="1:55" ht="12" customHeight="1" x14ac:dyDescent="0.2">
      <c r="B414" s="6">
        <v>34</v>
      </c>
      <c r="C414" s="11">
        <v>42517</v>
      </c>
      <c r="D414" s="98" t="s">
        <v>344</v>
      </c>
      <c r="E414" s="14">
        <v>509.7407293572</v>
      </c>
      <c r="F414" s="6">
        <v>3231.4399999999996</v>
      </c>
      <c r="G414" s="6">
        <v>-1655.6399999999996</v>
      </c>
      <c r="H414" s="6">
        <v>3257.3399999999992</v>
      </c>
      <c r="I414" s="6" t="s">
        <v>184</v>
      </c>
      <c r="J414" s="6" t="s">
        <v>47</v>
      </c>
      <c r="K414" s="6" t="s">
        <v>42</v>
      </c>
      <c r="N414" s="14">
        <v>4.2279999999999998</v>
      </c>
      <c r="O414" s="14">
        <v>3.1E-2</v>
      </c>
      <c r="P414" s="14">
        <v>24.74</v>
      </c>
      <c r="Q414" s="15">
        <v>0.69088000000000005</v>
      </c>
      <c r="R414" s="14">
        <v>0.25900000000000001</v>
      </c>
      <c r="S414" s="14">
        <v>10.36</v>
      </c>
      <c r="T414" s="13">
        <v>122.9</v>
      </c>
      <c r="U414" s="26">
        <v>4.2569999999999997</v>
      </c>
      <c r="V414" s="16">
        <v>5.7</v>
      </c>
      <c r="W414" s="13">
        <v>14.53</v>
      </c>
      <c r="X414" s="25">
        <v>0.372</v>
      </c>
      <c r="Y414" s="26">
        <v>0.45400000000000001</v>
      </c>
      <c r="Z414" s="16">
        <v>5.8</v>
      </c>
      <c r="AA414" s="26">
        <v>2.8090000000000002</v>
      </c>
      <c r="AB414" s="26">
        <v>4.8150000000000004</v>
      </c>
      <c r="AC414" s="26">
        <v>25.05</v>
      </c>
      <c r="AD414" s="26">
        <v>3.6219999999999999</v>
      </c>
      <c r="AE414" s="26">
        <v>260.3</v>
      </c>
      <c r="AF414" s="14">
        <v>0.104</v>
      </c>
      <c r="AG414" s="15">
        <v>0.08</v>
      </c>
      <c r="AH414" s="15">
        <v>0.09</v>
      </c>
      <c r="AI414" s="15">
        <v>0.1</v>
      </c>
      <c r="AJ414" s="26">
        <v>64.7</v>
      </c>
      <c r="AK414" s="25">
        <v>1.246</v>
      </c>
      <c r="AL414" s="25">
        <v>2.4809999999999999</v>
      </c>
      <c r="AM414" s="25">
        <v>0.16700000000000001</v>
      </c>
      <c r="AN414" s="25">
        <v>0.747</v>
      </c>
      <c r="AO414" s="25">
        <v>6.3E-2</v>
      </c>
      <c r="AP414" s="25">
        <v>0.38400000000000001</v>
      </c>
      <c r="AQ414" s="29">
        <f t="shared" si="27"/>
        <v>6.0952380952380949</v>
      </c>
      <c r="AR414" s="25">
        <v>6.3E-2</v>
      </c>
      <c r="AS414" s="25">
        <v>3.0000000000000001E-3</v>
      </c>
      <c r="AT414" s="27">
        <v>0.03</v>
      </c>
      <c r="AU414" s="25">
        <v>1.2999999999999999E-2</v>
      </c>
      <c r="AV414" s="27">
        <v>0.04</v>
      </c>
      <c r="AW414" s="27">
        <v>0.02</v>
      </c>
      <c r="AX414" s="27">
        <v>0.05</v>
      </c>
      <c r="AY414" s="27">
        <v>0.02</v>
      </c>
      <c r="AZ414" s="27">
        <v>0.01</v>
      </c>
      <c r="BA414" s="14">
        <v>0.71899999999999997</v>
      </c>
      <c r="BB414" s="25">
        <v>1.7999999999999999E-2</v>
      </c>
      <c r="BC414" s="25">
        <v>7.0000000000000001E-3</v>
      </c>
    </row>
    <row r="415" spans="1:55" ht="12" customHeight="1" x14ac:dyDescent="0.2">
      <c r="B415" s="6">
        <v>35</v>
      </c>
      <c r="C415" s="11">
        <v>42517</v>
      </c>
      <c r="D415" s="98" t="s">
        <v>344</v>
      </c>
      <c r="E415" s="14">
        <v>509.7407293572</v>
      </c>
      <c r="F415" s="6">
        <v>3231.4399999999996</v>
      </c>
      <c r="G415" s="6">
        <v>-1655.6399999999996</v>
      </c>
      <c r="H415" s="6">
        <v>3257.3399999999992</v>
      </c>
      <c r="I415" s="6" t="s">
        <v>184</v>
      </c>
      <c r="J415" s="6" t="s">
        <v>47</v>
      </c>
      <c r="K415" s="6" t="s">
        <v>42</v>
      </c>
      <c r="N415" s="14">
        <v>4.1959999999999997</v>
      </c>
      <c r="O415" s="14">
        <v>3.9E-2</v>
      </c>
      <c r="P415" s="14">
        <v>23</v>
      </c>
      <c r="Q415" s="15">
        <v>0.75917000000000001</v>
      </c>
      <c r="R415" s="14">
        <v>0.26600000000000001</v>
      </c>
      <c r="S415" s="14">
        <v>8.9139999999999997</v>
      </c>
      <c r="T415" s="13">
        <v>125.2</v>
      </c>
      <c r="U415" s="26">
        <v>1.5309999999999999</v>
      </c>
      <c r="V415" s="16">
        <v>4.5999999999999996</v>
      </c>
      <c r="W415" s="13">
        <v>12.68</v>
      </c>
      <c r="X415" s="25">
        <v>0.34300000000000003</v>
      </c>
      <c r="Y415" s="26">
        <v>0.5</v>
      </c>
      <c r="Z415" s="16">
        <v>6.7</v>
      </c>
      <c r="AA415" s="26">
        <v>2.6230000000000002</v>
      </c>
      <c r="AB415" s="26">
        <v>4.3760000000000003</v>
      </c>
      <c r="AC415" s="26">
        <v>24.75</v>
      </c>
      <c r="AD415" s="26">
        <v>3.4980000000000002</v>
      </c>
      <c r="AE415" s="26">
        <v>243.8</v>
      </c>
      <c r="AF415" s="14">
        <v>8.5999999999999993E-2</v>
      </c>
      <c r="AG415" s="14">
        <v>0.34</v>
      </c>
      <c r="AH415" s="14">
        <v>5.6000000000000001E-2</v>
      </c>
      <c r="AI415" s="15">
        <v>0.08</v>
      </c>
      <c r="AJ415" s="26">
        <v>62.78</v>
      </c>
      <c r="AK415" s="25">
        <v>0.98599999999999999</v>
      </c>
      <c r="AL415" s="25">
        <v>2.0030000000000001</v>
      </c>
      <c r="AM415" s="25">
        <v>0.17</v>
      </c>
      <c r="AN415" s="25">
        <v>0.47299999999999998</v>
      </c>
      <c r="AO415" s="25">
        <v>6.9000000000000006E-2</v>
      </c>
      <c r="AP415" s="25">
        <v>0.32800000000000001</v>
      </c>
      <c r="AQ415" s="15">
        <f t="shared" si="27"/>
        <v>3.4708994708994712</v>
      </c>
      <c r="AR415" s="27">
        <v>0.12</v>
      </c>
      <c r="AS415" s="25">
        <v>7.0000000000000001E-3</v>
      </c>
      <c r="AT415" s="25">
        <v>3.4000000000000002E-2</v>
      </c>
      <c r="AU415" s="27">
        <v>0.02</v>
      </c>
      <c r="AV415" s="27">
        <v>0.02</v>
      </c>
      <c r="AW415" s="27">
        <v>0.02</v>
      </c>
      <c r="AX415" s="27">
        <v>0.05</v>
      </c>
      <c r="AY415" s="27">
        <v>0.02</v>
      </c>
      <c r="AZ415" s="25">
        <v>1.4E-2</v>
      </c>
      <c r="BA415" s="14">
        <v>0.59899999999999998</v>
      </c>
      <c r="BB415" s="25">
        <v>1.6E-2</v>
      </c>
      <c r="BC415" s="25">
        <v>8.9999999999999993E-3</v>
      </c>
    </row>
    <row r="416" spans="1:55" ht="12" customHeight="1" x14ac:dyDescent="0.2">
      <c r="AQ416" s="29"/>
    </row>
  </sheetData>
  <conditionalFormatting sqref="N183:P186 N141:AP142 N144:AP147 N382:AP388 N23:AP32 N362:AP376 N44:AP51 AE184:AP186 Q183:AP183 N214:AP220 AR214:BC220 AR183:BC186 AR44:BC51 AR362:BC376 AR23:BC32 AR382:BC388 AR144:BC147 AR141:BC142">
    <cfRule type="cellIs" dxfId="357" priority="207" operator="lessThan">
      <formula>#REF!</formula>
    </cfRule>
  </conditionalFormatting>
  <conditionalFormatting sqref="AD185:AD186 Q184:AC186">
    <cfRule type="cellIs" dxfId="356" priority="204" operator="lessThan">
      <formula>#REF!</formula>
    </cfRule>
  </conditionalFormatting>
  <conditionalFormatting sqref="N382:AP388 N23:AP32 N362:AP376 N102:AP116 N44:AP51 N141:AP142 N144:AP147 N173:AP193 N294:AP298 AR144:BC147 AR294:BC298 AR141:BC142 AR173:BC193 AR44:BC51 AR102:BC116 AR362:BC376 AR23:BC32 AR382:BC388 N314:AP336 AR314:BC336 N257:AP269 AR257:BC269 N214:AP226 AR214:BC226">
    <cfRule type="cellIs" dxfId="355" priority="126" operator="equal">
      <formula>0</formula>
    </cfRule>
  </conditionalFormatting>
  <conditionalFormatting sqref="AN215">
    <cfRule type="cellIs" dxfId="354" priority="124" operator="equal">
      <formula>0</formula>
    </cfRule>
  </conditionalFormatting>
  <conditionalFormatting sqref="AH183">
    <cfRule type="cellIs" dxfId="353" priority="123" operator="equal">
      <formula>0</formula>
    </cfRule>
  </conditionalFormatting>
  <conditionalFormatting sqref="AM372">
    <cfRule type="cellIs" dxfId="352" priority="122" operator="equal">
      <formula>0</formula>
    </cfRule>
  </conditionalFormatting>
  <conditionalFormatting sqref="AM185">
    <cfRule type="cellIs" dxfId="351" priority="121" operator="equal">
      <formula>0</formula>
    </cfRule>
  </conditionalFormatting>
  <conditionalFormatting sqref="AT260">
    <cfRule type="cellIs" dxfId="350" priority="118" operator="lessThan">
      <formula>#REF!</formula>
    </cfRule>
  </conditionalFormatting>
  <conditionalFormatting sqref="AT260">
    <cfRule type="cellIs" dxfId="349" priority="117" operator="equal">
      <formula>0</formula>
    </cfRule>
  </conditionalFormatting>
  <conditionalFormatting sqref="AU24">
    <cfRule type="cellIs" dxfId="348" priority="114" operator="equal">
      <formula>0</formula>
    </cfRule>
  </conditionalFormatting>
  <conditionalFormatting sqref="AW145">
    <cfRule type="cellIs" dxfId="347" priority="113" operator="equal">
      <formula>0</formula>
    </cfRule>
  </conditionalFormatting>
  <conditionalFormatting sqref="AW25">
    <cfRule type="cellIs" dxfId="346" priority="112" operator="equal">
      <formula>0</formula>
    </cfRule>
  </conditionalFormatting>
  <conditionalFormatting sqref="AW384">
    <cfRule type="cellIs" dxfId="345" priority="111" operator="equal">
      <formula>0</formula>
    </cfRule>
  </conditionalFormatting>
  <conditionalFormatting sqref="AW185">
    <cfRule type="cellIs" dxfId="344" priority="110" operator="equal">
      <formula>0</formula>
    </cfRule>
  </conditionalFormatting>
  <conditionalFormatting sqref="AW46">
    <cfRule type="cellIs" dxfId="343" priority="109" operator="equal">
      <formula>0</formula>
    </cfRule>
  </conditionalFormatting>
  <conditionalFormatting sqref="AX260 BC51">
    <cfRule type="cellIs" dxfId="342" priority="108" operator="lessThan">
      <formula>#REF!</formula>
    </cfRule>
  </conditionalFormatting>
  <conditionalFormatting sqref="AX260">
    <cfRule type="cellIs" dxfId="341" priority="107" operator="equal">
      <formula>0</formula>
    </cfRule>
  </conditionalFormatting>
  <conditionalFormatting sqref="BC46">
    <cfRule type="cellIs" dxfId="340" priority="106" operator="lessThan">
      <formula>#REF!</formula>
    </cfRule>
  </conditionalFormatting>
  <conditionalFormatting sqref="BC50">
    <cfRule type="cellIs" dxfId="339" priority="105" operator="lessThan">
      <formula>#REF!</formula>
    </cfRule>
  </conditionalFormatting>
  <conditionalFormatting sqref="BC183">
    <cfRule type="cellIs" dxfId="338" priority="103" operator="lessThan">
      <formula>#REF!</formula>
    </cfRule>
  </conditionalFormatting>
  <conditionalFormatting sqref="BC185:BC186">
    <cfRule type="cellIs" dxfId="337" priority="102" operator="lessThan">
      <formula>#REF!</formula>
    </cfRule>
  </conditionalFormatting>
  <conditionalFormatting sqref="BC219">
    <cfRule type="cellIs" dxfId="336" priority="100" operator="lessThan">
      <formula>#REF!</formula>
    </cfRule>
  </conditionalFormatting>
  <conditionalFormatting sqref="BC220">
    <cfRule type="cellIs" dxfId="335" priority="99" operator="lessThan">
      <formula>#REF!</formula>
    </cfRule>
  </conditionalFormatting>
  <conditionalFormatting sqref="BC382">
    <cfRule type="cellIs" dxfId="334" priority="98" operator="lessThan">
      <formula>#REF!</formula>
    </cfRule>
  </conditionalFormatting>
  <conditionalFormatting sqref="BC384 BC147">
    <cfRule type="cellIs" dxfId="333" priority="97" operator="lessThan">
      <formula>#REF!</formula>
    </cfRule>
  </conditionalFormatting>
  <conditionalFormatting sqref="BC363">
    <cfRule type="cellIs" dxfId="332" priority="96" operator="lessThan">
      <formula>#REF!</formula>
    </cfRule>
  </conditionalFormatting>
  <conditionalFormatting sqref="BC372">
    <cfRule type="cellIs" dxfId="331" priority="95" operator="lessThan">
      <formula>#REF!</formula>
    </cfRule>
  </conditionalFormatting>
  <conditionalFormatting sqref="BC375">
    <cfRule type="cellIs" dxfId="330" priority="94" operator="lessThan">
      <formula>#REF!</formula>
    </cfRule>
  </conditionalFormatting>
  <conditionalFormatting sqref="BC374">
    <cfRule type="cellIs" dxfId="329" priority="93" operator="lessThan">
      <formula>#REF!</formula>
    </cfRule>
  </conditionalFormatting>
  <conditionalFormatting sqref="BC373">
    <cfRule type="cellIs" dxfId="328" priority="92" operator="lessThan">
      <formula>#REF!</formula>
    </cfRule>
  </conditionalFormatting>
  <conditionalFormatting sqref="BC25 N173:AP182 AE221:AP226 AR221:BC226 AR173:BC182">
    <cfRule type="cellIs" dxfId="327" priority="91" operator="lessThan">
      <formula>#REF!</formula>
    </cfRule>
  </conditionalFormatting>
  <conditionalFormatting sqref="BC24">
    <cfRule type="cellIs" dxfId="326" priority="90" operator="lessThan">
      <formula>#REF!</formula>
    </cfRule>
  </conditionalFormatting>
  <conditionalFormatting sqref="BC23">
    <cfRule type="cellIs" dxfId="325" priority="89" operator="lessThan">
      <formula>#REF!</formula>
    </cfRule>
  </conditionalFormatting>
  <conditionalFormatting sqref="BC31:BC32 N265:AP269 AR265:BC269">
    <cfRule type="cellIs" dxfId="324" priority="88" operator="lessThan">
      <formula>#REF!</formula>
    </cfRule>
  </conditionalFormatting>
  <conditionalFormatting sqref="BC144">
    <cfRule type="cellIs" dxfId="323" priority="86" operator="lessThan">
      <formula>#REF!</formula>
    </cfRule>
  </conditionalFormatting>
  <conditionalFormatting sqref="BC145">
    <cfRule type="cellIs" dxfId="322" priority="85" operator="lessThan">
      <formula>#REF!</formula>
    </cfRule>
  </conditionalFormatting>
  <conditionalFormatting sqref="BC257">
    <cfRule type="cellIs" dxfId="321" priority="83" operator="lessThan">
      <formula>#REF!</formula>
    </cfRule>
  </conditionalFormatting>
  <conditionalFormatting sqref="BC257">
    <cfRule type="cellIs" dxfId="320" priority="82" operator="equal">
      <formula>0</formula>
    </cfRule>
  </conditionalFormatting>
  <conditionalFormatting sqref="BB261">
    <cfRule type="cellIs" dxfId="319" priority="81" operator="lessThan">
      <formula>#REF!</formula>
    </cfRule>
  </conditionalFormatting>
  <conditionalFormatting sqref="BB261">
    <cfRule type="cellIs" dxfId="318" priority="80" operator="equal">
      <formula>0</formula>
    </cfRule>
  </conditionalFormatting>
  <conditionalFormatting sqref="BC261">
    <cfRule type="cellIs" dxfId="317" priority="79" operator="lessThan">
      <formula>#REF!</formula>
    </cfRule>
  </conditionalFormatting>
  <conditionalFormatting sqref="BC261">
    <cfRule type="cellIs" dxfId="316" priority="78" operator="equal">
      <formula>0</formula>
    </cfRule>
  </conditionalFormatting>
  <conditionalFormatting sqref="BB263">
    <cfRule type="cellIs" dxfId="315" priority="77" operator="lessThan">
      <formula>#REF!</formula>
    </cfRule>
  </conditionalFormatting>
  <conditionalFormatting sqref="BB263">
    <cfRule type="cellIs" dxfId="314" priority="76" operator="equal">
      <formula>0</formula>
    </cfRule>
  </conditionalFormatting>
  <conditionalFormatting sqref="BC263">
    <cfRule type="cellIs" dxfId="313" priority="75" operator="lessThan">
      <formula>#REF!</formula>
    </cfRule>
  </conditionalFormatting>
  <conditionalFormatting sqref="BC263">
    <cfRule type="cellIs" dxfId="312" priority="74" operator="equal">
      <formula>0</formula>
    </cfRule>
  </conditionalFormatting>
  <conditionalFormatting sqref="BB264">
    <cfRule type="cellIs" dxfId="311" priority="73" operator="lessThan">
      <formula>#REF!</formula>
    </cfRule>
  </conditionalFormatting>
  <conditionalFormatting sqref="BB264">
    <cfRule type="cellIs" dxfId="310" priority="72" operator="equal">
      <formula>0</formula>
    </cfRule>
  </conditionalFormatting>
  <conditionalFormatting sqref="BC296">
    <cfRule type="cellIs" dxfId="309" priority="67" operator="lessThan">
      <formula>#REF!</formula>
    </cfRule>
  </conditionalFormatting>
  <conditionalFormatting sqref="BC296">
    <cfRule type="cellIs" dxfId="308" priority="66" operator="equal">
      <formula>0</formula>
    </cfRule>
  </conditionalFormatting>
  <conditionalFormatting sqref="BB297">
    <cfRule type="cellIs" dxfId="307" priority="65" operator="lessThan">
      <formula>#REF!</formula>
    </cfRule>
  </conditionalFormatting>
  <conditionalFormatting sqref="BB297">
    <cfRule type="cellIs" dxfId="306" priority="64" operator="equal">
      <formula>0</formula>
    </cfRule>
  </conditionalFormatting>
  <conditionalFormatting sqref="BB298">
    <cfRule type="cellIs" dxfId="305" priority="63" operator="lessThan">
      <formula>#REF!</formula>
    </cfRule>
  </conditionalFormatting>
  <conditionalFormatting sqref="BB298">
    <cfRule type="cellIs" dxfId="304" priority="62" operator="equal">
      <formula>0</formula>
    </cfRule>
  </conditionalFormatting>
  <conditionalFormatting sqref="BB318">
    <cfRule type="cellIs" dxfId="303" priority="61" operator="lessThan">
      <formula>#REF!</formula>
    </cfRule>
  </conditionalFormatting>
  <conditionalFormatting sqref="BB318">
    <cfRule type="cellIs" dxfId="302" priority="60" operator="equal">
      <formula>0</formula>
    </cfRule>
  </conditionalFormatting>
  <conditionalFormatting sqref="BC318">
    <cfRule type="cellIs" dxfId="301" priority="57" operator="lessThan">
      <formula>#REF!</formula>
    </cfRule>
  </conditionalFormatting>
  <conditionalFormatting sqref="BC318">
    <cfRule type="cellIs" dxfId="300" priority="56" operator="equal">
      <formula>0</formula>
    </cfRule>
  </conditionalFormatting>
  <conditionalFormatting sqref="BC319">
    <cfRule type="cellIs" dxfId="299" priority="53" operator="lessThan">
      <formula>#REF!</formula>
    </cfRule>
  </conditionalFormatting>
  <conditionalFormatting sqref="BC319">
    <cfRule type="cellIs" dxfId="298" priority="52" operator="equal">
      <formula>0</formula>
    </cfRule>
  </conditionalFormatting>
  <conditionalFormatting sqref="BB320">
    <cfRule type="cellIs" dxfId="297" priority="51" operator="lessThan">
      <formula>#REF!</formula>
    </cfRule>
  </conditionalFormatting>
  <conditionalFormatting sqref="BB320">
    <cfRule type="cellIs" dxfId="296" priority="50" operator="equal">
      <formula>0</formula>
    </cfRule>
  </conditionalFormatting>
  <conditionalFormatting sqref="BC103">
    <cfRule type="cellIs" dxfId="295" priority="49" operator="lessThan">
      <formula>#REF!</formula>
    </cfRule>
  </conditionalFormatting>
  <conditionalFormatting sqref="BC103">
    <cfRule type="cellIs" dxfId="294" priority="48" operator="equal">
      <formula>0</formula>
    </cfRule>
  </conditionalFormatting>
  <conditionalFormatting sqref="AW268">
    <cfRule type="cellIs" dxfId="293" priority="44" operator="equal">
      <formula>0</formula>
    </cfRule>
  </conditionalFormatting>
  <conditionalFormatting sqref="BC268">
    <cfRule type="cellIs" dxfId="292" priority="43" operator="lessThan">
      <formula>#REF!</formula>
    </cfRule>
  </conditionalFormatting>
  <conditionalFormatting sqref="BC178">
    <cfRule type="cellIs" dxfId="291" priority="40" operator="lessThan">
      <formula>#REF!</formula>
    </cfRule>
  </conditionalFormatting>
  <conditionalFormatting sqref="BC179">
    <cfRule type="cellIs" dxfId="290" priority="39" operator="lessThan">
      <formula>#REF!</formula>
    </cfRule>
  </conditionalFormatting>
  <conditionalFormatting sqref="BC182">
    <cfRule type="cellIs" dxfId="289" priority="38" operator="lessThan">
      <formula>#REF!</formula>
    </cfRule>
  </conditionalFormatting>
  <conditionalFormatting sqref="N221:AC226 AD226">
    <cfRule type="cellIs" dxfId="288" priority="37" operator="lessThan">
      <formula>#REF!</formula>
    </cfRule>
  </conditionalFormatting>
  <conditionalFormatting sqref="AD221:AD224">
    <cfRule type="cellIs" dxfId="287" priority="36" operator="lessThan">
      <formula>#REF!</formula>
    </cfRule>
  </conditionalFormatting>
  <conditionalFormatting sqref="AH224">
    <cfRule type="cellIs" dxfId="286" priority="34" operator="equal">
      <formula>0</formula>
    </cfRule>
  </conditionalFormatting>
  <conditionalFormatting sqref="AM226">
    <cfRule type="cellIs" dxfId="285" priority="33" operator="equal">
      <formula>0</formula>
    </cfRule>
  </conditionalFormatting>
  <conditionalFormatting sqref="AW226">
    <cfRule type="cellIs" dxfId="284" priority="32" operator="equal">
      <formula>0</formula>
    </cfRule>
  </conditionalFormatting>
  <conditionalFormatting sqref="BC222">
    <cfRule type="cellIs" dxfId="283" priority="31" operator="lessThan">
      <formula>#REF!</formula>
    </cfRule>
  </conditionalFormatting>
  <conditionalFormatting sqref="BC223 N187:AP193 N328:AP336 AR328:BC336 AR187:BC193">
    <cfRule type="cellIs" dxfId="282" priority="30" operator="lessThan">
      <formula>#REF!</formula>
    </cfRule>
  </conditionalFormatting>
  <conditionalFormatting sqref="BC224">
    <cfRule type="cellIs" dxfId="281" priority="29" operator="lessThan">
      <formula>#REF!</formula>
    </cfRule>
  </conditionalFormatting>
  <conditionalFormatting sqref="BC226">
    <cfRule type="cellIs" dxfId="280" priority="28" operator="lessThan">
      <formula>#REF!</formula>
    </cfRule>
  </conditionalFormatting>
  <conditionalFormatting sqref="BC224">
    <cfRule type="cellIs" dxfId="279" priority="27" operator="lessThan">
      <formula>#REF!</formula>
    </cfRule>
  </conditionalFormatting>
  <conditionalFormatting sqref="AM193">
    <cfRule type="cellIs" dxfId="278" priority="24" operator="equal">
      <formula>0</formula>
    </cfRule>
  </conditionalFormatting>
  <conditionalFormatting sqref="BC193">
    <cfRule type="cellIs" dxfId="277" priority="23" operator="lessThan">
      <formula>#REF!</formula>
    </cfRule>
  </conditionalFormatting>
  <conditionalFormatting sqref="AU335">
    <cfRule type="cellIs" dxfId="276" priority="20" operator="equal">
      <formula>0</formula>
    </cfRule>
  </conditionalFormatting>
  <conditionalFormatting sqref="AW336">
    <cfRule type="cellIs" dxfId="275" priority="19" operator="equal">
      <formula>0</formula>
    </cfRule>
  </conditionalFormatting>
  <conditionalFormatting sqref="BC330 N323:AP327 N294:AP295 AR294:BC295 AR323:BC327">
    <cfRule type="cellIs" dxfId="274" priority="18" operator="lessThan">
      <formula>#REF!</formula>
    </cfRule>
  </conditionalFormatting>
  <conditionalFormatting sqref="BC329">
    <cfRule type="cellIs" dxfId="273" priority="17" operator="lessThan">
      <formula>#REF!</formula>
    </cfRule>
  </conditionalFormatting>
  <conditionalFormatting sqref="BC328">
    <cfRule type="cellIs" dxfId="272" priority="16" operator="lessThan">
      <formula>#REF!</formula>
    </cfRule>
  </conditionalFormatting>
  <conditionalFormatting sqref="BC336">
    <cfRule type="cellIs" dxfId="271" priority="15" operator="lessThan">
      <formula>#REF!</formula>
    </cfRule>
  </conditionalFormatting>
  <conditionalFormatting sqref="BC335">
    <cfRule type="cellIs" dxfId="270" priority="14" operator="lessThan">
      <formula>#REF!</formula>
    </cfRule>
  </conditionalFormatting>
  <conditionalFormatting sqref="BC334">
    <cfRule type="cellIs" dxfId="269" priority="13" operator="lessThan">
      <formula>#REF!</formula>
    </cfRule>
  </conditionalFormatting>
  <conditionalFormatting sqref="AN323">
    <cfRule type="cellIs" dxfId="268" priority="10" operator="equal">
      <formula>0</formula>
    </cfRule>
  </conditionalFormatting>
  <conditionalFormatting sqref="BC327">
    <cfRule type="cellIs" dxfId="267" priority="7" operator="lessThan">
      <formula>#REF!</formula>
    </cfRule>
  </conditionalFormatting>
  <conditionalFormatting sqref="BC323">
    <cfRule type="cellIs" dxfId="266" priority="5" operator="lessThan">
      <formula>#REF!</formula>
    </cfRule>
  </conditionalFormatting>
  <conditionalFormatting sqref="BC326">
    <cfRule type="cellIs" dxfId="265" priority="4" operator="lessThan">
      <formula>#REF!</formula>
    </cfRule>
  </conditionalFormatting>
  <conditionalFormatting sqref="BC294">
    <cfRule type="cellIs" dxfId="264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8"/>
  <sheetViews>
    <sheetView tabSelected="1" topLeftCell="P1" workbookViewId="0">
      <selection activeCell="AB6" sqref="AB6"/>
    </sheetView>
  </sheetViews>
  <sheetFormatPr defaultRowHeight="12" customHeight="1" x14ac:dyDescent="0.2"/>
  <cols>
    <col min="1" max="1" width="6.5703125" style="56" customWidth="1"/>
    <col min="2" max="2" width="6.5703125" style="70" customWidth="1"/>
    <col min="3" max="3" width="13.42578125" style="70" customWidth="1"/>
    <col min="4" max="4" width="11.7109375" style="56" customWidth="1"/>
    <col min="5" max="8" width="8.28515625" style="83" customWidth="1"/>
    <col min="9" max="9" width="8.42578125" style="70" customWidth="1"/>
    <col min="10" max="11" width="11" style="70" customWidth="1"/>
    <col min="12" max="12" width="10" style="70" customWidth="1"/>
    <col min="13" max="13" width="11.42578125" style="70" customWidth="1"/>
    <col min="14" max="14" width="5.28515625" style="70" customWidth="1"/>
    <col min="15" max="15" width="16.42578125" style="70" bestFit="1" customWidth="1"/>
    <col min="16" max="18" width="9.140625" style="71"/>
    <col min="19" max="19" width="9.140625" style="72"/>
    <col min="20" max="21" width="9.140625" style="71"/>
    <col min="22" max="22" width="9.140625" style="73"/>
    <col min="23" max="23" width="9.140625" style="74"/>
    <col min="24" max="25" width="9.140625" style="73"/>
    <col min="26" max="28" width="9.140625" style="75"/>
    <col min="29" max="29" width="9.140625" style="74"/>
    <col min="30" max="30" width="9.140625" style="73"/>
    <col min="31" max="35" width="9.140625" style="74"/>
    <col min="36" max="39" width="9.140625" style="71"/>
    <col min="40" max="40" width="9.140625" style="74"/>
    <col min="41" max="46" width="9.140625" style="75"/>
    <col min="47" max="47" width="9.140625" style="71"/>
    <col min="48" max="48" width="9.140625" style="70"/>
    <col min="49" max="57" width="9.140625" style="75"/>
    <col min="58" max="58" width="9.140625" style="71"/>
    <col min="59" max="60" width="9.140625" style="75"/>
    <col min="61" max="16384" width="9.140625" style="70"/>
  </cols>
  <sheetData>
    <row r="1" spans="1:60" ht="12" customHeight="1" x14ac:dyDescent="0.2">
      <c r="O1" s="56" t="s">
        <v>347</v>
      </c>
      <c r="P1" s="64" t="s">
        <v>189</v>
      </c>
      <c r="Q1" s="64" t="s">
        <v>187</v>
      </c>
      <c r="R1" s="64" t="s">
        <v>186</v>
      </c>
      <c r="S1" s="65" t="s">
        <v>185</v>
      </c>
      <c r="T1" s="64" t="s">
        <v>190</v>
      </c>
      <c r="U1" s="64" t="s">
        <v>188</v>
      </c>
      <c r="V1" s="66" t="s">
        <v>348</v>
      </c>
      <c r="W1" s="67" t="s">
        <v>349</v>
      </c>
      <c r="X1" s="66" t="s">
        <v>350</v>
      </c>
      <c r="Y1" s="66" t="s">
        <v>351</v>
      </c>
      <c r="Z1" s="68" t="s">
        <v>279</v>
      </c>
      <c r="AA1" s="68" t="s">
        <v>279</v>
      </c>
      <c r="AB1" s="68" t="s">
        <v>286</v>
      </c>
      <c r="AC1" s="67" t="s">
        <v>353</v>
      </c>
      <c r="AD1" s="66" t="s">
        <v>354</v>
      </c>
      <c r="AE1" s="67" t="s">
        <v>355</v>
      </c>
      <c r="AF1" s="67" t="s">
        <v>356</v>
      </c>
      <c r="AG1" s="67" t="s">
        <v>357</v>
      </c>
      <c r="AH1" s="67" t="s">
        <v>358</v>
      </c>
      <c r="AI1" s="67" t="s">
        <v>359</v>
      </c>
      <c r="AJ1" s="64" t="s">
        <v>360</v>
      </c>
      <c r="AK1" s="64" t="s">
        <v>361</v>
      </c>
      <c r="AL1" s="64" t="s">
        <v>362</v>
      </c>
      <c r="AM1" s="64" t="s">
        <v>363</v>
      </c>
      <c r="AN1" s="67" t="s">
        <v>364</v>
      </c>
      <c r="AO1" s="68" t="s">
        <v>365</v>
      </c>
      <c r="AP1" s="68" t="s">
        <v>366</v>
      </c>
      <c r="AQ1" s="68" t="s">
        <v>367</v>
      </c>
      <c r="AR1" s="68" t="s">
        <v>368</v>
      </c>
      <c r="AS1" s="68" t="s">
        <v>369</v>
      </c>
      <c r="AT1" s="68" t="s">
        <v>283</v>
      </c>
      <c r="AU1" s="61" t="s">
        <v>283</v>
      </c>
      <c r="AV1" s="55" t="s">
        <v>58</v>
      </c>
      <c r="AW1" s="68" t="s">
        <v>370</v>
      </c>
      <c r="AX1" s="68" t="s">
        <v>371</v>
      </c>
      <c r="AY1" s="68" t="s">
        <v>372</v>
      </c>
      <c r="AZ1" s="68" t="s">
        <v>373</v>
      </c>
      <c r="BA1" s="68" t="s">
        <v>374</v>
      </c>
      <c r="BB1" s="68" t="s">
        <v>375</v>
      </c>
      <c r="BC1" s="68" t="s">
        <v>376</v>
      </c>
      <c r="BD1" s="68" t="s">
        <v>377</v>
      </c>
      <c r="BE1" s="68" t="s">
        <v>378</v>
      </c>
      <c r="BF1" s="64" t="s">
        <v>379</v>
      </c>
      <c r="BG1" s="68" t="s">
        <v>380</v>
      </c>
      <c r="BH1" s="68" t="s">
        <v>381</v>
      </c>
    </row>
    <row r="2" spans="1:60" s="69" customFormat="1" ht="12" customHeight="1" x14ac:dyDescent="0.2">
      <c r="A2" s="62"/>
      <c r="B2" s="62"/>
      <c r="C2" s="62" t="s">
        <v>55</v>
      </c>
      <c r="D2" s="62"/>
      <c r="E2" s="62" t="s">
        <v>36</v>
      </c>
      <c r="F2" s="63" t="s">
        <v>172</v>
      </c>
      <c r="G2" s="63" t="s">
        <v>172</v>
      </c>
      <c r="H2" s="63" t="s">
        <v>172</v>
      </c>
      <c r="I2" s="63" t="s">
        <v>177</v>
      </c>
      <c r="J2" s="62" t="s">
        <v>38</v>
      </c>
      <c r="K2" s="62" t="s">
        <v>60</v>
      </c>
      <c r="L2" s="62" t="s">
        <v>39</v>
      </c>
      <c r="M2" s="62" t="s">
        <v>39</v>
      </c>
      <c r="N2" s="62"/>
      <c r="O2" s="62" t="s">
        <v>345</v>
      </c>
      <c r="P2" s="64" t="s">
        <v>189</v>
      </c>
      <c r="Q2" s="64" t="s">
        <v>187</v>
      </c>
      <c r="R2" s="64" t="s">
        <v>186</v>
      </c>
      <c r="S2" s="65" t="s">
        <v>185</v>
      </c>
      <c r="T2" s="64" t="s">
        <v>190</v>
      </c>
      <c r="U2" s="64" t="s">
        <v>188</v>
      </c>
      <c r="V2" s="66" t="s">
        <v>35</v>
      </c>
      <c r="W2" s="67" t="s">
        <v>34</v>
      </c>
      <c r="X2" s="66" t="s">
        <v>33</v>
      </c>
      <c r="Y2" s="66" t="s">
        <v>32</v>
      </c>
      <c r="Z2" s="68" t="s">
        <v>285</v>
      </c>
      <c r="AA2" s="68" t="s">
        <v>411</v>
      </c>
      <c r="AB2" s="68" t="s">
        <v>352</v>
      </c>
      <c r="AC2" s="67" t="s">
        <v>31</v>
      </c>
      <c r="AD2" s="66" t="s">
        <v>30</v>
      </c>
      <c r="AE2" s="67" t="s">
        <v>29</v>
      </c>
      <c r="AF2" s="67" t="s">
        <v>28</v>
      </c>
      <c r="AG2" s="67" t="s">
        <v>27</v>
      </c>
      <c r="AH2" s="67" t="s">
        <v>26</v>
      </c>
      <c r="AI2" s="67" t="s">
        <v>25</v>
      </c>
      <c r="AJ2" s="64" t="s">
        <v>24</v>
      </c>
      <c r="AK2" s="64" t="s">
        <v>23</v>
      </c>
      <c r="AL2" s="64" t="s">
        <v>22</v>
      </c>
      <c r="AM2" s="64" t="s">
        <v>21</v>
      </c>
      <c r="AN2" s="67" t="s">
        <v>20</v>
      </c>
      <c r="AO2" s="68" t="s">
        <v>19</v>
      </c>
      <c r="AP2" s="68" t="s">
        <v>18</v>
      </c>
      <c r="AQ2" s="68" t="s">
        <v>17</v>
      </c>
      <c r="AR2" s="68" t="s">
        <v>16</v>
      </c>
      <c r="AS2" s="68" t="s">
        <v>15</v>
      </c>
      <c r="AT2" s="68" t="s">
        <v>14</v>
      </c>
      <c r="AU2" s="68" t="s">
        <v>14</v>
      </c>
      <c r="AV2" s="55" t="s">
        <v>58</v>
      </c>
      <c r="AW2" s="68" t="s">
        <v>13</v>
      </c>
      <c r="AX2" s="68" t="s">
        <v>12</v>
      </c>
      <c r="AY2" s="68" t="s">
        <v>11</v>
      </c>
      <c r="AZ2" s="68" t="s">
        <v>10</v>
      </c>
      <c r="BA2" s="68" t="s">
        <v>9</v>
      </c>
      <c r="BB2" s="68" t="s">
        <v>8</v>
      </c>
      <c r="BC2" s="68" t="s">
        <v>7</v>
      </c>
      <c r="BD2" s="68" t="s">
        <v>6</v>
      </c>
      <c r="BE2" s="68" t="s">
        <v>5</v>
      </c>
      <c r="BF2" s="64" t="s">
        <v>4</v>
      </c>
      <c r="BG2" s="68" t="s">
        <v>3</v>
      </c>
      <c r="BH2" s="68" t="s">
        <v>2</v>
      </c>
    </row>
    <row r="3" spans="1:60" s="69" customFormat="1" ht="12" customHeight="1" x14ac:dyDescent="0.2">
      <c r="A3" s="62" t="s">
        <v>147</v>
      </c>
      <c r="B3" s="62" t="s">
        <v>175</v>
      </c>
      <c r="C3" s="62" t="s">
        <v>56</v>
      </c>
      <c r="D3" s="62" t="s">
        <v>68</v>
      </c>
      <c r="E3" s="62" t="s">
        <v>37</v>
      </c>
      <c r="F3" s="62" t="s">
        <v>41</v>
      </c>
      <c r="G3" s="62" t="s">
        <v>174</v>
      </c>
      <c r="H3" s="62" t="s">
        <v>173</v>
      </c>
      <c r="I3" s="62" t="s">
        <v>178</v>
      </c>
      <c r="J3" s="62"/>
      <c r="K3" s="62" t="s">
        <v>61</v>
      </c>
      <c r="L3" s="62" t="s">
        <v>40</v>
      </c>
      <c r="M3" s="62" t="s">
        <v>63</v>
      </c>
      <c r="N3" s="62"/>
      <c r="O3" s="62" t="s">
        <v>346</v>
      </c>
      <c r="P3" s="68" t="s">
        <v>205</v>
      </c>
      <c r="Q3" s="68" t="s">
        <v>205</v>
      </c>
      <c r="R3" s="68" t="s">
        <v>205</v>
      </c>
      <c r="S3" s="65" t="s">
        <v>1</v>
      </c>
      <c r="T3" s="68" t="s">
        <v>205</v>
      </c>
      <c r="U3" s="68" t="s">
        <v>205</v>
      </c>
      <c r="V3" s="66" t="s">
        <v>0</v>
      </c>
      <c r="W3" s="67" t="s">
        <v>0</v>
      </c>
      <c r="X3" s="66" t="s">
        <v>0</v>
      </c>
      <c r="Y3" s="66" t="s">
        <v>0</v>
      </c>
      <c r="Z3" s="68" t="s">
        <v>205</v>
      </c>
      <c r="AA3" s="68" t="s">
        <v>205</v>
      </c>
      <c r="AB3" s="68" t="s">
        <v>284</v>
      </c>
      <c r="AC3" s="67" t="s">
        <v>0</v>
      </c>
      <c r="AD3" s="66" t="s">
        <v>0</v>
      </c>
      <c r="AE3" s="67" t="s">
        <v>0</v>
      </c>
      <c r="AF3" s="67" t="s">
        <v>0</v>
      </c>
      <c r="AG3" s="67" t="s">
        <v>0</v>
      </c>
      <c r="AH3" s="67" t="s">
        <v>0</v>
      </c>
      <c r="AI3" s="67" t="s">
        <v>0</v>
      </c>
      <c r="AJ3" s="64" t="s">
        <v>0</v>
      </c>
      <c r="AK3" s="64" t="s">
        <v>0</v>
      </c>
      <c r="AL3" s="64" t="s">
        <v>0</v>
      </c>
      <c r="AM3" s="64" t="s">
        <v>0</v>
      </c>
      <c r="AN3" s="67" t="s">
        <v>0</v>
      </c>
      <c r="AO3" s="68" t="s">
        <v>0</v>
      </c>
      <c r="AP3" s="68" t="s">
        <v>0</v>
      </c>
      <c r="AQ3" s="68" t="s">
        <v>0</v>
      </c>
      <c r="AR3" s="68" t="s">
        <v>0</v>
      </c>
      <c r="AS3" s="68" t="s">
        <v>0</v>
      </c>
      <c r="AT3" s="68" t="s">
        <v>0</v>
      </c>
      <c r="AU3" s="61" t="s">
        <v>284</v>
      </c>
      <c r="AV3" s="55" t="s">
        <v>282</v>
      </c>
      <c r="AW3" s="68" t="s">
        <v>0</v>
      </c>
      <c r="AX3" s="68" t="s">
        <v>0</v>
      </c>
      <c r="AY3" s="68" t="s">
        <v>0</v>
      </c>
      <c r="AZ3" s="68" t="s">
        <v>0</v>
      </c>
      <c r="BA3" s="68" t="s">
        <v>0</v>
      </c>
      <c r="BB3" s="68" t="s">
        <v>0</v>
      </c>
      <c r="BC3" s="68" t="s">
        <v>0</v>
      </c>
      <c r="BD3" s="68" t="s">
        <v>0</v>
      </c>
      <c r="BE3" s="68" t="s">
        <v>0</v>
      </c>
      <c r="BF3" s="64" t="s">
        <v>0</v>
      </c>
      <c r="BG3" s="68" t="s">
        <v>0</v>
      </c>
      <c r="BH3" s="68" t="s">
        <v>0</v>
      </c>
    </row>
    <row r="4" spans="1:60" ht="12" customHeight="1" x14ac:dyDescent="0.2">
      <c r="E4" s="62"/>
      <c r="F4" s="62"/>
      <c r="G4" s="62"/>
      <c r="H4" s="62"/>
    </row>
    <row r="5" spans="1:60" s="56" customFormat="1" ht="12" customHeight="1" x14ac:dyDescent="0.2">
      <c r="A5" s="76" t="s">
        <v>67</v>
      </c>
      <c r="E5" s="62"/>
      <c r="F5" s="62"/>
      <c r="G5" s="62"/>
      <c r="H5" s="62"/>
      <c r="P5" s="61"/>
      <c r="Q5" s="61"/>
      <c r="R5" s="61"/>
      <c r="S5" s="77"/>
      <c r="T5" s="61"/>
      <c r="U5" s="61"/>
      <c r="V5" s="78"/>
      <c r="W5" s="79"/>
      <c r="X5" s="78"/>
      <c r="Y5" s="78"/>
      <c r="Z5" s="80"/>
      <c r="AA5" s="80"/>
      <c r="AB5" s="80"/>
      <c r="AC5" s="79"/>
      <c r="AD5" s="78"/>
      <c r="AE5" s="79"/>
      <c r="AF5" s="79"/>
      <c r="AG5" s="79"/>
      <c r="AH5" s="79"/>
      <c r="AI5" s="79"/>
      <c r="AJ5" s="61"/>
      <c r="AK5" s="61"/>
      <c r="AL5" s="61"/>
      <c r="AM5" s="61"/>
      <c r="AN5" s="79"/>
      <c r="AO5" s="80"/>
      <c r="AP5" s="80"/>
      <c r="AQ5" s="80"/>
      <c r="AR5" s="80"/>
      <c r="AS5" s="80"/>
      <c r="AT5" s="80"/>
      <c r="AU5" s="61"/>
      <c r="AW5" s="80"/>
      <c r="AX5" s="80"/>
      <c r="AY5" s="80"/>
      <c r="AZ5" s="80"/>
      <c r="BA5" s="80"/>
      <c r="BB5" s="80"/>
      <c r="BC5" s="80"/>
      <c r="BD5" s="80"/>
      <c r="BE5" s="80"/>
      <c r="BF5" s="61"/>
      <c r="BG5" s="80"/>
      <c r="BH5" s="80"/>
    </row>
    <row r="6" spans="1:60" ht="12" customHeight="1" x14ac:dyDescent="0.2">
      <c r="A6" s="56">
        <v>1</v>
      </c>
      <c r="B6" s="70">
        <v>1</v>
      </c>
      <c r="C6" s="81">
        <v>42893</v>
      </c>
      <c r="D6" s="82" t="s">
        <v>287</v>
      </c>
      <c r="E6" s="83">
        <v>15.5</v>
      </c>
      <c r="F6" s="83">
        <v>2737.2</v>
      </c>
      <c r="G6" s="83">
        <v>2735.16</v>
      </c>
      <c r="H6" s="83">
        <v>-1161.3999999999999</v>
      </c>
      <c r="I6" s="70" t="s">
        <v>179</v>
      </c>
      <c r="J6" s="70" t="s">
        <v>288</v>
      </c>
      <c r="K6" s="70" t="s">
        <v>47</v>
      </c>
      <c r="L6" s="70" t="s">
        <v>42</v>
      </c>
      <c r="M6" s="70" t="s">
        <v>289</v>
      </c>
      <c r="P6" s="71">
        <v>3.5567852534562214</v>
      </c>
      <c r="Q6" s="71">
        <v>0.38677552204176335</v>
      </c>
      <c r="R6" s="71">
        <v>34.902009167303277</v>
      </c>
      <c r="S6" s="72">
        <v>7.1685754966945722E-2</v>
      </c>
      <c r="T6" s="71">
        <v>0.17220759193357058</v>
      </c>
      <c r="U6" s="71">
        <v>14.911873141724479</v>
      </c>
      <c r="V6" s="73">
        <v>207.85497667185069</v>
      </c>
      <c r="W6" s="74">
        <v>28.168340571428569</v>
      </c>
      <c r="X6" s="84">
        <v>3.2</v>
      </c>
      <c r="Y6" s="73">
        <v>176.62324983943481</v>
      </c>
      <c r="Z6" s="75">
        <v>0.8722295805739515</v>
      </c>
      <c r="AA6" s="75">
        <f>Z6/1.11</f>
        <v>0.78579241493148777</v>
      </c>
      <c r="AB6" s="73">
        <f>AA6*10000*0.77311</f>
        <v>6075.0397390768248</v>
      </c>
      <c r="AC6" s="85">
        <v>0.7</v>
      </c>
      <c r="AD6" s="84">
        <v>4.2</v>
      </c>
      <c r="AE6" s="74">
        <v>32.048265185933026</v>
      </c>
      <c r="AF6" s="74">
        <v>8.6992222942320154</v>
      </c>
      <c r="AG6" s="74">
        <v>28.901649746192891</v>
      </c>
      <c r="AH6" s="74">
        <v>3.7030401590457265</v>
      </c>
      <c r="AI6" s="74">
        <v>378.57278571872087</v>
      </c>
      <c r="AJ6" s="71">
        <v>0.18429787234042555</v>
      </c>
      <c r="AK6" s="71">
        <v>0.73589031078610612</v>
      </c>
      <c r="AL6" s="72">
        <v>7.0000000000000007E-2</v>
      </c>
      <c r="AM6" s="72">
        <v>0.04</v>
      </c>
      <c r="AN6" s="74">
        <v>91.690133417045985</v>
      </c>
      <c r="AO6" s="71">
        <v>3.2228424489795922</v>
      </c>
      <c r="AP6" s="71">
        <v>6.2397471910112365</v>
      </c>
      <c r="AQ6" s="71">
        <v>0.54237227214377404</v>
      </c>
      <c r="AR6" s="71">
        <v>1.9341412028389988</v>
      </c>
      <c r="AS6" s="71">
        <v>8.5423204945316217E-2</v>
      </c>
      <c r="AT6" s="71">
        <v>0.29564987146529559</v>
      </c>
      <c r="AU6" s="71">
        <f t="shared" ref="AU6:AU18" si="0">AT6*1000</f>
        <v>295.64987146529558</v>
      </c>
      <c r="AV6" s="71">
        <f t="shared" ref="AV6:AV37" si="1">AT6/((AS6+AW6)/2)</f>
        <v>3.6581849123242054</v>
      </c>
      <c r="AW6" s="71">
        <v>7.6214262023217239E-2</v>
      </c>
      <c r="AX6" s="71">
        <v>2.0891566265060241E-2</v>
      </c>
      <c r="AY6" s="71">
        <v>3.3653528066162237E-2</v>
      </c>
      <c r="AZ6" s="71">
        <v>1.0400702987697717E-2</v>
      </c>
      <c r="BA6" s="71">
        <v>5.1942532365014213E-2</v>
      </c>
      <c r="BB6" s="72">
        <v>8.0000000000000002E-3</v>
      </c>
      <c r="BC6" s="71">
        <v>7.2034626482847058E-2</v>
      </c>
      <c r="BD6" s="72">
        <v>1.2E-2</v>
      </c>
      <c r="BE6" s="71">
        <v>0.106726989869753</v>
      </c>
      <c r="BF6" s="71">
        <v>4.1813955608878217</v>
      </c>
      <c r="BG6" s="72">
        <v>1.0999999999999999E-2</v>
      </c>
      <c r="BH6" s="72">
        <v>8.9999999999999993E-3</v>
      </c>
    </row>
    <row r="7" spans="1:60" ht="12" customHeight="1" x14ac:dyDescent="0.2">
      <c r="B7" s="70">
        <v>2</v>
      </c>
      <c r="C7" s="81">
        <v>42893</v>
      </c>
      <c r="D7" s="82" t="s">
        <v>287</v>
      </c>
      <c r="E7" s="83">
        <v>15.5</v>
      </c>
      <c r="F7" s="83">
        <v>2737.2</v>
      </c>
      <c r="G7" s="83">
        <v>2735.16</v>
      </c>
      <c r="H7" s="83">
        <v>-1161.3999999999999</v>
      </c>
      <c r="I7" s="70" t="s">
        <v>179</v>
      </c>
      <c r="J7" s="70" t="s">
        <v>288</v>
      </c>
      <c r="K7" s="70" t="s">
        <v>47</v>
      </c>
      <c r="L7" s="70" t="s">
        <v>42</v>
      </c>
      <c r="M7" s="70" t="s">
        <v>289</v>
      </c>
      <c r="P7" s="71">
        <v>3.3237087557603688</v>
      </c>
      <c r="Q7" s="72">
        <v>7.0000000000000001E-3</v>
      </c>
      <c r="R7" s="71">
        <v>39.701161191749421</v>
      </c>
      <c r="S7" s="72">
        <v>8.7085479353174705E-2</v>
      </c>
      <c r="T7" s="71">
        <v>0.18647330960854092</v>
      </c>
      <c r="U7" s="71">
        <v>15.425419793288969</v>
      </c>
      <c r="V7" s="73">
        <v>91.264502332814928</v>
      </c>
      <c r="W7" s="85">
        <v>4.3</v>
      </c>
      <c r="X7" s="84">
        <v>4.0999999999999996</v>
      </c>
      <c r="Y7" s="84">
        <v>7</v>
      </c>
      <c r="Z7" s="75">
        <v>0.26761589403973512</v>
      </c>
      <c r="AA7" s="75">
        <f t="shared" ref="AA7:AA70" si="2">Z7/1.11</f>
        <v>0.24109540003579738</v>
      </c>
      <c r="AB7" s="73">
        <f t="shared" ref="AB7:AB70" si="3">AA7*10000*0.77311</f>
        <v>1863.9326472167529</v>
      </c>
      <c r="AC7" s="85">
        <v>0.9</v>
      </c>
      <c r="AD7" s="73">
        <v>13.244328193832599</v>
      </c>
      <c r="AE7" s="74">
        <v>37.963446071007901</v>
      </c>
      <c r="AF7" s="74">
        <v>3.6261114711600775</v>
      </c>
      <c r="AG7" s="74">
        <v>39.014678510998309</v>
      </c>
      <c r="AH7" s="74">
        <v>0.40450616302186881</v>
      </c>
      <c r="AI7" s="74">
        <v>408.6323945358584</v>
      </c>
      <c r="AJ7" s="72">
        <v>0.04</v>
      </c>
      <c r="AK7" s="71">
        <v>0.36969408897014022</v>
      </c>
      <c r="AL7" s="71">
        <v>9.502439024390244E-2</v>
      </c>
      <c r="AM7" s="72">
        <v>0.04</v>
      </c>
      <c r="AN7" s="74">
        <v>85.473680740857006</v>
      </c>
      <c r="AO7" s="71">
        <v>4.5214791836734705</v>
      </c>
      <c r="AP7" s="71">
        <v>7.0521573033707865</v>
      </c>
      <c r="AQ7" s="71">
        <v>0.52554685494223363</v>
      </c>
      <c r="AR7" s="71">
        <v>2.8324243556219648</v>
      </c>
      <c r="AS7" s="71">
        <v>0.29209224916785542</v>
      </c>
      <c r="AT7" s="71">
        <v>0.37170128534704366</v>
      </c>
      <c r="AU7" s="71">
        <f t="shared" si="0"/>
        <v>371.70128534704367</v>
      </c>
      <c r="AV7" s="71">
        <f t="shared" si="1"/>
        <v>1.3374549964770648</v>
      </c>
      <c r="AW7" s="71">
        <v>0.26374145936981758</v>
      </c>
      <c r="AX7" s="71">
        <v>3.9496166484118203E-2</v>
      </c>
      <c r="AY7" s="71">
        <v>1.4552877001583671E-2</v>
      </c>
      <c r="AZ7" s="71">
        <v>1.985588752196837E-2</v>
      </c>
      <c r="BA7" s="71">
        <v>2.004799494790022E-2</v>
      </c>
      <c r="BB7" s="72">
        <v>1.0999999999999999E-2</v>
      </c>
      <c r="BC7" s="72">
        <v>0.04</v>
      </c>
      <c r="BD7" s="72">
        <v>1.0999999999999999E-2</v>
      </c>
      <c r="BE7" s="71">
        <v>0.14321490593342984</v>
      </c>
      <c r="BF7" s="71">
        <v>2.9524511097780439</v>
      </c>
      <c r="BG7" s="72">
        <v>1.2E-2</v>
      </c>
      <c r="BH7" s="71">
        <v>2.1207524271844663E-2</v>
      </c>
    </row>
    <row r="8" spans="1:60" ht="12" customHeight="1" x14ac:dyDescent="0.2">
      <c r="B8" s="70">
        <v>3</v>
      </c>
      <c r="C8" s="81">
        <v>42893</v>
      </c>
      <c r="D8" s="82" t="s">
        <v>287</v>
      </c>
      <c r="E8" s="83">
        <v>15.5</v>
      </c>
      <c r="F8" s="83">
        <v>2737.2</v>
      </c>
      <c r="G8" s="83">
        <v>2735.16</v>
      </c>
      <c r="H8" s="83">
        <v>-1161.3999999999999</v>
      </c>
      <c r="I8" s="70" t="s">
        <v>179</v>
      </c>
      <c r="J8" s="70" t="s">
        <v>288</v>
      </c>
      <c r="K8" s="70" t="s">
        <v>47</v>
      </c>
      <c r="L8" s="70" t="s">
        <v>42</v>
      </c>
      <c r="M8" s="70" t="s">
        <v>289</v>
      </c>
      <c r="P8" s="71">
        <v>2.8821898617511521</v>
      </c>
      <c r="Q8" s="72">
        <v>4.0000000000000001E-3</v>
      </c>
      <c r="R8" s="71">
        <v>31.581841100076392</v>
      </c>
      <c r="S8" s="72">
        <v>0.22285199971831235</v>
      </c>
      <c r="T8" s="71">
        <v>0.18341637010676154</v>
      </c>
      <c r="U8" s="71">
        <v>13.580455896927649</v>
      </c>
      <c r="V8" s="73">
        <v>147.63802488335924</v>
      </c>
      <c r="W8" s="74">
        <v>14.458258285714287</v>
      </c>
      <c r="X8" s="84">
        <v>4.5999999999999996</v>
      </c>
      <c r="Y8" s="84">
        <v>8</v>
      </c>
      <c r="Z8" s="86">
        <v>8.9999999999999993E-3</v>
      </c>
      <c r="AA8" s="75">
        <f t="shared" si="2"/>
        <v>8.1081081081081068E-3</v>
      </c>
      <c r="AB8" s="73">
        <f t="shared" si="3"/>
        <v>62.684594594594579</v>
      </c>
      <c r="AC8" s="85">
        <v>0.8</v>
      </c>
      <c r="AD8" s="84">
        <v>4.5</v>
      </c>
      <c r="AE8" s="74">
        <v>7.5834467440686515</v>
      </c>
      <c r="AF8" s="85">
        <v>1.9</v>
      </c>
      <c r="AG8" s="74">
        <v>28.687563451776647</v>
      </c>
      <c r="AH8" s="74">
        <v>0.529475546719682</v>
      </c>
      <c r="AI8" s="74">
        <v>349.6264957466625</v>
      </c>
      <c r="AJ8" s="71">
        <v>0.16919148936170217</v>
      </c>
      <c r="AK8" s="71">
        <v>0.63096892138939675</v>
      </c>
      <c r="AL8" s="72">
        <v>0.06</v>
      </c>
      <c r="AM8" s="72">
        <v>0.05</v>
      </c>
      <c r="AN8" s="74">
        <v>92.75842724846963</v>
      </c>
      <c r="AO8" s="71">
        <v>3.1126857142857149</v>
      </c>
      <c r="AP8" s="71">
        <v>5.4710898876404492</v>
      </c>
      <c r="AQ8" s="71">
        <v>0.41568677792041075</v>
      </c>
      <c r="AR8" s="71">
        <v>1.5102891296227121</v>
      </c>
      <c r="AS8" s="71">
        <v>0.14512759549849422</v>
      </c>
      <c r="AT8" s="71">
        <v>0.41257892030848325</v>
      </c>
      <c r="AU8" s="71">
        <f t="shared" si="0"/>
        <v>412.57892030848325</v>
      </c>
      <c r="AV8" s="71">
        <f t="shared" si="1"/>
        <v>2.4364534163097127</v>
      </c>
      <c r="AW8" s="71">
        <v>0.19354411276948588</v>
      </c>
      <c r="AX8" s="71">
        <v>1.6143483023001098E-2</v>
      </c>
      <c r="AY8" s="71">
        <v>2.9105754003167342E-2</v>
      </c>
      <c r="AZ8" s="71">
        <v>7.5641476274165217E-3</v>
      </c>
      <c r="BA8" s="71">
        <v>4.7386169876855067E-2</v>
      </c>
      <c r="BB8" s="72">
        <v>8.9999999999999993E-3</v>
      </c>
      <c r="BC8" s="72">
        <v>0.05</v>
      </c>
      <c r="BD8" s="72">
        <v>8.9999999999999993E-3</v>
      </c>
      <c r="BE8" s="71">
        <v>8.4698986975398002E-2</v>
      </c>
      <c r="BF8" s="71">
        <v>1.4708962207558485</v>
      </c>
      <c r="BG8" s="72">
        <v>1.0999999999999999E-2</v>
      </c>
      <c r="BH8" s="72">
        <v>1.9E-2</v>
      </c>
    </row>
    <row r="9" spans="1:60" ht="12" customHeight="1" x14ac:dyDescent="0.2">
      <c r="B9" s="70">
        <v>4</v>
      </c>
      <c r="C9" s="81">
        <v>42893</v>
      </c>
      <c r="D9" s="82" t="s">
        <v>287</v>
      </c>
      <c r="E9" s="83">
        <v>15.5</v>
      </c>
      <c r="F9" s="83">
        <v>2737.2</v>
      </c>
      <c r="G9" s="83">
        <v>2735.16</v>
      </c>
      <c r="H9" s="83">
        <v>-1161.3999999999999</v>
      </c>
      <c r="I9" s="70" t="s">
        <v>179</v>
      </c>
      <c r="J9" s="70" t="s">
        <v>288</v>
      </c>
      <c r="K9" s="70" t="s">
        <v>47</v>
      </c>
      <c r="L9" s="70" t="s">
        <v>42</v>
      </c>
      <c r="M9" s="70" t="s">
        <v>289</v>
      </c>
      <c r="P9" s="71">
        <v>3.523043010752688</v>
      </c>
      <c r="Q9" s="71">
        <v>7.1967807424593966E-2</v>
      </c>
      <c r="R9" s="71">
        <v>33.901925133689844</v>
      </c>
      <c r="S9" s="72">
        <v>0.24831790107481452</v>
      </c>
      <c r="T9" s="71">
        <v>0.15135112692763938</v>
      </c>
      <c r="U9" s="71">
        <v>14.221747132946339</v>
      </c>
      <c r="V9" s="73">
        <v>166.97900466562987</v>
      </c>
      <c r="W9" s="74">
        <v>7.7135657142857097</v>
      </c>
      <c r="X9" s="84">
        <v>3.7</v>
      </c>
      <c r="Y9" s="73">
        <v>41.112742453436091</v>
      </c>
      <c r="Z9" s="75">
        <v>0.45360412067696831</v>
      </c>
      <c r="AA9" s="75">
        <f t="shared" si="2"/>
        <v>0.40865236097024171</v>
      </c>
      <c r="AB9" s="73">
        <f t="shared" si="3"/>
        <v>3159.3322678970358</v>
      </c>
      <c r="AC9" s="74">
        <v>1.3781427155599599</v>
      </c>
      <c r="AD9" s="84">
        <v>3.8</v>
      </c>
      <c r="AE9" s="74">
        <v>19.485936395759715</v>
      </c>
      <c r="AF9" s="74">
        <v>4.7924925469863897</v>
      </c>
      <c r="AG9" s="74">
        <v>27.347318104906936</v>
      </c>
      <c r="AH9" s="74">
        <v>1.1354642147117295</v>
      </c>
      <c r="AI9" s="74">
        <v>367.55614492393664</v>
      </c>
      <c r="AJ9" s="71">
        <v>0.30215737926376224</v>
      </c>
      <c r="AK9" s="71">
        <v>0.70224253503960998</v>
      </c>
      <c r="AL9" s="72">
        <v>7.0000000000000007E-2</v>
      </c>
      <c r="AM9" s="72">
        <v>0.04</v>
      </c>
      <c r="AN9" s="74">
        <v>88.815645895463803</v>
      </c>
      <c r="AO9" s="71">
        <v>3.8809885714285715</v>
      </c>
      <c r="AP9" s="71">
        <v>6.5636512979465333</v>
      </c>
      <c r="AQ9" s="71">
        <v>0.49914441591784331</v>
      </c>
      <c r="AR9" s="71">
        <v>1.3065924542398206</v>
      </c>
      <c r="AS9" s="71">
        <v>8.2312252337929895E-2</v>
      </c>
      <c r="AT9" s="71">
        <v>0.38221079691516707</v>
      </c>
      <c r="AU9" s="71">
        <f t="shared" si="0"/>
        <v>382.21079691516707</v>
      </c>
      <c r="AV9" s="71">
        <f t="shared" si="1"/>
        <v>3.2760206411125536</v>
      </c>
      <c r="AW9" s="71">
        <v>0.1510262023217247</v>
      </c>
      <c r="AX9" s="72">
        <v>6.0000000000000001E-3</v>
      </c>
      <c r="AY9" s="71">
        <v>1.1757170508534224E-2</v>
      </c>
      <c r="AZ9" s="72">
        <v>7.0000000000000001E-3</v>
      </c>
      <c r="BA9" s="72">
        <v>1.6E-2</v>
      </c>
      <c r="BB9" s="72">
        <v>1.0999999999999999E-2</v>
      </c>
      <c r="BC9" s="72">
        <v>0.04</v>
      </c>
      <c r="BD9" s="72">
        <v>0.01</v>
      </c>
      <c r="BE9" s="71">
        <v>9.2629040038591001E-2</v>
      </c>
      <c r="BF9" s="71">
        <v>1.4569732453509296</v>
      </c>
      <c r="BG9" s="72">
        <v>1.0999999999999999E-2</v>
      </c>
      <c r="BH9" s="72">
        <v>8.0000000000000002E-3</v>
      </c>
    </row>
    <row r="10" spans="1:60" ht="12" customHeight="1" x14ac:dyDescent="0.2">
      <c r="B10" s="70">
        <v>5</v>
      </c>
      <c r="C10" s="81">
        <v>42893</v>
      </c>
      <c r="D10" s="82" t="s">
        <v>287</v>
      </c>
      <c r="E10" s="83">
        <v>15.5</v>
      </c>
      <c r="F10" s="83">
        <v>2737.2</v>
      </c>
      <c r="G10" s="83">
        <v>2735.16</v>
      </c>
      <c r="H10" s="83">
        <v>-1161.3999999999999</v>
      </c>
      <c r="I10" s="70" t="s">
        <v>179</v>
      </c>
      <c r="J10" s="70" t="s">
        <v>288</v>
      </c>
      <c r="K10" s="70" t="s">
        <v>47</v>
      </c>
      <c r="L10" s="70" t="s">
        <v>42</v>
      </c>
      <c r="M10" s="70" t="s">
        <v>289</v>
      </c>
      <c r="P10" s="71">
        <v>3.1526592933947772</v>
      </c>
      <c r="Q10" s="71">
        <v>2.3313515081206496E-2</v>
      </c>
      <c r="R10" s="71">
        <v>35.012452253628723</v>
      </c>
      <c r="S10" s="72">
        <v>0.25074502143467048</v>
      </c>
      <c r="T10" s="71">
        <v>0.14545432977461448</v>
      </c>
      <c r="U10" s="71">
        <v>14.112806173014301</v>
      </c>
      <c r="V10" s="73">
        <v>188.61150855365474</v>
      </c>
      <c r="W10" s="74">
        <v>1.8028285714285712</v>
      </c>
      <c r="X10" s="84">
        <v>3.5</v>
      </c>
      <c r="Y10" s="73">
        <v>14.128124598587025</v>
      </c>
      <c r="Z10" s="75">
        <v>0.4201913171449595</v>
      </c>
      <c r="AA10" s="75">
        <f t="shared" si="2"/>
        <v>0.37855073616663015</v>
      </c>
      <c r="AB10" s="73">
        <f t="shared" si="3"/>
        <v>2926.6135963778343</v>
      </c>
      <c r="AC10" s="85">
        <v>0.9</v>
      </c>
      <c r="AD10" s="84">
        <v>3.5</v>
      </c>
      <c r="AE10" s="74">
        <v>4.0574193168433448</v>
      </c>
      <c r="AF10" s="74">
        <v>3.4701322099805578</v>
      </c>
      <c r="AG10" s="74">
        <v>27.801015228426397</v>
      </c>
      <c r="AH10" s="74">
        <v>0.31534890656063619</v>
      </c>
      <c r="AI10" s="74">
        <v>378.93667891959018</v>
      </c>
      <c r="AJ10" s="71">
        <v>0.20074839581222559</v>
      </c>
      <c r="AK10" s="71">
        <v>0.73648507007922004</v>
      </c>
      <c r="AL10" s="72">
        <v>0.06</v>
      </c>
      <c r="AM10" s="72">
        <v>0.04</v>
      </c>
      <c r="AN10" s="74">
        <v>91.995030607439944</v>
      </c>
      <c r="AO10" s="71">
        <v>3.5335457142857143</v>
      </c>
      <c r="AP10" s="71">
        <v>6.2991212708252622</v>
      </c>
      <c r="AQ10" s="71">
        <v>0.55483408215661101</v>
      </c>
      <c r="AR10" s="71">
        <v>1.6514292118042584</v>
      </c>
      <c r="AS10" s="71">
        <v>0.14520795688698684</v>
      </c>
      <c r="AT10" s="71">
        <v>0.38676092544987145</v>
      </c>
      <c r="AU10" s="71">
        <f t="shared" si="0"/>
        <v>386.76092544987148</v>
      </c>
      <c r="AV10" s="71">
        <f t="shared" si="1"/>
        <v>2.8237424340305015</v>
      </c>
      <c r="AW10" s="71">
        <v>0.12872703150912107</v>
      </c>
      <c r="AX10" s="71">
        <v>8.7929901423877323E-3</v>
      </c>
      <c r="AY10" s="71">
        <v>8.4259721977828592E-2</v>
      </c>
      <c r="AZ10" s="72">
        <v>8.0000000000000002E-3</v>
      </c>
      <c r="BA10" s="72">
        <v>1.9E-2</v>
      </c>
      <c r="BB10" s="72">
        <v>1.2999999999999999E-2</v>
      </c>
      <c r="BC10" s="72">
        <v>0.04</v>
      </c>
      <c r="BD10" s="72">
        <v>8.9999999999999993E-3</v>
      </c>
      <c r="BE10" s="71">
        <v>5.9262904003859085E-2</v>
      </c>
      <c r="BF10" s="71">
        <v>1.158211877624475</v>
      </c>
      <c r="BG10" s="72">
        <v>1.2E-2</v>
      </c>
      <c r="BH10" s="72">
        <v>8.9999999999999993E-3</v>
      </c>
    </row>
    <row r="11" spans="1:60" ht="12" customHeight="1" x14ac:dyDescent="0.2">
      <c r="B11" s="70">
        <v>5</v>
      </c>
      <c r="C11" s="81">
        <v>42893</v>
      </c>
      <c r="D11" s="82" t="s">
        <v>287</v>
      </c>
      <c r="E11" s="83">
        <v>15.5</v>
      </c>
      <c r="F11" s="83">
        <v>2737.2</v>
      </c>
      <c r="G11" s="83">
        <v>2735.16</v>
      </c>
      <c r="H11" s="83">
        <v>-1161.3999999999999</v>
      </c>
      <c r="I11" s="70" t="s">
        <v>179</v>
      </c>
      <c r="J11" s="70" t="s">
        <v>288</v>
      </c>
      <c r="K11" s="70" t="s">
        <v>47</v>
      </c>
      <c r="L11" s="70" t="s">
        <v>42</v>
      </c>
      <c r="M11" s="70" t="s">
        <v>289</v>
      </c>
      <c r="P11" s="71">
        <v>3.1663410138248849</v>
      </c>
      <c r="Q11" s="71">
        <v>3.2436194895591651E-2</v>
      </c>
      <c r="R11" s="71">
        <v>40.966111535523304</v>
      </c>
      <c r="S11" s="72">
        <v>1.9902386950819098E-2</v>
      </c>
      <c r="T11" s="71">
        <v>0.14152313167259786</v>
      </c>
      <c r="U11" s="71">
        <v>16.658063145971965</v>
      </c>
      <c r="V11" s="73">
        <v>127.10342146189736</v>
      </c>
      <c r="W11" s="85">
        <v>3.9</v>
      </c>
      <c r="X11" s="84">
        <v>2.8</v>
      </c>
      <c r="Y11" s="84">
        <v>8</v>
      </c>
      <c r="Z11" s="75">
        <v>0.45765415746872701</v>
      </c>
      <c r="AA11" s="75">
        <f t="shared" si="2"/>
        <v>0.41230104276461887</v>
      </c>
      <c r="AB11" s="73">
        <f t="shared" si="3"/>
        <v>3187.5405917175449</v>
      </c>
      <c r="AC11" s="85">
        <v>0.7</v>
      </c>
      <c r="AD11" s="73">
        <v>9.6371420704845807</v>
      </c>
      <c r="AE11" s="74">
        <v>5.3425017667844514</v>
      </c>
      <c r="AF11" s="74">
        <v>7.5546429034348677</v>
      </c>
      <c r="AG11" s="74">
        <v>29.306903553299492</v>
      </c>
      <c r="AH11" s="74">
        <v>2.0908777335984094</v>
      </c>
      <c r="AI11" s="74">
        <v>430.09687761564732</v>
      </c>
      <c r="AJ11" s="71">
        <v>0.48531442080378245</v>
      </c>
      <c r="AK11" s="71">
        <v>0.91197806215722121</v>
      </c>
      <c r="AL11" s="71">
        <v>0.12304878048780488</v>
      </c>
      <c r="AM11" s="72">
        <v>0.04</v>
      </c>
      <c r="AN11" s="74">
        <v>101.95779312509808</v>
      </c>
      <c r="AO11" s="71">
        <v>4.8434571428571429</v>
      </c>
      <c r="AP11" s="71">
        <v>5.865126695079427</v>
      </c>
      <c r="AQ11" s="71">
        <v>0.54864634146341451</v>
      </c>
      <c r="AR11" s="71">
        <v>1.4660545386626822</v>
      </c>
      <c r="AS11" s="71">
        <v>0.44043208115390714</v>
      </c>
      <c r="AT11" s="71">
        <v>0.4595629820051414</v>
      </c>
      <c r="AU11" s="71">
        <f t="shared" si="0"/>
        <v>459.56298200514141</v>
      </c>
      <c r="AV11" s="72">
        <f t="shared" si="1"/>
        <v>1.9131236236404443</v>
      </c>
      <c r="AW11" s="72">
        <v>0.04</v>
      </c>
      <c r="AX11" s="71">
        <v>2.1493975903614456E-2</v>
      </c>
      <c r="AY11" s="71">
        <v>0.10777406299489706</v>
      </c>
      <c r="AZ11" s="72">
        <v>6.0000000000000001E-3</v>
      </c>
      <c r="BA11" s="72">
        <v>1.7000000000000001E-2</v>
      </c>
      <c r="BB11" s="72">
        <v>0.01</v>
      </c>
      <c r="BC11" s="72">
        <v>0.05</v>
      </c>
      <c r="BD11" s="72">
        <v>8.9999999999999993E-3</v>
      </c>
      <c r="BE11" s="71">
        <v>0.45224891461649785</v>
      </c>
      <c r="BF11" s="71">
        <v>3.7836285542891419</v>
      </c>
      <c r="BG11" s="72">
        <v>8.9999999999999993E-3</v>
      </c>
      <c r="BH11" s="72">
        <v>1.0999999999999999E-2</v>
      </c>
    </row>
    <row r="12" spans="1:60" ht="12" customHeight="1" x14ac:dyDescent="0.2">
      <c r="A12" s="56">
        <v>2</v>
      </c>
      <c r="B12" s="70">
        <v>7</v>
      </c>
      <c r="C12" s="81" t="s">
        <v>57</v>
      </c>
      <c r="D12" s="82" t="s">
        <v>290</v>
      </c>
      <c r="E12" s="83">
        <v>27.95</v>
      </c>
      <c r="F12" s="83">
        <v>2749.6499999999996</v>
      </c>
      <c r="G12" s="83">
        <v>2747.6099999999997</v>
      </c>
      <c r="H12" s="83">
        <v>-1173.8499999999997</v>
      </c>
      <c r="I12" s="70" t="s">
        <v>179</v>
      </c>
      <c r="J12" s="70" t="s">
        <v>47</v>
      </c>
      <c r="K12" s="70" t="s">
        <v>47</v>
      </c>
      <c r="L12" s="70" t="s">
        <v>42</v>
      </c>
      <c r="M12" s="70" t="s">
        <v>289</v>
      </c>
      <c r="P12" s="71">
        <v>3.3210736653742914</v>
      </c>
      <c r="Q12" s="71">
        <v>0.1665449763282483</v>
      </c>
      <c r="R12" s="71">
        <v>23.326670862177473</v>
      </c>
      <c r="S12" s="72">
        <v>0.83246780933493891</v>
      </c>
      <c r="T12" s="71">
        <v>0.12578473804100226</v>
      </c>
      <c r="U12" s="71">
        <v>11.399348207570821</v>
      </c>
      <c r="V12" s="73">
        <v>150.7015804597701</v>
      </c>
      <c r="W12" s="85">
        <v>2.6</v>
      </c>
      <c r="X12" s="84">
        <v>14</v>
      </c>
      <c r="Y12" s="73">
        <v>20.461901140684411</v>
      </c>
      <c r="Z12" s="75">
        <v>0.47899052478134113</v>
      </c>
      <c r="AA12" s="75">
        <f t="shared" si="2"/>
        <v>0.43152299529850546</v>
      </c>
      <c r="AB12" s="73">
        <f t="shared" si="3"/>
        <v>3336.1474289522753</v>
      </c>
      <c r="AC12" s="85">
        <v>1.7</v>
      </c>
      <c r="AD12" s="84">
        <v>59</v>
      </c>
      <c r="AE12" s="85">
        <v>3.5</v>
      </c>
      <c r="AF12" s="74">
        <v>3.3161780175320295</v>
      </c>
      <c r="AG12" s="74">
        <v>22.650936018957346</v>
      </c>
      <c r="AH12" s="85">
        <v>1.2</v>
      </c>
      <c r="AI12" s="74">
        <v>239.8506774286538</v>
      </c>
      <c r="AJ12" s="72">
        <v>0.17</v>
      </c>
      <c r="AK12" s="72">
        <v>0.13</v>
      </c>
      <c r="AL12" s="72">
        <v>0.18</v>
      </c>
      <c r="AM12" s="72">
        <v>0.59</v>
      </c>
      <c r="AN12" s="74">
        <v>57.468110799875504</v>
      </c>
      <c r="AO12" s="71">
        <v>1.931497737556561</v>
      </c>
      <c r="AP12" s="71">
        <v>4.8440357414448671</v>
      </c>
      <c r="AQ12" s="71">
        <v>0.36229266826923079</v>
      </c>
      <c r="AR12" s="71">
        <v>0.97208972648432279</v>
      </c>
      <c r="AS12" s="72">
        <v>0.23</v>
      </c>
      <c r="AT12" s="71">
        <v>0.2803992395437262</v>
      </c>
      <c r="AU12" s="71">
        <f t="shared" si="0"/>
        <v>280.3992395437262</v>
      </c>
      <c r="AV12" s="72">
        <f t="shared" si="1"/>
        <v>1.1215969581749048</v>
      </c>
      <c r="AW12" s="72">
        <v>0.27</v>
      </c>
      <c r="AX12" s="72">
        <v>0.04</v>
      </c>
      <c r="AY12" s="72">
        <v>0.11</v>
      </c>
      <c r="AZ12" s="71">
        <v>2.0325510976532931E-3</v>
      </c>
      <c r="BA12" s="72">
        <v>0.08</v>
      </c>
      <c r="BB12" s="72">
        <v>0.03</v>
      </c>
      <c r="BC12" s="71">
        <v>3.0626367461430576E-2</v>
      </c>
      <c r="BD12" s="72">
        <v>0.02</v>
      </c>
      <c r="BE12" s="72">
        <v>0.02</v>
      </c>
      <c r="BF12" s="71">
        <v>1.4569507029053423</v>
      </c>
      <c r="BG12" s="72">
        <v>0.01</v>
      </c>
      <c r="BH12" s="72">
        <v>0.01</v>
      </c>
    </row>
    <row r="13" spans="1:60" ht="12" customHeight="1" x14ac:dyDescent="0.2">
      <c r="B13" s="70">
        <v>8</v>
      </c>
      <c r="C13" s="81" t="s">
        <v>57</v>
      </c>
      <c r="D13" s="82" t="s">
        <v>290</v>
      </c>
      <c r="E13" s="83">
        <v>27.95</v>
      </c>
      <c r="F13" s="83">
        <v>2749.6499999999996</v>
      </c>
      <c r="G13" s="83">
        <v>2747.6099999999997</v>
      </c>
      <c r="H13" s="83">
        <v>-1173.8499999999997</v>
      </c>
      <c r="I13" s="70" t="s">
        <v>179</v>
      </c>
      <c r="J13" s="70" t="s">
        <v>47</v>
      </c>
      <c r="K13" s="70" t="s">
        <v>47</v>
      </c>
      <c r="L13" s="70" t="s">
        <v>42</v>
      </c>
      <c r="M13" s="70" t="s">
        <v>289</v>
      </c>
      <c r="P13" s="71">
        <v>2.856719952281539</v>
      </c>
      <c r="Q13" s="71">
        <v>0.11983114150447133</v>
      </c>
      <c r="R13" s="71">
        <v>23.234977973568284</v>
      </c>
      <c r="S13" s="72">
        <v>0.8369459770521992</v>
      </c>
      <c r="T13" s="71">
        <v>9.3839407744874717E-2</v>
      </c>
      <c r="U13" s="71">
        <v>11.501709701679619</v>
      </c>
      <c r="V13" s="73">
        <v>128.2217672413793</v>
      </c>
      <c r="W13" s="74">
        <v>2.1760914620410001</v>
      </c>
      <c r="X13" s="84">
        <v>16</v>
      </c>
      <c r="Y13" s="73">
        <v>16.267908745247148</v>
      </c>
      <c r="Z13" s="75">
        <v>0.46220116618075807</v>
      </c>
      <c r="AA13" s="75">
        <f t="shared" si="2"/>
        <v>0.41639744700969195</v>
      </c>
      <c r="AB13" s="73">
        <f t="shared" si="3"/>
        <v>3219.2103025766291</v>
      </c>
      <c r="AC13" s="85">
        <v>1.4</v>
      </c>
      <c r="AD13" s="84">
        <v>37</v>
      </c>
      <c r="AE13" s="85">
        <v>4.9000000000000004</v>
      </c>
      <c r="AF13" s="74">
        <v>4.5079433580579904</v>
      </c>
      <c r="AG13" s="74">
        <v>22.730165876777249</v>
      </c>
      <c r="AH13" s="85">
        <v>2.2999999999999998</v>
      </c>
      <c r="AI13" s="74">
        <v>244.04713173825309</v>
      </c>
      <c r="AJ13" s="72">
        <v>0.13</v>
      </c>
      <c r="AK13" s="72">
        <v>0.23</v>
      </c>
      <c r="AL13" s="72">
        <v>0.24</v>
      </c>
      <c r="AM13" s="72">
        <v>0.64</v>
      </c>
      <c r="AN13" s="74">
        <v>56.391562402738863</v>
      </c>
      <c r="AO13" s="71">
        <v>1.8351855203619911</v>
      </c>
      <c r="AP13" s="71">
        <v>4.7287484790874528</v>
      </c>
      <c r="AQ13" s="71">
        <v>0.39870868389423075</v>
      </c>
      <c r="AR13" s="71">
        <v>1.0905490326884588</v>
      </c>
      <c r="AS13" s="72">
        <v>0.22</v>
      </c>
      <c r="AT13" s="71">
        <v>0.26922053231939158</v>
      </c>
      <c r="AU13" s="71">
        <f t="shared" si="0"/>
        <v>269.22053231939157</v>
      </c>
      <c r="AV13" s="72">
        <f t="shared" si="1"/>
        <v>0.97898375388869663</v>
      </c>
      <c r="AW13" s="72">
        <v>0.33</v>
      </c>
      <c r="AX13" s="71">
        <v>2.6631578947368423E-2</v>
      </c>
      <c r="AY13" s="72">
        <v>0.1</v>
      </c>
      <c r="AZ13" s="72">
        <v>0.05</v>
      </c>
      <c r="BA13" s="72">
        <v>0.08</v>
      </c>
      <c r="BB13" s="72">
        <v>0.03</v>
      </c>
      <c r="BC13" s="72">
        <v>0.12</v>
      </c>
      <c r="BD13" s="72">
        <v>0.03</v>
      </c>
      <c r="BE13" s="72">
        <v>0.02</v>
      </c>
      <c r="BF13" s="71">
        <v>1.517965135895033</v>
      </c>
      <c r="BG13" s="72">
        <v>0.01</v>
      </c>
      <c r="BH13" s="72">
        <v>0.01</v>
      </c>
    </row>
    <row r="14" spans="1:60" ht="12" customHeight="1" x14ac:dyDescent="0.2">
      <c r="B14" s="70">
        <v>9</v>
      </c>
      <c r="C14" s="81" t="s">
        <v>57</v>
      </c>
      <c r="D14" s="82" t="s">
        <v>290</v>
      </c>
      <c r="E14" s="83">
        <v>27.95</v>
      </c>
      <c r="F14" s="83">
        <v>2749.6499999999996</v>
      </c>
      <c r="G14" s="83">
        <v>2747.6099999999997</v>
      </c>
      <c r="H14" s="83">
        <v>-1173.8499999999997</v>
      </c>
      <c r="I14" s="70" t="s">
        <v>179</v>
      </c>
      <c r="J14" s="70" t="s">
        <v>47</v>
      </c>
      <c r="K14" s="70" t="s">
        <v>47</v>
      </c>
      <c r="L14" s="70" t="s">
        <v>42</v>
      </c>
      <c r="M14" s="70" t="s">
        <v>289</v>
      </c>
      <c r="P14" s="71">
        <v>3.3876940053683269</v>
      </c>
      <c r="Q14" s="71">
        <v>0.12389321409784324</v>
      </c>
      <c r="R14" s="71">
        <v>30.946349905601007</v>
      </c>
      <c r="S14" s="72">
        <v>0.71619257737800135</v>
      </c>
      <c r="T14" s="71">
        <v>0.10581890660592254</v>
      </c>
      <c r="U14" s="71">
        <v>14.405053898220107</v>
      </c>
      <c r="V14" s="73">
        <v>176.94410919540229</v>
      </c>
      <c r="W14" s="74">
        <v>2.0943054742059024</v>
      </c>
      <c r="X14" s="84">
        <v>10</v>
      </c>
      <c r="Y14" s="73">
        <v>23.878859315589352</v>
      </c>
      <c r="Z14" s="75">
        <v>0.47800291545189505</v>
      </c>
      <c r="AA14" s="75">
        <f t="shared" si="2"/>
        <v>0.43063325716386935</v>
      </c>
      <c r="AB14" s="73">
        <f t="shared" si="3"/>
        <v>3329.2687744595901</v>
      </c>
      <c r="AC14" s="85">
        <v>1.5</v>
      </c>
      <c r="AD14" s="84">
        <v>44</v>
      </c>
      <c r="AE14" s="85">
        <v>3.9</v>
      </c>
      <c r="AF14" s="74">
        <v>3.9471126095751852</v>
      </c>
      <c r="AG14" s="74">
        <v>21.374454976303319</v>
      </c>
      <c r="AH14" s="85">
        <v>1.1000000000000001</v>
      </c>
      <c r="AI14" s="74">
        <v>307.8332372441626</v>
      </c>
      <c r="AJ14" s="72">
        <v>0.1</v>
      </c>
      <c r="AK14" s="72">
        <v>0.31</v>
      </c>
      <c r="AL14" s="71">
        <v>2.0429056924384029E-2</v>
      </c>
      <c r="AM14" s="72">
        <v>0.64</v>
      </c>
      <c r="AN14" s="74">
        <v>66.648132586367865</v>
      </c>
      <c r="AO14" s="71">
        <v>2.5032420814479637</v>
      </c>
      <c r="AP14" s="71">
        <v>5.7505680608365015</v>
      </c>
      <c r="AQ14" s="71">
        <v>0.37069636418269236</v>
      </c>
      <c r="AR14" s="71">
        <v>1.6710900600400267</v>
      </c>
      <c r="AS14" s="72">
        <v>0.23</v>
      </c>
      <c r="AT14" s="71">
        <v>0.32231939163498097</v>
      </c>
      <c r="AU14" s="71">
        <f t="shared" si="0"/>
        <v>322.31939163498095</v>
      </c>
      <c r="AV14" s="72">
        <f t="shared" si="1"/>
        <v>1.2639976142548273</v>
      </c>
      <c r="AW14" s="72">
        <v>0.28000000000000003</v>
      </c>
      <c r="AX14" s="72">
        <v>0.03</v>
      </c>
      <c r="AY14" s="71">
        <v>5.2645637790429294E-2</v>
      </c>
      <c r="AZ14" s="72">
        <v>0.02</v>
      </c>
      <c r="BA14" s="71">
        <v>2.8107082152974507E-2</v>
      </c>
      <c r="BB14" s="72">
        <v>0.05</v>
      </c>
      <c r="BC14" s="71">
        <v>6.3493688639551196E-2</v>
      </c>
      <c r="BD14" s="72">
        <v>0.03</v>
      </c>
      <c r="BE14" s="72">
        <v>0.02</v>
      </c>
      <c r="BF14" s="71">
        <v>1.4726665417057172</v>
      </c>
      <c r="BG14" s="72">
        <v>0.01</v>
      </c>
      <c r="BH14" s="72">
        <v>0.01</v>
      </c>
    </row>
    <row r="15" spans="1:60" ht="12" customHeight="1" x14ac:dyDescent="0.2">
      <c r="B15" s="70">
        <v>10</v>
      </c>
      <c r="C15" s="81" t="s">
        <v>57</v>
      </c>
      <c r="D15" s="82" t="s">
        <v>290</v>
      </c>
      <c r="E15" s="83">
        <v>27.95</v>
      </c>
      <c r="F15" s="83">
        <v>2749.6499999999996</v>
      </c>
      <c r="G15" s="83">
        <v>2747.6099999999997</v>
      </c>
      <c r="H15" s="83">
        <v>-1173.8499999999997</v>
      </c>
      <c r="I15" s="70" t="s">
        <v>179</v>
      </c>
      <c r="J15" s="70" t="s">
        <v>47</v>
      </c>
      <c r="K15" s="70" t="s">
        <v>47</v>
      </c>
      <c r="L15" s="70" t="s">
        <v>42</v>
      </c>
      <c r="M15" s="70" t="s">
        <v>289</v>
      </c>
      <c r="P15" s="71">
        <v>2.8716349537727406</v>
      </c>
      <c r="Q15" s="71">
        <v>3.5543135192004215E-2</v>
      </c>
      <c r="R15" s="71">
        <v>30.020251730648209</v>
      </c>
      <c r="S15" s="72">
        <v>0.70417223245272342</v>
      </c>
      <c r="T15" s="71">
        <v>9.9829157175398642E-2</v>
      </c>
      <c r="U15" s="71">
        <v>13.66060666833793</v>
      </c>
      <c r="V15" s="73">
        <v>184.27658045977012</v>
      </c>
      <c r="W15" s="85">
        <v>75</v>
      </c>
      <c r="X15" s="84">
        <v>15</v>
      </c>
      <c r="Y15" s="73">
        <v>15.002737642585551</v>
      </c>
      <c r="Z15" s="75">
        <v>0.4009693877551021</v>
      </c>
      <c r="AA15" s="75">
        <f t="shared" si="2"/>
        <v>0.36123368266225414</v>
      </c>
      <c r="AB15" s="73">
        <f t="shared" si="3"/>
        <v>2792.7337240301531</v>
      </c>
      <c r="AC15" s="85">
        <v>1.3</v>
      </c>
      <c r="AD15" s="84">
        <v>45</v>
      </c>
      <c r="AE15" s="85">
        <v>3.9</v>
      </c>
      <c r="AF15" s="85">
        <v>3.9</v>
      </c>
      <c r="AG15" s="74">
        <v>21.524111374407582</v>
      </c>
      <c r="AH15" s="85">
        <v>2.1</v>
      </c>
      <c r="AI15" s="74">
        <v>289.92836552320551</v>
      </c>
      <c r="AJ15" s="72">
        <v>0.12</v>
      </c>
      <c r="AK15" s="72">
        <v>0.32</v>
      </c>
      <c r="AL15" s="71">
        <v>2.2374681393372984E-2</v>
      </c>
      <c r="AM15" s="72">
        <v>0.56000000000000005</v>
      </c>
      <c r="AN15" s="74">
        <v>66.618772175536876</v>
      </c>
      <c r="AO15" s="71">
        <v>2.2116787330316741</v>
      </c>
      <c r="AP15" s="71">
        <v>4.9238499999999998</v>
      </c>
      <c r="AQ15" s="71">
        <v>0.43325721153846158</v>
      </c>
      <c r="AR15" s="71">
        <v>1.046239826551034</v>
      </c>
      <c r="AS15" s="72">
        <v>0.23</v>
      </c>
      <c r="AT15" s="71">
        <v>0.34374524714828897</v>
      </c>
      <c r="AU15" s="71">
        <f t="shared" si="0"/>
        <v>343.74524714828897</v>
      </c>
      <c r="AV15" s="72">
        <f t="shared" si="1"/>
        <v>1.3480205770521136</v>
      </c>
      <c r="AW15" s="72">
        <v>0.28000000000000003</v>
      </c>
      <c r="AX15" s="72">
        <v>0.04</v>
      </c>
      <c r="AY15" s="72">
        <v>0.1</v>
      </c>
      <c r="AZ15" s="72">
        <v>0.03</v>
      </c>
      <c r="BA15" s="71">
        <v>2.884674220963173E-2</v>
      </c>
      <c r="BB15" s="72">
        <v>0.03</v>
      </c>
      <c r="BC15" s="72">
        <v>0.16</v>
      </c>
      <c r="BD15" s="71">
        <v>5.0394477317554243E-3</v>
      </c>
      <c r="BE15" s="72">
        <v>0.22</v>
      </c>
      <c r="BF15" s="71">
        <v>2.0439835051546393</v>
      </c>
      <c r="BG15" s="72">
        <v>0.01</v>
      </c>
      <c r="BH15" s="72">
        <v>0.05</v>
      </c>
    </row>
    <row r="16" spans="1:60" ht="12" customHeight="1" x14ac:dyDescent="0.2">
      <c r="B16" s="70">
        <v>11</v>
      </c>
      <c r="C16" s="81" t="s">
        <v>57</v>
      </c>
      <c r="D16" s="82" t="s">
        <v>290</v>
      </c>
      <c r="E16" s="83">
        <v>27.95</v>
      </c>
      <c r="F16" s="83">
        <v>2749.6499999999996</v>
      </c>
      <c r="G16" s="83">
        <v>2747.6099999999997</v>
      </c>
      <c r="H16" s="83">
        <v>-1173.8499999999997</v>
      </c>
      <c r="I16" s="70" t="s">
        <v>179</v>
      </c>
      <c r="J16" s="70" t="s">
        <v>47</v>
      </c>
      <c r="K16" s="70" t="s">
        <v>47</v>
      </c>
      <c r="L16" s="70" t="s">
        <v>42</v>
      </c>
      <c r="M16" s="70" t="s">
        <v>289</v>
      </c>
      <c r="P16" s="71">
        <v>3.0537787056367431</v>
      </c>
      <c r="Q16" s="71">
        <v>4.7100999473961062E-2</v>
      </c>
      <c r="R16" s="71">
        <v>29.266142227816239</v>
      </c>
      <c r="S16" s="72">
        <v>0.52707056813007791</v>
      </c>
      <c r="T16" s="71">
        <v>8.4370728929384964E-2</v>
      </c>
      <c r="U16" s="71">
        <v>13.980635497618451</v>
      </c>
      <c r="V16" s="73">
        <v>169.48900862068965</v>
      </c>
      <c r="W16" s="85">
        <v>1.4</v>
      </c>
      <c r="X16" s="84">
        <v>16</v>
      </c>
      <c r="Y16" s="73">
        <v>14.480817490494296</v>
      </c>
      <c r="Z16" s="75">
        <v>0.43626822157434403</v>
      </c>
      <c r="AA16" s="75">
        <f t="shared" si="2"/>
        <v>0.39303443385076037</v>
      </c>
      <c r="AB16" s="73">
        <f t="shared" si="3"/>
        <v>3038.5885115436135</v>
      </c>
      <c r="AC16" s="85">
        <v>1.2</v>
      </c>
      <c r="AD16" s="84">
        <v>44</v>
      </c>
      <c r="AE16" s="85">
        <v>3.7</v>
      </c>
      <c r="AF16" s="74">
        <v>4.5158071476736339</v>
      </c>
      <c r="AG16" s="74">
        <v>22.061303317535543</v>
      </c>
      <c r="AH16" s="85">
        <v>1.5</v>
      </c>
      <c r="AI16" s="74">
        <v>285.75554914961089</v>
      </c>
      <c r="AJ16" s="72">
        <v>0.21</v>
      </c>
      <c r="AK16" s="72">
        <v>0.26</v>
      </c>
      <c r="AL16" s="72">
        <v>0.18</v>
      </c>
      <c r="AM16" s="72">
        <v>0.71</v>
      </c>
      <c r="AN16" s="74">
        <v>50.345564892623713</v>
      </c>
      <c r="AO16" s="71">
        <v>2.3635576923076917</v>
      </c>
      <c r="AP16" s="71">
        <v>5.426404562737642</v>
      </c>
      <c r="AQ16" s="71">
        <v>0.40807391826923084</v>
      </c>
      <c r="AR16" s="71">
        <v>1.5306651100733821</v>
      </c>
      <c r="AS16" s="71">
        <v>0.16849731022115999</v>
      </c>
      <c r="AT16" s="71">
        <v>0.39123051330798475</v>
      </c>
      <c r="AU16" s="71">
        <f t="shared" si="0"/>
        <v>391.23051330798478</v>
      </c>
      <c r="AV16" s="71">
        <f t="shared" si="1"/>
        <v>2.9078093794035396</v>
      </c>
      <c r="AW16" s="71">
        <v>0.10059220856169457</v>
      </c>
      <c r="AX16" s="71">
        <v>1.2718266253869969E-2</v>
      </c>
      <c r="AY16" s="71">
        <v>5.5540852438836746E-2</v>
      </c>
      <c r="AZ16" s="72">
        <v>0.03</v>
      </c>
      <c r="BA16" s="72">
        <v>0.17</v>
      </c>
      <c r="BB16" s="71">
        <v>3.4174757281553395E-3</v>
      </c>
      <c r="BC16" s="72">
        <v>0.11</v>
      </c>
      <c r="BD16" s="71">
        <v>1.9763313609467456E-3</v>
      </c>
      <c r="BE16" s="71">
        <v>1.9798983266257147E-2</v>
      </c>
      <c r="BF16" s="71">
        <v>1.9413027179006561</v>
      </c>
      <c r="BG16" s="72">
        <v>0.01</v>
      </c>
      <c r="BH16" s="71">
        <v>2.7305491990846681E-3</v>
      </c>
    </row>
    <row r="17" spans="1:60" ht="12" customHeight="1" x14ac:dyDescent="0.2">
      <c r="B17" s="70">
        <v>12</v>
      </c>
      <c r="C17" s="81" t="s">
        <v>57</v>
      </c>
      <c r="D17" s="82" t="s">
        <v>290</v>
      </c>
      <c r="E17" s="83">
        <v>27.95</v>
      </c>
      <c r="F17" s="83">
        <v>2749.6499999999996</v>
      </c>
      <c r="G17" s="83">
        <v>2747.6099999999997</v>
      </c>
      <c r="H17" s="83">
        <v>-1173.8499999999997</v>
      </c>
      <c r="I17" s="70" t="s">
        <v>179</v>
      </c>
      <c r="J17" s="70" t="s">
        <v>47</v>
      </c>
      <c r="K17" s="70" t="s">
        <v>47</v>
      </c>
      <c r="L17" s="70" t="s">
        <v>42</v>
      </c>
      <c r="M17" s="70" t="s">
        <v>289</v>
      </c>
      <c r="P17" s="71">
        <v>3.2815970772442586</v>
      </c>
      <c r="Q17" s="71">
        <v>4.7100999473961062E-2</v>
      </c>
      <c r="R17" s="71">
        <v>29.522592825676529</v>
      </c>
      <c r="S17" s="72">
        <v>0.49574300375380681</v>
      </c>
      <c r="T17" s="71">
        <v>0.10571753986332572</v>
      </c>
      <c r="U17" s="71">
        <v>13.669508648784156</v>
      </c>
      <c r="V17" s="73">
        <v>199.77981321839081</v>
      </c>
      <c r="W17" s="85">
        <v>76</v>
      </c>
      <c r="X17" s="84">
        <v>20</v>
      </c>
      <c r="Y17" s="73">
        <v>18.208453738910013</v>
      </c>
      <c r="Z17" s="75">
        <v>0.4697492711370263</v>
      </c>
      <c r="AA17" s="75">
        <f t="shared" si="2"/>
        <v>0.42319754156488854</v>
      </c>
      <c r="AB17" s="73">
        <f t="shared" si="3"/>
        <v>3271.7825135923094</v>
      </c>
      <c r="AC17" s="85">
        <v>1.5</v>
      </c>
      <c r="AD17" s="84">
        <v>45</v>
      </c>
      <c r="AE17" s="85">
        <v>3.5</v>
      </c>
      <c r="AF17" s="85">
        <v>4</v>
      </c>
      <c r="AG17" s="74">
        <v>20.298625592417057</v>
      </c>
      <c r="AH17" s="85">
        <v>1.4</v>
      </c>
      <c r="AI17" s="74">
        <v>294.47183626405308</v>
      </c>
      <c r="AJ17" s="71">
        <v>0.22472552607502289</v>
      </c>
      <c r="AK17" s="72">
        <v>0.22</v>
      </c>
      <c r="AL17" s="72">
        <v>0.18</v>
      </c>
      <c r="AM17" s="72">
        <v>0.51</v>
      </c>
      <c r="AN17" s="74">
        <v>68.465891690009343</v>
      </c>
      <c r="AO17" s="71">
        <v>2.4345531674208143</v>
      </c>
      <c r="AP17" s="71">
        <v>5.5107741444866916</v>
      </c>
      <c r="AQ17" s="71">
        <v>0.39701772836538468</v>
      </c>
      <c r="AR17" s="71">
        <v>1.3911460973982652</v>
      </c>
      <c r="AS17" s="71">
        <v>0.11804901374775853</v>
      </c>
      <c r="AT17" s="71">
        <v>0.40841634980988595</v>
      </c>
      <c r="AU17" s="71">
        <f t="shared" si="0"/>
        <v>408.41634980988596</v>
      </c>
      <c r="AV17" s="72">
        <f t="shared" si="1"/>
        <v>2.0018004506799496</v>
      </c>
      <c r="AW17" s="72">
        <v>0.28999999999999998</v>
      </c>
      <c r="AX17" s="72">
        <v>0.04</v>
      </c>
      <c r="AY17" s="71">
        <v>3.5175873211263274E-2</v>
      </c>
      <c r="AZ17" s="71">
        <v>1.4337623012869E-2</v>
      </c>
      <c r="BA17" s="71">
        <v>2.8860339943342778E-2</v>
      </c>
      <c r="BB17" s="72">
        <v>0.03</v>
      </c>
      <c r="BC17" s="72">
        <v>7.0000000000000007E-2</v>
      </c>
      <c r="BD17" s="71">
        <v>4.9408284023668633E-3</v>
      </c>
      <c r="BE17" s="72">
        <v>0.02</v>
      </c>
      <c r="BF17" s="71">
        <v>1.7054639175257733</v>
      </c>
      <c r="BG17" s="72">
        <v>0.01</v>
      </c>
      <c r="BH17" s="72">
        <v>0.01</v>
      </c>
    </row>
    <row r="18" spans="1:60" ht="12" customHeight="1" x14ac:dyDescent="0.2">
      <c r="B18" s="70">
        <v>13</v>
      </c>
      <c r="C18" s="81" t="s">
        <v>57</v>
      </c>
      <c r="D18" s="82" t="s">
        <v>290</v>
      </c>
      <c r="E18" s="83">
        <v>27.95</v>
      </c>
      <c r="F18" s="83">
        <v>2749.6499999999996</v>
      </c>
      <c r="G18" s="83">
        <v>2747.6099999999997</v>
      </c>
      <c r="H18" s="83">
        <v>-1173.8499999999997</v>
      </c>
      <c r="I18" s="70" t="s">
        <v>179</v>
      </c>
      <c r="J18" s="70" t="s">
        <v>47</v>
      </c>
      <c r="K18" s="70" t="s">
        <v>47</v>
      </c>
      <c r="L18" s="70" t="s">
        <v>42</v>
      </c>
      <c r="M18" s="70" t="s">
        <v>289</v>
      </c>
      <c r="P18" s="71">
        <v>3.05884133611691</v>
      </c>
      <c r="Q18" s="71">
        <v>0.10956102051551812</v>
      </c>
      <c r="R18" s="71">
        <v>30.999748269351795</v>
      </c>
      <c r="S18" s="72">
        <v>0.47701185636376509</v>
      </c>
      <c r="T18" s="71">
        <v>8.4370728929384964E-2</v>
      </c>
      <c r="U18" s="71">
        <v>15.235179242918026</v>
      </c>
      <c r="V18" s="73">
        <v>176.36422413793105</v>
      </c>
      <c r="W18" s="85">
        <v>77</v>
      </c>
      <c r="X18" s="84">
        <v>15</v>
      </c>
      <c r="Y18" s="73">
        <v>19.287769328263625</v>
      </c>
      <c r="Z18" s="75">
        <v>0.48699708454810497</v>
      </c>
      <c r="AA18" s="75">
        <f t="shared" si="2"/>
        <v>0.43873611220549996</v>
      </c>
      <c r="AB18" s="73">
        <f t="shared" si="3"/>
        <v>3391.9127570719402</v>
      </c>
      <c r="AC18" s="85">
        <v>2.5</v>
      </c>
      <c r="AD18" s="84">
        <v>39</v>
      </c>
      <c r="AE18" s="85">
        <v>4.0999999999999996</v>
      </c>
      <c r="AF18" s="74">
        <v>3.8177801753202965</v>
      </c>
      <c r="AG18" s="74">
        <v>19.519336492890993</v>
      </c>
      <c r="AH18" s="85">
        <v>1.7</v>
      </c>
      <c r="AI18" s="74">
        <v>296.94805419429235</v>
      </c>
      <c r="AJ18" s="72">
        <v>0.27</v>
      </c>
      <c r="AK18" s="72">
        <v>0.28999999999999998</v>
      </c>
      <c r="AL18" s="72">
        <v>0.17</v>
      </c>
      <c r="AM18" s="72">
        <v>1.1000000000000001</v>
      </c>
      <c r="AN18" s="74">
        <v>64.888706816059752</v>
      </c>
      <c r="AO18" s="71">
        <v>2.9472982654600299</v>
      </c>
      <c r="AP18" s="71">
        <v>5.9007262357414447</v>
      </c>
      <c r="AQ18" s="71">
        <v>0.3899819711538462</v>
      </c>
      <c r="AR18" s="71">
        <v>1.4568615743829219</v>
      </c>
      <c r="AS18" s="71">
        <v>0.16143454871488344</v>
      </c>
      <c r="AT18" s="71">
        <v>0.33057461977186309</v>
      </c>
      <c r="AU18" s="71">
        <f t="shared" si="0"/>
        <v>330.57461977186307</v>
      </c>
      <c r="AV18" s="72">
        <f t="shared" si="1"/>
        <v>1.4645517083835207</v>
      </c>
      <c r="AW18" s="72">
        <v>0.28999999999999998</v>
      </c>
      <c r="AX18" s="72">
        <v>0.06</v>
      </c>
      <c r="AY18" s="72">
        <v>0.13</v>
      </c>
      <c r="AZ18" s="72">
        <v>0.03</v>
      </c>
      <c r="BA18" s="72">
        <v>0.17</v>
      </c>
      <c r="BB18" s="72">
        <v>0.03</v>
      </c>
      <c r="BC18" s="72">
        <v>7.0000000000000007E-2</v>
      </c>
      <c r="BD18" s="72">
        <v>0.04</v>
      </c>
      <c r="BE18" s="72">
        <v>0.02</v>
      </c>
      <c r="BF18" s="72">
        <v>1.5</v>
      </c>
      <c r="BG18" s="71">
        <v>5.9628384356751017E-3</v>
      </c>
      <c r="BH18" s="72">
        <v>0.01</v>
      </c>
    </row>
    <row r="19" spans="1:60" ht="12" customHeight="1" x14ac:dyDescent="0.2">
      <c r="A19" s="56">
        <v>3</v>
      </c>
      <c r="B19" s="70">
        <v>14</v>
      </c>
      <c r="C19" s="81">
        <v>42894</v>
      </c>
      <c r="D19" s="82" t="s">
        <v>291</v>
      </c>
      <c r="E19" s="83">
        <v>36.840000000000003</v>
      </c>
      <c r="F19" s="83">
        <v>2758.54</v>
      </c>
      <c r="G19" s="83">
        <v>2756.5</v>
      </c>
      <c r="H19" s="83">
        <v>-1182.74</v>
      </c>
      <c r="I19" s="70" t="s">
        <v>179</v>
      </c>
      <c r="J19" s="70" t="s">
        <v>292</v>
      </c>
      <c r="K19" s="70" t="s">
        <v>47</v>
      </c>
      <c r="L19" s="70" t="s">
        <v>42</v>
      </c>
      <c r="M19" s="70" t="s">
        <v>289</v>
      </c>
      <c r="P19" s="71">
        <v>5.2208251552795035</v>
      </c>
      <c r="Q19" s="71">
        <v>8.5712640368600004E-2</v>
      </c>
      <c r="R19" s="71">
        <v>69.289097065462769</v>
      </c>
      <c r="S19" s="72">
        <v>5.5355284077011777E-2</v>
      </c>
      <c r="T19" s="71">
        <v>0.254066985645933</v>
      </c>
      <c r="U19" s="71">
        <v>12.243822189566496</v>
      </c>
      <c r="V19" s="73">
        <v>19</v>
      </c>
      <c r="W19" s="74">
        <v>9.1603705486039999</v>
      </c>
      <c r="X19" s="84">
        <v>7.2</v>
      </c>
      <c r="Y19" s="84">
        <v>6.1</v>
      </c>
      <c r="Z19" s="86">
        <v>8.9999999999999993E-3</v>
      </c>
      <c r="AA19" s="75">
        <f t="shared" si="2"/>
        <v>8.1081081081081068E-3</v>
      </c>
      <c r="AB19" s="73">
        <f t="shared" si="3"/>
        <v>62.684594594594579</v>
      </c>
      <c r="AC19" s="85">
        <v>0.8</v>
      </c>
      <c r="AD19" s="84">
        <v>2.2999999999999998</v>
      </c>
      <c r="AE19" s="74">
        <v>5.6589310915104738</v>
      </c>
      <c r="AF19" s="74">
        <v>10.652053175775499</v>
      </c>
      <c r="AG19" s="74">
        <v>45.597744553609566</v>
      </c>
      <c r="AH19" s="74">
        <v>0.39070106341079169</v>
      </c>
      <c r="AI19" s="74">
        <v>657.82438408085898</v>
      </c>
      <c r="AJ19" s="72">
        <v>0.11</v>
      </c>
      <c r="AK19" s="72">
        <v>0.14000000000000001</v>
      </c>
      <c r="AL19" s="72">
        <v>0.08</v>
      </c>
      <c r="AM19" s="71">
        <v>7.2266065388952E-2</v>
      </c>
      <c r="AN19" s="74">
        <v>120.37112804878049</v>
      </c>
      <c r="AO19" s="71">
        <v>4.9523546511627918</v>
      </c>
      <c r="AP19" s="71">
        <v>2.8398452357659947</v>
      </c>
      <c r="AQ19" s="71">
        <v>0.14760000000000001</v>
      </c>
      <c r="AR19" s="71">
        <v>0.38243736862592398</v>
      </c>
      <c r="AS19" s="71">
        <v>0.13475999999999999</v>
      </c>
      <c r="AT19" s="71">
        <v>0.18639876670092498</v>
      </c>
      <c r="AU19" s="71">
        <f>AT19*1000</f>
        <v>186.39876670092497</v>
      </c>
      <c r="AV19" s="72">
        <f t="shared" si="1"/>
        <v>2.1331971469549664</v>
      </c>
      <c r="AW19" s="72">
        <v>0.04</v>
      </c>
      <c r="AX19" s="72">
        <v>1.0999999999999999E-2</v>
      </c>
      <c r="AY19" s="72">
        <v>0.04</v>
      </c>
      <c r="AZ19" s="72">
        <v>8.9999999999999993E-3</v>
      </c>
      <c r="BA19" s="72">
        <v>0.04</v>
      </c>
      <c r="BB19" s="72">
        <v>1.4E-2</v>
      </c>
      <c r="BC19" s="72">
        <v>0.04</v>
      </c>
      <c r="BD19" s="72">
        <v>1.4E-2</v>
      </c>
      <c r="BE19" s="72">
        <v>0.04</v>
      </c>
      <c r="BF19" s="71">
        <v>1.1326937924345295</v>
      </c>
      <c r="BG19" s="72">
        <v>2.5999999999999999E-2</v>
      </c>
      <c r="BH19" s="71">
        <v>2.6771477663230243E-2</v>
      </c>
    </row>
    <row r="20" spans="1:60" ht="12" customHeight="1" x14ac:dyDescent="0.2">
      <c r="B20" s="70">
        <v>15</v>
      </c>
      <c r="C20" s="81">
        <v>42894</v>
      </c>
      <c r="D20" s="82" t="s">
        <v>291</v>
      </c>
      <c r="E20" s="83">
        <v>36.840000000000003</v>
      </c>
      <c r="F20" s="83">
        <v>2758.54</v>
      </c>
      <c r="G20" s="83">
        <v>2756.5</v>
      </c>
      <c r="H20" s="83">
        <v>-1182.74</v>
      </c>
      <c r="I20" s="70" t="s">
        <v>179</v>
      </c>
      <c r="J20" s="70" t="s">
        <v>292</v>
      </c>
      <c r="K20" s="70" t="s">
        <v>47</v>
      </c>
      <c r="L20" s="70" t="s">
        <v>42</v>
      </c>
      <c r="M20" s="70" t="s">
        <v>289</v>
      </c>
      <c r="P20" s="71">
        <v>3.3591195652173913</v>
      </c>
      <c r="Q20" s="71">
        <v>7.5627987330837892E-2</v>
      </c>
      <c r="R20" s="71">
        <v>37.127133182844254</v>
      </c>
      <c r="S20" s="72">
        <v>0.11076749711729969</v>
      </c>
      <c r="T20" s="71">
        <v>0.1495693779904306</v>
      </c>
      <c r="U20" s="71">
        <v>15.195729610580456</v>
      </c>
      <c r="V20" s="73">
        <v>175.84920127795527</v>
      </c>
      <c r="W20" s="74">
        <v>15.840952839268528</v>
      </c>
      <c r="X20" s="84">
        <v>4.5</v>
      </c>
      <c r="Y20" s="73">
        <v>22.298139686684074</v>
      </c>
      <c r="Z20" s="75">
        <v>0.48743838685586255</v>
      </c>
      <c r="AA20" s="75">
        <f t="shared" si="2"/>
        <v>0.43913368185212837</v>
      </c>
      <c r="AB20" s="73">
        <f t="shared" si="3"/>
        <v>3394.9864077669895</v>
      </c>
      <c r="AC20" s="85">
        <v>0.9</v>
      </c>
      <c r="AD20" s="84">
        <v>1.8</v>
      </c>
      <c r="AE20" s="74">
        <v>0.87888175303197347</v>
      </c>
      <c r="AF20" s="74">
        <v>4.8708064992614482</v>
      </c>
      <c r="AG20" s="74">
        <v>26.848833831695856</v>
      </c>
      <c r="AH20" s="74">
        <v>0.10795687278456086</v>
      </c>
      <c r="AI20" s="74">
        <v>362.2094756790903</v>
      </c>
      <c r="AJ20" s="71">
        <v>0.44081284004352561</v>
      </c>
      <c r="AK20" s="71">
        <v>2.4636662286465176</v>
      </c>
      <c r="AL20" s="71">
        <v>0.13676951672862453</v>
      </c>
      <c r="AM20" s="72">
        <v>0.03</v>
      </c>
      <c r="AN20" s="74">
        <v>56.592207317073175</v>
      </c>
      <c r="AO20" s="71">
        <v>3.7117026578073098</v>
      </c>
      <c r="AP20" s="71">
        <v>5.9159391508511048</v>
      </c>
      <c r="AQ20" s="71">
        <v>0.51380452342487881</v>
      </c>
      <c r="AR20" s="71">
        <v>1.655134293499416</v>
      </c>
      <c r="AS20" s="71">
        <v>0.11559152016546019</v>
      </c>
      <c r="AT20" s="71">
        <v>0.33059403905447071</v>
      </c>
      <c r="AU20" s="71">
        <f>AT20*1000</f>
        <v>330.59403905447073</v>
      </c>
      <c r="AV20" s="71">
        <f t="shared" si="1"/>
        <v>2.1497323066082923</v>
      </c>
      <c r="AW20" s="71">
        <v>0.1919761132912472</v>
      </c>
      <c r="AX20" s="71">
        <v>9.8748175182481693E-3</v>
      </c>
      <c r="AY20" s="71">
        <v>6.2991320754716987E-2</v>
      </c>
      <c r="AZ20" s="72">
        <v>8.9999999999999993E-3</v>
      </c>
      <c r="BA20" s="72">
        <v>0.04</v>
      </c>
      <c r="BB20" s="72">
        <v>1.2E-2</v>
      </c>
      <c r="BC20" s="72">
        <v>0.05</v>
      </c>
      <c r="BD20" s="72">
        <v>1.4999999999999999E-2</v>
      </c>
      <c r="BE20" s="72">
        <v>0.04</v>
      </c>
      <c r="BF20" s="71">
        <v>0.60423288069835113</v>
      </c>
      <c r="BG20" s="72">
        <v>2.8000000000000001E-2</v>
      </c>
      <c r="BH20" s="72">
        <v>1.9E-2</v>
      </c>
    </row>
    <row r="21" spans="1:60" ht="12" customHeight="1" x14ac:dyDescent="0.2">
      <c r="B21" s="70">
        <v>16</v>
      </c>
      <c r="C21" s="81">
        <v>42894</v>
      </c>
      <c r="D21" s="82" t="s">
        <v>291</v>
      </c>
      <c r="E21" s="83">
        <v>36.840000000000003</v>
      </c>
      <c r="F21" s="83">
        <v>2758.54</v>
      </c>
      <c r="G21" s="83">
        <v>2756.5</v>
      </c>
      <c r="H21" s="83">
        <v>-1182.74</v>
      </c>
      <c r="I21" s="70" t="s">
        <v>179</v>
      </c>
      <c r="J21" s="70" t="s">
        <v>292</v>
      </c>
      <c r="K21" s="70" t="s">
        <v>47</v>
      </c>
      <c r="L21" s="70" t="s">
        <v>42</v>
      </c>
      <c r="M21" s="70" t="s">
        <v>289</v>
      </c>
      <c r="P21" s="71">
        <v>3.546941304347826</v>
      </c>
      <c r="Q21" s="71">
        <v>5.0418658220558597E-2</v>
      </c>
      <c r="R21" s="71">
        <v>37.265349887133183</v>
      </c>
      <c r="S21" s="72">
        <v>5.6018099863726897E-2</v>
      </c>
      <c r="T21" s="71">
        <v>0.1676555023923445</v>
      </c>
      <c r="U21" s="71">
        <v>16.544883174136665</v>
      </c>
      <c r="V21" s="73">
        <v>236.34872204472845</v>
      </c>
      <c r="W21" s="74">
        <v>1.5930281520692975</v>
      </c>
      <c r="X21" s="84">
        <v>5.2</v>
      </c>
      <c r="Y21" s="73">
        <v>17.116383812010444</v>
      </c>
      <c r="Z21" s="75">
        <v>0.44167886482449592</v>
      </c>
      <c r="AA21" s="75">
        <f t="shared" si="2"/>
        <v>0.39790888722927559</v>
      </c>
      <c r="AB21" s="73">
        <f t="shared" si="3"/>
        <v>3076.273398058252</v>
      </c>
      <c r="AC21" s="74">
        <v>0.95017481328869402</v>
      </c>
      <c r="AD21" s="73">
        <v>4.1775084937712341</v>
      </c>
      <c r="AE21" s="74">
        <v>4.4787676405733183</v>
      </c>
      <c r="AF21" s="74">
        <v>3.5792732644017731</v>
      </c>
      <c r="AG21" s="74">
        <v>30.372251174711661</v>
      </c>
      <c r="AH21" s="74">
        <v>0.44313725876329269</v>
      </c>
      <c r="AI21" s="74">
        <v>370.33076437144655</v>
      </c>
      <c r="AJ21" s="71">
        <v>0.64544722524483134</v>
      </c>
      <c r="AK21" s="71">
        <v>2.3106438896189223</v>
      </c>
      <c r="AL21" s="71">
        <v>0.1</v>
      </c>
      <c r="AM21" s="71">
        <v>2.7226606538895151E-2</v>
      </c>
      <c r="AN21" s="74">
        <v>79.718012195121958</v>
      </c>
      <c r="AO21" s="71">
        <v>3.322076411960134</v>
      </c>
      <c r="AP21" s="71">
        <v>6.0442717667775376</v>
      </c>
      <c r="AQ21" s="71">
        <v>0.6185227786752826</v>
      </c>
      <c r="AR21" s="71">
        <v>1.7413188010899183</v>
      </c>
      <c r="AS21" s="71">
        <v>0.24335056876938987</v>
      </c>
      <c r="AT21" s="71">
        <v>0.29982065775950673</v>
      </c>
      <c r="AU21" s="71">
        <f>AT21*1000</f>
        <v>299.82065775950673</v>
      </c>
      <c r="AV21" s="71">
        <f t="shared" si="1"/>
        <v>1.6008610157865923</v>
      </c>
      <c r="AW21" s="71">
        <v>0.13122368196553488</v>
      </c>
      <c r="AX21" s="71">
        <v>1.4580291970802921E-2</v>
      </c>
      <c r="AY21" s="71">
        <v>6.6989811320754711E-2</v>
      </c>
      <c r="AZ21" s="72">
        <v>8.9999999999999993E-3</v>
      </c>
      <c r="BA21" s="71">
        <v>5.2142222222222201E-2</v>
      </c>
      <c r="BB21" s="72">
        <v>1.2E-2</v>
      </c>
      <c r="BC21" s="72">
        <v>0.04</v>
      </c>
      <c r="BD21" s="71">
        <v>5.8930957683741647E-3</v>
      </c>
      <c r="BE21" s="71">
        <v>5.9825211864399999E-2</v>
      </c>
      <c r="BF21" s="71">
        <v>1.1521225024248301</v>
      </c>
      <c r="BG21" s="72">
        <v>2.5000000000000001E-2</v>
      </c>
      <c r="BH21" s="72">
        <v>1.7000000000000001E-2</v>
      </c>
    </row>
    <row r="22" spans="1:60" ht="12" customHeight="1" x14ac:dyDescent="0.2">
      <c r="A22" s="56">
        <v>4</v>
      </c>
      <c r="B22" s="70">
        <v>17</v>
      </c>
      <c r="C22" s="81" t="s">
        <v>57</v>
      </c>
      <c r="D22" s="82" t="s">
        <v>293</v>
      </c>
      <c r="E22" s="83">
        <v>65.94</v>
      </c>
      <c r="F22" s="83">
        <v>2787.64</v>
      </c>
      <c r="G22" s="83">
        <v>2785.6</v>
      </c>
      <c r="H22" s="83">
        <v>-1211.8399999999999</v>
      </c>
      <c r="I22" s="70" t="s">
        <v>179</v>
      </c>
      <c r="J22" s="70" t="s">
        <v>294</v>
      </c>
      <c r="K22" s="70" t="s">
        <v>47</v>
      </c>
      <c r="L22" s="70" t="s">
        <v>42</v>
      </c>
      <c r="M22" s="70" t="s">
        <v>289</v>
      </c>
      <c r="P22" s="71">
        <v>2.7120000000000002</v>
      </c>
      <c r="Q22" s="71">
        <v>0.94799999999999995</v>
      </c>
      <c r="R22" s="71">
        <v>25.61</v>
      </c>
      <c r="S22" s="72">
        <v>0.79296999999999995</v>
      </c>
      <c r="T22" s="71">
        <v>9.2999999999999999E-2</v>
      </c>
      <c r="U22" s="71">
        <v>12.17</v>
      </c>
      <c r="V22" s="73">
        <v>157.9</v>
      </c>
      <c r="W22" s="85">
        <v>1.2</v>
      </c>
      <c r="X22" s="84">
        <v>19</v>
      </c>
      <c r="Y22" s="73">
        <v>129.4</v>
      </c>
      <c r="Z22" s="75">
        <v>1.196</v>
      </c>
      <c r="AA22" s="75">
        <f t="shared" si="2"/>
        <v>1.0774774774774774</v>
      </c>
      <c r="AB22" s="73">
        <f t="shared" si="3"/>
        <v>8330.0861261261252</v>
      </c>
      <c r="AC22" s="74">
        <v>2.242</v>
      </c>
      <c r="AD22" s="84">
        <v>48</v>
      </c>
      <c r="AE22" s="85">
        <v>5</v>
      </c>
      <c r="AF22" s="74">
        <v>5.6749999999999998</v>
      </c>
      <c r="AG22" s="74">
        <v>22.5</v>
      </c>
      <c r="AH22" s="85">
        <v>2.2000000000000002</v>
      </c>
      <c r="AI22" s="74">
        <v>249.7</v>
      </c>
      <c r="AJ22" s="71">
        <v>0.13300000000000001</v>
      </c>
      <c r="AK22" s="71">
        <v>0.108</v>
      </c>
      <c r="AL22" s="71">
        <v>3.1E-2</v>
      </c>
      <c r="AM22" s="72">
        <v>0.53</v>
      </c>
      <c r="AN22" s="74">
        <v>57.6</v>
      </c>
      <c r="AO22" s="71">
        <v>1.61</v>
      </c>
      <c r="AP22" s="71">
        <v>3.79</v>
      </c>
      <c r="AQ22" s="71">
        <v>0.3</v>
      </c>
      <c r="AR22" s="71">
        <v>1.0389999999999999</v>
      </c>
      <c r="AS22" s="71">
        <v>0.22</v>
      </c>
      <c r="AT22" s="71">
        <v>0.245</v>
      </c>
      <c r="AU22" s="71">
        <f t="shared" ref="AU22:AU50" si="4">AT22*1000</f>
        <v>245</v>
      </c>
      <c r="AV22" s="72">
        <f t="shared" si="1"/>
        <v>0.84482758620689657</v>
      </c>
      <c r="AW22" s="72">
        <v>0.36</v>
      </c>
      <c r="AX22" s="71">
        <v>2.1000000000000001E-2</v>
      </c>
      <c r="AY22" s="72">
        <v>0.14000000000000001</v>
      </c>
      <c r="AZ22" s="72">
        <v>0.04</v>
      </c>
      <c r="BA22" s="72">
        <v>0.11</v>
      </c>
      <c r="BB22" s="72">
        <v>0.04</v>
      </c>
      <c r="BC22" s="72">
        <v>7.0000000000000007E-2</v>
      </c>
      <c r="BD22" s="71">
        <v>5.0000000000000001E-3</v>
      </c>
      <c r="BE22" s="72">
        <v>0.02</v>
      </c>
      <c r="BF22" s="72">
        <v>1.77</v>
      </c>
      <c r="BG22" s="71">
        <v>1.6E-2</v>
      </c>
      <c r="BH22" s="71">
        <v>1.6E-2</v>
      </c>
    </row>
    <row r="23" spans="1:60" ht="12" customHeight="1" x14ac:dyDescent="0.2">
      <c r="B23" s="70">
        <v>18</v>
      </c>
      <c r="C23" s="81" t="s">
        <v>57</v>
      </c>
      <c r="D23" s="82" t="s">
        <v>293</v>
      </c>
      <c r="E23" s="83">
        <v>65.94</v>
      </c>
      <c r="F23" s="83">
        <v>2787.64</v>
      </c>
      <c r="G23" s="83">
        <v>2785.6</v>
      </c>
      <c r="H23" s="83">
        <v>-1211.8399999999999</v>
      </c>
      <c r="I23" s="70" t="s">
        <v>179</v>
      </c>
      <c r="J23" s="70" t="s">
        <v>294</v>
      </c>
      <c r="K23" s="70" t="s">
        <v>47</v>
      </c>
      <c r="L23" s="70" t="s">
        <v>42</v>
      </c>
      <c r="M23" s="70" t="s">
        <v>289</v>
      </c>
      <c r="P23" s="71">
        <v>2.972</v>
      </c>
      <c r="Q23" s="71">
        <v>0.34399999999999997</v>
      </c>
      <c r="R23" s="71">
        <v>27.68</v>
      </c>
      <c r="S23" s="72">
        <v>0.83486000000000005</v>
      </c>
      <c r="T23" s="71">
        <v>0.13200000000000001</v>
      </c>
      <c r="U23" s="71">
        <v>13.67</v>
      </c>
      <c r="V23" s="73">
        <v>168.7</v>
      </c>
      <c r="W23" s="85">
        <v>2.4</v>
      </c>
      <c r="X23" s="84">
        <v>1.5</v>
      </c>
      <c r="Y23" s="73">
        <v>56.62</v>
      </c>
      <c r="Z23" s="75">
        <v>0.76900000000000002</v>
      </c>
      <c r="AA23" s="75">
        <f t="shared" si="2"/>
        <v>0.69279279279279271</v>
      </c>
      <c r="AB23" s="73">
        <f t="shared" si="3"/>
        <v>5356.0503603603593</v>
      </c>
      <c r="AC23" s="85">
        <v>0.8</v>
      </c>
      <c r="AD23" s="84">
        <v>47</v>
      </c>
      <c r="AE23" s="85">
        <v>6.1</v>
      </c>
      <c r="AF23" s="74">
        <v>4.3819999999999997</v>
      </c>
      <c r="AG23" s="74">
        <v>25.11</v>
      </c>
      <c r="AH23" s="85">
        <v>2.5</v>
      </c>
      <c r="AI23" s="74">
        <v>269.10000000000002</v>
      </c>
      <c r="AJ23" s="72">
        <v>0.13</v>
      </c>
      <c r="AK23" s="72">
        <v>0.17</v>
      </c>
      <c r="AL23" s="71">
        <v>1.7000000000000001E-2</v>
      </c>
      <c r="AM23" s="72">
        <v>0.37</v>
      </c>
      <c r="AN23" s="74">
        <v>58.58</v>
      </c>
      <c r="AO23" s="71">
        <v>1.5920000000000001</v>
      </c>
      <c r="AP23" s="71">
        <v>3.847</v>
      </c>
      <c r="AQ23" s="71">
        <v>0.3</v>
      </c>
      <c r="AR23" s="71">
        <v>1.389</v>
      </c>
      <c r="AS23" s="71">
        <v>0.13</v>
      </c>
      <c r="AT23" s="71">
        <v>0.309</v>
      </c>
      <c r="AU23" s="71">
        <f t="shared" si="4"/>
        <v>309</v>
      </c>
      <c r="AV23" s="72">
        <f t="shared" si="1"/>
        <v>2.472</v>
      </c>
      <c r="AW23" s="72">
        <v>0.12</v>
      </c>
      <c r="AX23" s="71">
        <v>0.01</v>
      </c>
      <c r="AY23" s="71">
        <v>5.1999999999999998E-2</v>
      </c>
      <c r="AZ23" s="72">
        <v>0.04</v>
      </c>
      <c r="BA23" s="71">
        <v>3.1E-2</v>
      </c>
      <c r="BB23" s="72">
        <v>0.05</v>
      </c>
      <c r="BC23" s="72">
        <v>0.16</v>
      </c>
      <c r="BD23" s="72">
        <v>0.04</v>
      </c>
      <c r="BE23" s="72">
        <v>0.02</v>
      </c>
      <c r="BF23" s="72">
        <v>1.4</v>
      </c>
      <c r="BG23" s="71">
        <v>8.0000000000000002E-3</v>
      </c>
      <c r="BH23" s="72">
        <v>0.01</v>
      </c>
    </row>
    <row r="24" spans="1:60" ht="12" customHeight="1" x14ac:dyDescent="0.2">
      <c r="B24" s="70">
        <v>19</v>
      </c>
      <c r="C24" s="81" t="s">
        <v>57</v>
      </c>
      <c r="D24" s="82" t="s">
        <v>293</v>
      </c>
      <c r="E24" s="83">
        <v>65.94</v>
      </c>
      <c r="F24" s="83">
        <v>2787.64</v>
      </c>
      <c r="G24" s="83">
        <v>2785.6</v>
      </c>
      <c r="H24" s="83">
        <v>-1211.8399999999999</v>
      </c>
      <c r="I24" s="70" t="s">
        <v>179</v>
      </c>
      <c r="J24" s="70" t="s">
        <v>294</v>
      </c>
      <c r="K24" s="70" t="s">
        <v>47</v>
      </c>
      <c r="L24" s="70" t="s">
        <v>42</v>
      </c>
      <c r="M24" s="70" t="s">
        <v>289</v>
      </c>
      <c r="P24" s="71">
        <v>2.4239999999999999</v>
      </c>
      <c r="Q24" s="71">
        <v>2.4649999999999999</v>
      </c>
      <c r="R24" s="71">
        <v>27.53</v>
      </c>
      <c r="S24" s="72">
        <v>0.83601999999999999</v>
      </c>
      <c r="T24" s="71">
        <v>9.5000000000000001E-2</v>
      </c>
      <c r="U24" s="71">
        <v>11.79</v>
      </c>
      <c r="V24" s="73">
        <v>148</v>
      </c>
      <c r="W24" s="85">
        <v>1.3</v>
      </c>
      <c r="X24" s="84">
        <v>15</v>
      </c>
      <c r="Y24" s="73">
        <v>323.60000000000002</v>
      </c>
      <c r="Z24" s="75">
        <v>3.1840000000000002</v>
      </c>
      <c r="AA24" s="75">
        <f t="shared" si="2"/>
        <v>2.8684684684684685</v>
      </c>
      <c r="AB24" s="73">
        <f t="shared" si="3"/>
        <v>22176.416576576576</v>
      </c>
      <c r="AC24" s="74">
        <v>5.3280000000000003</v>
      </c>
      <c r="AD24" s="84">
        <v>44</v>
      </c>
      <c r="AE24" s="74">
        <v>6.9409999999999998</v>
      </c>
      <c r="AF24" s="74">
        <v>14.58</v>
      </c>
      <c r="AG24" s="74">
        <v>20.95</v>
      </c>
      <c r="AH24" s="85">
        <v>1.8</v>
      </c>
      <c r="AI24" s="74">
        <v>240.4</v>
      </c>
      <c r="AJ24" s="72">
        <v>0.2</v>
      </c>
      <c r="AK24" s="72">
        <v>0.38</v>
      </c>
      <c r="AL24" s="72">
        <v>0.18</v>
      </c>
      <c r="AM24" s="72">
        <v>0.51</v>
      </c>
      <c r="AN24" s="74">
        <v>52.14</v>
      </c>
      <c r="AO24" s="71">
        <v>1.694</v>
      </c>
      <c r="AP24" s="71">
        <v>3.3679999999999999</v>
      </c>
      <c r="AQ24" s="71">
        <v>0.29699999999999999</v>
      </c>
      <c r="AR24" s="71">
        <v>0.97299999999999998</v>
      </c>
      <c r="AS24" s="71">
        <v>0.155</v>
      </c>
      <c r="AT24" s="71">
        <v>0.27300000000000002</v>
      </c>
      <c r="AU24" s="71">
        <f t="shared" si="4"/>
        <v>273</v>
      </c>
      <c r="AV24" s="71">
        <f t="shared" si="1"/>
        <v>2.0449438202247192</v>
      </c>
      <c r="AW24" s="71">
        <v>0.112</v>
      </c>
      <c r="AX24" s="71">
        <v>1.9E-2</v>
      </c>
      <c r="AY24" s="71">
        <v>3.6999999999999998E-2</v>
      </c>
      <c r="AZ24" s="71">
        <v>5.0000000000000001E-3</v>
      </c>
      <c r="BA24" s="72">
        <v>0.17</v>
      </c>
      <c r="BB24" s="71">
        <v>2E-3</v>
      </c>
      <c r="BC24" s="72">
        <v>0.16</v>
      </c>
      <c r="BD24" s="71">
        <v>4.0000000000000001E-3</v>
      </c>
      <c r="BE24" s="72">
        <v>0.02</v>
      </c>
      <c r="BF24" s="72">
        <v>2.4</v>
      </c>
      <c r="BG24" s="72">
        <v>0.05</v>
      </c>
      <c r="BH24" s="71">
        <v>5.0000000000000001E-3</v>
      </c>
    </row>
    <row r="25" spans="1:60" ht="12" customHeight="1" x14ac:dyDescent="0.2">
      <c r="B25" s="70">
        <v>20</v>
      </c>
      <c r="C25" s="81" t="s">
        <v>57</v>
      </c>
      <c r="D25" s="82" t="s">
        <v>293</v>
      </c>
      <c r="E25" s="83">
        <v>65.94</v>
      </c>
      <c r="F25" s="83">
        <v>2787.64</v>
      </c>
      <c r="G25" s="83">
        <v>2785.6</v>
      </c>
      <c r="H25" s="83">
        <v>-1211.8399999999999</v>
      </c>
      <c r="I25" s="70" t="s">
        <v>179</v>
      </c>
      <c r="J25" s="70" t="s">
        <v>294</v>
      </c>
      <c r="K25" s="70" t="s">
        <v>47</v>
      </c>
      <c r="L25" s="70" t="s">
        <v>42</v>
      </c>
      <c r="M25" s="70" t="s">
        <v>289</v>
      </c>
      <c r="P25" s="71">
        <v>2.5179999999999998</v>
      </c>
      <c r="Q25" s="71">
        <v>9.2999999999999999E-2</v>
      </c>
      <c r="R25" s="71">
        <v>31.24</v>
      </c>
      <c r="S25" s="72">
        <v>0.63839999999999997</v>
      </c>
      <c r="T25" s="71">
        <v>9.1999999999999998E-2</v>
      </c>
      <c r="U25" s="71">
        <v>15.25</v>
      </c>
      <c r="V25" s="73">
        <v>146.69999999999999</v>
      </c>
      <c r="W25" s="85">
        <v>3.2</v>
      </c>
      <c r="X25" s="84">
        <v>11</v>
      </c>
      <c r="Y25" s="73">
        <v>19.920000000000002</v>
      </c>
      <c r="Z25" s="75">
        <v>0.39100000000000001</v>
      </c>
      <c r="AA25" s="75">
        <f t="shared" si="2"/>
        <v>0.35225225225225221</v>
      </c>
      <c r="AB25" s="73">
        <f t="shared" si="3"/>
        <v>2723.2973873873871</v>
      </c>
      <c r="AC25" s="85">
        <v>1.9</v>
      </c>
      <c r="AD25" s="84">
        <v>60.7</v>
      </c>
      <c r="AE25" s="85">
        <v>3.8</v>
      </c>
      <c r="AF25" s="85">
        <v>3.9</v>
      </c>
      <c r="AG25" s="74">
        <v>23.45</v>
      </c>
      <c r="AH25" s="85">
        <v>0.3</v>
      </c>
      <c r="AI25" s="74">
        <v>293.60000000000002</v>
      </c>
      <c r="AJ25" s="72">
        <v>0.26</v>
      </c>
      <c r="AK25" s="72">
        <v>0.21</v>
      </c>
      <c r="AL25" s="71">
        <v>2.9000000000000001E-2</v>
      </c>
      <c r="AM25" s="72">
        <v>0.39</v>
      </c>
      <c r="AN25" s="74">
        <v>54.85</v>
      </c>
      <c r="AO25" s="71">
        <v>2.0169999999999999</v>
      </c>
      <c r="AP25" s="71">
        <v>3.7789999999999999</v>
      </c>
      <c r="AQ25" s="71">
        <v>0.33700000000000002</v>
      </c>
      <c r="AR25" s="71">
        <v>1.27</v>
      </c>
      <c r="AS25" s="72">
        <v>0.35</v>
      </c>
      <c r="AT25" s="71">
        <v>0.29899999999999999</v>
      </c>
      <c r="AU25" s="71">
        <f t="shared" si="4"/>
        <v>299</v>
      </c>
      <c r="AV25" s="72">
        <f t="shared" si="1"/>
        <v>1.3</v>
      </c>
      <c r="AW25" s="72">
        <v>0.11</v>
      </c>
      <c r="AX25" s="72">
        <v>0.05</v>
      </c>
      <c r="AY25" s="71">
        <v>2.5000000000000001E-2</v>
      </c>
      <c r="AZ25" s="71">
        <v>2E-3</v>
      </c>
      <c r="BA25" s="72">
        <v>0.14000000000000001</v>
      </c>
      <c r="BB25" s="71">
        <v>2E-3</v>
      </c>
      <c r="BC25" s="71">
        <v>1.9E-2</v>
      </c>
      <c r="BD25" s="72">
        <v>0.05</v>
      </c>
      <c r="BE25" s="72">
        <v>0.02</v>
      </c>
      <c r="BF25" s="72">
        <v>2.6</v>
      </c>
      <c r="BG25" s="71">
        <v>0.01</v>
      </c>
      <c r="BH25" s="72">
        <v>0.06</v>
      </c>
    </row>
    <row r="26" spans="1:60" ht="12" customHeight="1" x14ac:dyDescent="0.2">
      <c r="B26" s="70">
        <v>21</v>
      </c>
      <c r="C26" s="81" t="s">
        <v>57</v>
      </c>
      <c r="D26" s="82" t="s">
        <v>293</v>
      </c>
      <c r="E26" s="83">
        <v>65.94</v>
      </c>
      <c r="F26" s="83">
        <v>2787.64</v>
      </c>
      <c r="G26" s="83">
        <v>2785.6</v>
      </c>
      <c r="H26" s="83">
        <v>-1211.8399999999999</v>
      </c>
      <c r="I26" s="70" t="s">
        <v>179</v>
      </c>
      <c r="J26" s="70" t="s">
        <v>294</v>
      </c>
      <c r="K26" s="70" t="s">
        <v>47</v>
      </c>
      <c r="L26" s="70" t="s">
        <v>42</v>
      </c>
      <c r="M26" s="70" t="s">
        <v>289</v>
      </c>
      <c r="P26" s="71">
        <v>2.9249999999999998</v>
      </c>
      <c r="Q26" s="71">
        <v>0.06</v>
      </c>
      <c r="R26" s="71">
        <v>28.8</v>
      </c>
      <c r="S26" s="72">
        <v>0.69289000000000001</v>
      </c>
      <c r="T26" s="71">
        <v>8.5000000000000006E-2</v>
      </c>
      <c r="U26" s="71">
        <v>13.93</v>
      </c>
      <c r="V26" s="73">
        <v>149.4</v>
      </c>
      <c r="W26" s="85">
        <v>2.4</v>
      </c>
      <c r="X26" s="84">
        <v>15</v>
      </c>
      <c r="Y26" s="73">
        <v>19.059999999999999</v>
      </c>
      <c r="Z26" s="75">
        <v>0.30099999999999999</v>
      </c>
      <c r="AA26" s="75">
        <f t="shared" si="2"/>
        <v>0.27117117117117112</v>
      </c>
      <c r="AB26" s="73">
        <f t="shared" si="3"/>
        <v>2096.4514414414411</v>
      </c>
      <c r="AC26" s="85">
        <v>1.9</v>
      </c>
      <c r="AD26" s="84">
        <v>44</v>
      </c>
      <c r="AE26" s="85">
        <v>5.0999999999999996</v>
      </c>
      <c r="AF26" s="85">
        <v>2.9</v>
      </c>
      <c r="AG26" s="74">
        <v>24.51</v>
      </c>
      <c r="AH26" s="85">
        <v>1.8</v>
      </c>
      <c r="AI26" s="74">
        <v>280.89999999999998</v>
      </c>
      <c r="AJ26" s="72">
        <v>0.2</v>
      </c>
      <c r="AK26" s="72">
        <v>0.28999999999999998</v>
      </c>
      <c r="AL26" s="71">
        <v>3.5999999999999997E-2</v>
      </c>
      <c r="AM26" s="72">
        <v>0.39</v>
      </c>
      <c r="AN26" s="74">
        <v>62.8</v>
      </c>
      <c r="AO26" s="71">
        <v>1.9490000000000001</v>
      </c>
      <c r="AP26" s="71">
        <v>3.8759999999999999</v>
      </c>
      <c r="AQ26" s="71">
        <v>0.40100000000000002</v>
      </c>
      <c r="AR26" s="71">
        <v>0.90700000000000003</v>
      </c>
      <c r="AS26" s="72">
        <v>0.27</v>
      </c>
      <c r="AT26" s="71">
        <v>0.32600000000000001</v>
      </c>
      <c r="AU26" s="71">
        <f t="shared" si="4"/>
        <v>326</v>
      </c>
      <c r="AV26" s="72">
        <f t="shared" si="1"/>
        <v>1.5902439024390242</v>
      </c>
      <c r="AW26" s="72">
        <v>0.14000000000000001</v>
      </c>
      <c r="AX26" s="72">
        <v>0.08</v>
      </c>
      <c r="AY26" s="71">
        <v>6.7000000000000004E-2</v>
      </c>
      <c r="AZ26" s="71">
        <v>0.01</v>
      </c>
      <c r="BA26" s="72">
        <v>0.11</v>
      </c>
      <c r="BB26" s="71">
        <v>2E-3</v>
      </c>
      <c r="BC26" s="71">
        <v>1.0999999999999999E-2</v>
      </c>
      <c r="BD26" s="72">
        <v>0.04</v>
      </c>
      <c r="BE26" s="71">
        <v>5.6000000000000001E-2</v>
      </c>
      <c r="BF26" s="72">
        <v>1.9</v>
      </c>
      <c r="BG26" s="72">
        <v>0.01</v>
      </c>
      <c r="BH26" s="72">
        <v>0.01</v>
      </c>
    </row>
    <row r="27" spans="1:60" ht="12" customHeight="1" x14ac:dyDescent="0.2">
      <c r="B27" s="70">
        <v>22</v>
      </c>
      <c r="C27" s="81" t="s">
        <v>57</v>
      </c>
      <c r="D27" s="82" t="s">
        <v>293</v>
      </c>
      <c r="E27" s="83">
        <v>65.94</v>
      </c>
      <c r="F27" s="83">
        <v>2787.64</v>
      </c>
      <c r="G27" s="83">
        <v>2785.6</v>
      </c>
      <c r="H27" s="83">
        <v>-1211.8399999999999</v>
      </c>
      <c r="I27" s="70" t="s">
        <v>179</v>
      </c>
      <c r="J27" s="70" t="s">
        <v>294</v>
      </c>
      <c r="K27" s="70" t="s">
        <v>47</v>
      </c>
      <c r="L27" s="70" t="s">
        <v>42</v>
      </c>
      <c r="M27" s="70" t="s">
        <v>289</v>
      </c>
      <c r="P27" s="71">
        <v>2.7679999999999998</v>
      </c>
      <c r="Q27" s="71">
        <v>9.0999999999999998E-2</v>
      </c>
      <c r="R27" s="71">
        <v>26.76</v>
      </c>
      <c r="S27" s="72">
        <v>0.75214999999999999</v>
      </c>
      <c r="T27" s="71">
        <v>6.6000000000000003E-2</v>
      </c>
      <c r="U27" s="71">
        <v>12.63</v>
      </c>
      <c r="V27" s="73">
        <v>114.3</v>
      </c>
      <c r="W27" s="85">
        <v>77</v>
      </c>
      <c r="X27" s="84">
        <v>18</v>
      </c>
      <c r="Y27" s="73">
        <v>22.66</v>
      </c>
      <c r="Z27" s="75">
        <v>0.34200000000000003</v>
      </c>
      <c r="AA27" s="75">
        <f t="shared" si="2"/>
        <v>0.30810810810810813</v>
      </c>
      <c r="AB27" s="73">
        <f t="shared" si="3"/>
        <v>2382.0145945945947</v>
      </c>
      <c r="AC27" s="85">
        <v>1.9</v>
      </c>
      <c r="AD27" s="84">
        <v>40</v>
      </c>
      <c r="AE27" s="85">
        <v>6.2</v>
      </c>
      <c r="AF27" s="74">
        <v>2.782</v>
      </c>
      <c r="AG27" s="74">
        <v>24.51</v>
      </c>
      <c r="AH27" s="85">
        <v>1.9</v>
      </c>
      <c r="AI27" s="74">
        <v>256.60000000000002</v>
      </c>
      <c r="AJ27" s="72">
        <v>0.09</v>
      </c>
      <c r="AK27" s="72">
        <v>0.41</v>
      </c>
      <c r="AL27" s="71">
        <v>0.04</v>
      </c>
      <c r="AM27" s="72">
        <v>0.49</v>
      </c>
      <c r="AN27" s="74">
        <v>52.49</v>
      </c>
      <c r="AO27" s="71">
        <v>1.5069999999999999</v>
      </c>
      <c r="AP27" s="71">
        <v>3.899</v>
      </c>
      <c r="AQ27" s="71">
        <v>0.309</v>
      </c>
      <c r="AR27" s="71">
        <v>0.75900000000000001</v>
      </c>
      <c r="AS27" s="72">
        <v>0.27</v>
      </c>
      <c r="AT27" s="71">
        <v>0.313</v>
      </c>
      <c r="AU27" s="71">
        <f t="shared" si="4"/>
        <v>313</v>
      </c>
      <c r="AV27" s="72">
        <f t="shared" si="1"/>
        <v>1.079310344827586</v>
      </c>
      <c r="AW27" s="72">
        <v>0.31</v>
      </c>
      <c r="AX27" s="72">
        <v>0.03</v>
      </c>
      <c r="AY27" s="72">
        <v>0.09</v>
      </c>
      <c r="AZ27" s="71">
        <v>1.2E-2</v>
      </c>
      <c r="BA27" s="72">
        <v>0.11</v>
      </c>
      <c r="BB27" s="72">
        <v>0.04</v>
      </c>
      <c r="BC27" s="72">
        <v>0.16</v>
      </c>
      <c r="BD27" s="71">
        <v>3.0000000000000001E-3</v>
      </c>
      <c r="BE27" s="72">
        <v>0.02</v>
      </c>
      <c r="BF27" s="72">
        <v>2.5</v>
      </c>
      <c r="BG27" s="71">
        <v>5.0000000000000001E-3</v>
      </c>
      <c r="BH27" s="72">
        <v>0.01</v>
      </c>
    </row>
    <row r="28" spans="1:60" ht="12" customHeight="1" x14ac:dyDescent="0.2">
      <c r="A28" s="56">
        <v>5</v>
      </c>
      <c r="B28" s="70">
        <v>23</v>
      </c>
      <c r="C28" s="81">
        <v>42893</v>
      </c>
      <c r="D28" s="82" t="s">
        <v>295</v>
      </c>
      <c r="E28" s="83">
        <v>82.44</v>
      </c>
      <c r="F28" s="83">
        <v>2804.14</v>
      </c>
      <c r="G28" s="83">
        <v>2802.1</v>
      </c>
      <c r="H28" s="83">
        <v>-1228.3399999999999</v>
      </c>
      <c r="I28" s="70" t="s">
        <v>179</v>
      </c>
      <c r="J28" s="70" t="s">
        <v>296</v>
      </c>
      <c r="K28" s="70" t="s">
        <v>47</v>
      </c>
      <c r="L28" s="70" t="s">
        <v>42</v>
      </c>
      <c r="M28" s="70" t="s">
        <v>297</v>
      </c>
      <c r="P28" s="71">
        <v>3.145</v>
      </c>
      <c r="Q28" s="71">
        <v>0.57099999999999995</v>
      </c>
      <c r="R28" s="71">
        <v>31.62</v>
      </c>
      <c r="S28" s="72">
        <v>0.31886999999999999</v>
      </c>
      <c r="T28" s="71">
        <v>0.16600000000000001</v>
      </c>
      <c r="U28" s="71">
        <v>15.3</v>
      </c>
      <c r="V28" s="73">
        <v>134</v>
      </c>
      <c r="W28" s="74">
        <v>6.883</v>
      </c>
      <c r="X28" s="73">
        <v>27.8</v>
      </c>
      <c r="Y28" s="73">
        <v>43.57</v>
      </c>
      <c r="Z28" s="75">
        <v>0.79800000000000004</v>
      </c>
      <c r="AA28" s="75">
        <f t="shared" si="2"/>
        <v>0.7189189189189189</v>
      </c>
      <c r="AB28" s="73">
        <f t="shared" si="3"/>
        <v>5558.0340540540537</v>
      </c>
      <c r="AC28" s="74">
        <v>2.3919999999999999</v>
      </c>
      <c r="AD28" s="73">
        <v>15.87</v>
      </c>
      <c r="AE28" s="74">
        <v>18.32</v>
      </c>
      <c r="AF28" s="74">
        <v>8.7270000000000003</v>
      </c>
      <c r="AG28" s="74">
        <v>32.020000000000003</v>
      </c>
      <c r="AH28" s="74">
        <v>0.193</v>
      </c>
      <c r="AI28" s="74">
        <v>332.24680000000001</v>
      </c>
      <c r="AJ28" s="71">
        <v>0.222</v>
      </c>
      <c r="AK28" s="71">
        <v>0.74299999999999999</v>
      </c>
      <c r="AL28" s="71">
        <v>7.0000000000000007E-2</v>
      </c>
      <c r="AM28" s="72">
        <v>0.04</v>
      </c>
      <c r="AN28" s="74">
        <v>75.94</v>
      </c>
      <c r="AO28" s="71">
        <v>2.7490000000000001</v>
      </c>
      <c r="AP28" s="71">
        <v>5.1790000000000003</v>
      </c>
      <c r="AQ28" s="71">
        <v>0.45100000000000001</v>
      </c>
      <c r="AR28" s="71">
        <v>1.0049999999999999</v>
      </c>
      <c r="AS28" s="71">
        <v>0.13100000000000001</v>
      </c>
      <c r="AT28" s="71">
        <v>0.40699999999999997</v>
      </c>
      <c r="AU28" s="71">
        <f t="shared" si="4"/>
        <v>407</v>
      </c>
      <c r="AV28" s="71">
        <f t="shared" si="1"/>
        <v>3.7807710171853226</v>
      </c>
      <c r="AW28" s="71">
        <v>8.43E-2</v>
      </c>
      <c r="AX28" s="71">
        <v>2.4E-2</v>
      </c>
      <c r="AY28" s="71">
        <v>5.7599999999999998E-2</v>
      </c>
      <c r="AZ28" s="71">
        <v>1.4999999999999999E-2</v>
      </c>
      <c r="BA28" s="71">
        <v>3.4000000000000002E-2</v>
      </c>
      <c r="BB28" s="72">
        <v>8.9999999999999993E-3</v>
      </c>
      <c r="BC28" s="72">
        <v>0.06</v>
      </c>
      <c r="BD28" s="72">
        <v>6.0000000000000001E-3</v>
      </c>
      <c r="BE28" s="71">
        <v>8.0670000000000006E-2</v>
      </c>
      <c r="BF28" s="71">
        <v>1.3120000000000001</v>
      </c>
      <c r="BG28" s="72">
        <v>8.9999999999999993E-3</v>
      </c>
      <c r="BH28" s="72">
        <v>1.4999999999999999E-2</v>
      </c>
    </row>
    <row r="29" spans="1:60" ht="12" customHeight="1" x14ac:dyDescent="0.2">
      <c r="B29" s="70">
        <v>24</v>
      </c>
      <c r="C29" s="81">
        <v>42893</v>
      </c>
      <c r="D29" s="82" t="s">
        <v>295</v>
      </c>
      <c r="E29" s="83">
        <v>82.44</v>
      </c>
      <c r="F29" s="83">
        <v>2804.14</v>
      </c>
      <c r="G29" s="83">
        <v>2802.1</v>
      </c>
      <c r="H29" s="83">
        <v>-1228.3399999999999</v>
      </c>
      <c r="I29" s="70" t="s">
        <v>179</v>
      </c>
      <c r="J29" s="70" t="s">
        <v>298</v>
      </c>
      <c r="K29" s="70" t="s">
        <v>47</v>
      </c>
      <c r="L29" s="70" t="s">
        <v>42</v>
      </c>
      <c r="M29" s="70" t="s">
        <v>289</v>
      </c>
      <c r="P29" s="71">
        <v>3.3690000000000002</v>
      </c>
      <c r="Q29" s="71">
        <v>4.9000000000000002E-2</v>
      </c>
      <c r="R29" s="71">
        <v>31.33</v>
      </c>
      <c r="S29" s="72">
        <v>0.24990000000000001</v>
      </c>
      <c r="T29" s="71">
        <v>0.17499999999999999</v>
      </c>
      <c r="U29" s="71">
        <v>14.14</v>
      </c>
      <c r="V29" s="73">
        <v>196.7</v>
      </c>
      <c r="W29" s="85">
        <v>4.5999999999999996</v>
      </c>
      <c r="X29" s="84">
        <v>4.2</v>
      </c>
      <c r="Y29" s="73">
        <v>15.14</v>
      </c>
      <c r="Z29" s="75">
        <v>0.51500000000000001</v>
      </c>
      <c r="AA29" s="75">
        <f t="shared" si="2"/>
        <v>0.46396396396396394</v>
      </c>
      <c r="AB29" s="73">
        <f t="shared" si="3"/>
        <v>3586.9518018018016</v>
      </c>
      <c r="AC29" s="74">
        <v>0.7</v>
      </c>
      <c r="AD29" s="84">
        <v>2.6</v>
      </c>
      <c r="AE29" s="74">
        <v>3.9039999999999999</v>
      </c>
      <c r="AF29" s="74">
        <v>2.9039999999999999</v>
      </c>
      <c r="AG29" s="74">
        <v>32.42</v>
      </c>
      <c r="AH29" s="74">
        <v>0.59499999999999997</v>
      </c>
      <c r="AI29" s="74">
        <v>336.54680000000002</v>
      </c>
      <c r="AJ29" s="71">
        <v>0.22500000000000001</v>
      </c>
      <c r="AK29" s="71">
        <v>0.65</v>
      </c>
      <c r="AL29" s="71">
        <v>7.1999999999999995E-2</v>
      </c>
      <c r="AM29" s="72">
        <v>0.04</v>
      </c>
      <c r="AN29" s="74">
        <v>79.48</v>
      </c>
      <c r="AO29" s="71">
        <v>2.9239999999999999</v>
      </c>
      <c r="AP29" s="71">
        <v>5.05</v>
      </c>
      <c r="AQ29" s="71">
        <v>0.46899999999999997</v>
      </c>
      <c r="AR29" s="71">
        <v>1.486</v>
      </c>
      <c r="AS29" s="71">
        <v>8.6999999999999994E-2</v>
      </c>
      <c r="AT29" s="71">
        <v>0.376</v>
      </c>
      <c r="AU29" s="71">
        <f t="shared" si="4"/>
        <v>376</v>
      </c>
      <c r="AV29" s="71">
        <f t="shared" si="1"/>
        <v>2.3354037267080749</v>
      </c>
      <c r="AW29" s="71">
        <v>0.23499999999999999</v>
      </c>
      <c r="AX29" s="71">
        <v>2.4E-2</v>
      </c>
      <c r="AY29" s="72">
        <v>0.03</v>
      </c>
      <c r="AZ29" s="71">
        <v>2.1999999999999999E-2</v>
      </c>
      <c r="BA29" s="72">
        <v>1.4999999999999999E-2</v>
      </c>
      <c r="BB29" s="72">
        <v>8.0000000000000002E-3</v>
      </c>
      <c r="BC29" s="72">
        <v>0.04</v>
      </c>
      <c r="BD29" s="72">
        <v>6.0000000000000001E-3</v>
      </c>
      <c r="BE29" s="71">
        <v>9.7000000000000003E-2</v>
      </c>
      <c r="BF29" s="71">
        <v>1.133</v>
      </c>
      <c r="BG29" s="72">
        <v>8.9999999999999993E-3</v>
      </c>
      <c r="BH29" s="72">
        <v>7.0000000000000001E-3</v>
      </c>
    </row>
    <row r="30" spans="1:60" ht="12" customHeight="1" x14ac:dyDescent="0.2">
      <c r="B30" s="70">
        <v>25</v>
      </c>
      <c r="C30" s="81">
        <v>42893</v>
      </c>
      <c r="D30" s="82" t="s">
        <v>295</v>
      </c>
      <c r="E30" s="83">
        <v>82.44</v>
      </c>
      <c r="F30" s="83">
        <v>2804.14</v>
      </c>
      <c r="G30" s="83">
        <v>2802.1</v>
      </c>
      <c r="H30" s="83">
        <v>-1228.3399999999999</v>
      </c>
      <c r="I30" s="70" t="s">
        <v>179</v>
      </c>
      <c r="J30" s="70" t="s">
        <v>54</v>
      </c>
      <c r="K30" s="70" t="s">
        <v>47</v>
      </c>
      <c r="L30" s="70" t="s">
        <v>42</v>
      </c>
      <c r="M30" s="70" t="s">
        <v>289</v>
      </c>
      <c r="P30" s="71">
        <v>3.2629999999999999</v>
      </c>
      <c r="Q30" s="72">
        <v>1.0999999999999999E-2</v>
      </c>
      <c r="R30" s="71">
        <v>32.46</v>
      </c>
      <c r="S30" s="72">
        <v>0.28034999999999999</v>
      </c>
      <c r="T30" s="71">
        <v>0.151</v>
      </c>
      <c r="U30" s="71">
        <v>15.05</v>
      </c>
      <c r="V30" s="73">
        <v>188</v>
      </c>
      <c r="W30" s="74">
        <v>8.8629999999999995</v>
      </c>
      <c r="X30" s="84">
        <v>4.5999999999999996</v>
      </c>
      <c r="Y30" s="73">
        <v>14.738</v>
      </c>
      <c r="Z30" s="75">
        <v>0.309</v>
      </c>
      <c r="AA30" s="75">
        <f t="shared" si="2"/>
        <v>0.27837837837837837</v>
      </c>
      <c r="AB30" s="73">
        <f t="shared" si="3"/>
        <v>2152.171081081081</v>
      </c>
      <c r="AC30" s="85">
        <v>0.5</v>
      </c>
      <c r="AD30" s="84">
        <v>3.7</v>
      </c>
      <c r="AE30" s="74">
        <v>8.6609999999999996</v>
      </c>
      <c r="AF30" s="74">
        <v>3.2519999999999998</v>
      </c>
      <c r="AG30" s="74">
        <v>30.08</v>
      </c>
      <c r="AH30" s="74">
        <v>0.18529999999999999</v>
      </c>
      <c r="AI30" s="74">
        <v>344.34680000000003</v>
      </c>
      <c r="AJ30" s="71">
        <v>0.309</v>
      </c>
      <c r="AK30" s="71">
        <v>0.64400000000000002</v>
      </c>
      <c r="AL30" s="72">
        <v>0.06</v>
      </c>
      <c r="AM30" s="72">
        <v>0.04</v>
      </c>
      <c r="AN30" s="74">
        <v>85.47</v>
      </c>
      <c r="AO30" s="71">
        <v>3.335</v>
      </c>
      <c r="AP30" s="71">
        <v>5.6520000000000001</v>
      </c>
      <c r="AQ30" s="71">
        <v>0.44400000000000001</v>
      </c>
      <c r="AR30" s="71">
        <v>1.589</v>
      </c>
      <c r="AS30" s="71">
        <v>0.11799999999999999</v>
      </c>
      <c r="AT30" s="71">
        <v>0.44800000000000001</v>
      </c>
      <c r="AU30" s="71">
        <f t="shared" si="4"/>
        <v>448</v>
      </c>
      <c r="AV30" s="71">
        <f t="shared" si="1"/>
        <v>3.2230215827338129</v>
      </c>
      <c r="AW30" s="71">
        <v>0.16</v>
      </c>
      <c r="AX30" s="71">
        <v>2.5000000000000001E-2</v>
      </c>
      <c r="AY30" s="71">
        <v>7.8E-2</v>
      </c>
      <c r="AZ30" s="71">
        <v>2.1000000000000001E-2</v>
      </c>
      <c r="BA30" s="72">
        <v>0.02</v>
      </c>
      <c r="BB30" s="72">
        <v>8.9999999999999993E-3</v>
      </c>
      <c r="BC30" s="72">
        <v>0.04</v>
      </c>
      <c r="BD30" s="72">
        <v>7.0000000000000001E-3</v>
      </c>
      <c r="BE30" s="71">
        <v>6.7000000000000004E-2</v>
      </c>
      <c r="BF30" s="71">
        <v>1.1399999999999999</v>
      </c>
      <c r="BG30" s="72">
        <v>8.9999999999999993E-3</v>
      </c>
      <c r="BH30" s="72">
        <v>7.0000000000000001E-3</v>
      </c>
    </row>
    <row r="31" spans="1:60" ht="12" customHeight="1" x14ac:dyDescent="0.2">
      <c r="B31" s="70">
        <v>26</v>
      </c>
      <c r="C31" s="81">
        <v>42893</v>
      </c>
      <c r="D31" s="82" t="s">
        <v>295</v>
      </c>
      <c r="E31" s="83">
        <v>82.44</v>
      </c>
      <c r="F31" s="83">
        <v>2804.14</v>
      </c>
      <c r="G31" s="83">
        <v>2802.1</v>
      </c>
      <c r="H31" s="83">
        <v>-1228.3399999999999</v>
      </c>
      <c r="I31" s="70" t="s">
        <v>179</v>
      </c>
      <c r="J31" s="70" t="s">
        <v>54</v>
      </c>
      <c r="K31" s="70" t="s">
        <v>47</v>
      </c>
      <c r="L31" s="70" t="s">
        <v>42</v>
      </c>
      <c r="M31" s="70" t="s">
        <v>289</v>
      </c>
      <c r="P31" s="71">
        <v>3.1571637480798773</v>
      </c>
      <c r="Q31" s="71">
        <v>0.97465690255220405</v>
      </c>
      <c r="R31" s="71">
        <v>31.52062643239114</v>
      </c>
      <c r="S31" s="72">
        <v>0.11007127155570813</v>
      </c>
      <c r="T31" s="71">
        <v>0.19855753262158959</v>
      </c>
      <c r="U31" s="71">
        <v>13.46358771060456</v>
      </c>
      <c r="V31" s="73">
        <v>219.5194401244168</v>
      </c>
      <c r="W31" s="74">
        <v>29.262788571428572</v>
      </c>
      <c r="X31" s="84">
        <v>5.6</v>
      </c>
      <c r="Y31" s="73">
        <v>54.750237636480406</v>
      </c>
      <c r="Z31" s="75">
        <v>1.2499403973509935</v>
      </c>
      <c r="AA31" s="75">
        <f t="shared" si="2"/>
        <v>1.1260724300459399</v>
      </c>
      <c r="AB31" s="73">
        <f t="shared" si="3"/>
        <v>8705.7785639281665</v>
      </c>
      <c r="AC31" s="74">
        <v>3.5957163032705646</v>
      </c>
      <c r="AD31" s="73">
        <v>16.210126651982378</v>
      </c>
      <c r="AE31" s="74">
        <v>15.570587245498904</v>
      </c>
      <c r="AF31" s="74">
        <v>10.557718729747245</v>
      </c>
      <c r="AG31" s="74">
        <v>38.982110829103213</v>
      </c>
      <c r="AH31" s="85">
        <v>0.14000000000000001</v>
      </c>
      <c r="AI31" s="74">
        <v>341.99197230673701</v>
      </c>
      <c r="AJ31" s="71">
        <v>0.43680614657210404</v>
      </c>
      <c r="AK31" s="71">
        <v>0.66594881170018283</v>
      </c>
      <c r="AL31" s="72">
        <v>0.05</v>
      </c>
      <c r="AM31" s="72">
        <v>0.04</v>
      </c>
      <c r="AN31" s="74">
        <v>84.755104379218324</v>
      </c>
      <c r="AO31" s="71">
        <v>3.0291379591836742</v>
      </c>
      <c r="AP31" s="71">
        <v>5.1223215807826437</v>
      </c>
      <c r="AQ31" s="71">
        <v>0.42145940308087287</v>
      </c>
      <c r="AR31" s="71">
        <v>1.8030033619723571</v>
      </c>
      <c r="AS31" s="71">
        <v>0.10897</v>
      </c>
      <c r="AT31" s="71">
        <v>0.36901902313624679</v>
      </c>
      <c r="AU31" s="71">
        <f t="shared" si="4"/>
        <v>369.0190231362468</v>
      </c>
      <c r="AV31" s="71">
        <f t="shared" si="1"/>
        <v>2.8137793810990392</v>
      </c>
      <c r="AW31" s="71">
        <v>0.15332421227197346</v>
      </c>
      <c r="AX31" s="71">
        <v>3.0952902519167599E-2</v>
      </c>
      <c r="AY31" s="71">
        <v>7.8612352630652818E-2</v>
      </c>
      <c r="AZ31" s="71">
        <v>1.4541300527240772E-2</v>
      </c>
      <c r="BA31" s="72">
        <v>1.9E-2</v>
      </c>
      <c r="BB31" s="72">
        <v>8.0000000000000002E-3</v>
      </c>
      <c r="BC31" s="72">
        <v>0.05</v>
      </c>
      <c r="BD31" s="72">
        <v>8.9999999999999993E-3</v>
      </c>
      <c r="BE31" s="71">
        <v>6.8755426920000001E-2</v>
      </c>
      <c r="BF31" s="71">
        <v>1.4485400119976004</v>
      </c>
      <c r="BG31" s="72">
        <v>1.0999999999999999E-2</v>
      </c>
      <c r="BH31" s="72">
        <v>8.0000000000000002E-3</v>
      </c>
    </row>
    <row r="32" spans="1:60" ht="12" customHeight="1" x14ac:dyDescent="0.2">
      <c r="B32" s="70">
        <v>27</v>
      </c>
      <c r="C32" s="81">
        <v>42893</v>
      </c>
      <c r="D32" s="82" t="s">
        <v>295</v>
      </c>
      <c r="E32" s="83">
        <v>82.44</v>
      </c>
      <c r="F32" s="83">
        <v>2804.14</v>
      </c>
      <c r="G32" s="83">
        <v>2802.1</v>
      </c>
      <c r="H32" s="83">
        <v>-1228.3399999999999</v>
      </c>
      <c r="I32" s="70" t="s">
        <v>179</v>
      </c>
      <c r="J32" s="70" t="s">
        <v>54</v>
      </c>
      <c r="K32" s="70" t="s">
        <v>47</v>
      </c>
      <c r="L32" s="70" t="s">
        <v>42</v>
      </c>
      <c r="M32" s="70" t="s">
        <v>289</v>
      </c>
      <c r="P32" s="71">
        <v>3.7934599078341016</v>
      </c>
      <c r="Q32" s="71">
        <v>9.1279002320185612E-2</v>
      </c>
      <c r="R32" s="71">
        <v>34.162528647822768</v>
      </c>
      <c r="S32" s="72">
        <v>6.5558435401096807E-2</v>
      </c>
      <c r="T32" s="71">
        <v>0.20868801897983394</v>
      </c>
      <c r="U32" s="71">
        <v>15.524340931615463</v>
      </c>
      <c r="V32" s="73">
        <v>263.82519440124423</v>
      </c>
      <c r="W32" s="85">
        <v>4.0999999999999996</v>
      </c>
      <c r="X32" s="84">
        <v>6.3</v>
      </c>
      <c r="Y32" s="73">
        <v>17.399492614001201</v>
      </c>
      <c r="Z32" s="75">
        <v>0.68196909492273738</v>
      </c>
      <c r="AA32" s="75">
        <f t="shared" si="2"/>
        <v>0.61438657200246605</v>
      </c>
      <c r="AB32" s="73">
        <f t="shared" si="3"/>
        <v>4749.8840268082649</v>
      </c>
      <c r="AC32" s="74">
        <v>0.85089469772051529</v>
      </c>
      <c r="AD32" s="84">
        <v>3.6</v>
      </c>
      <c r="AE32" s="85">
        <v>2.8</v>
      </c>
      <c r="AF32" s="74">
        <v>2.8625379131561894</v>
      </c>
      <c r="AG32" s="74">
        <v>36.166319796954319</v>
      </c>
      <c r="AH32" s="74">
        <v>0.73674850894632204</v>
      </c>
      <c r="AI32" s="74">
        <v>393.53618217944728</v>
      </c>
      <c r="AJ32" s="71">
        <v>0.26085612968591693</v>
      </c>
      <c r="AK32" s="71">
        <v>0.95721755027422306</v>
      </c>
      <c r="AL32" s="71">
        <v>9.1999999999999998E-2</v>
      </c>
      <c r="AM32" s="72">
        <v>0.04</v>
      </c>
      <c r="AN32" s="74">
        <v>96.578102338722317</v>
      </c>
      <c r="AO32" s="71">
        <v>3.6529053061224497</v>
      </c>
      <c r="AP32" s="71">
        <v>5.5282107710189861</v>
      </c>
      <c r="AQ32" s="71">
        <v>0.55449839537869061</v>
      </c>
      <c r="AR32" s="71">
        <v>2.3979439671273814</v>
      </c>
      <c r="AS32" s="71">
        <v>0.54570930416864794</v>
      </c>
      <c r="AT32" s="71">
        <v>0.40177789203084835</v>
      </c>
      <c r="AU32" s="71">
        <f t="shared" si="4"/>
        <v>401.77789203084836</v>
      </c>
      <c r="AV32" s="71">
        <f t="shared" si="1"/>
        <v>1.0297690425964705</v>
      </c>
      <c r="AW32" s="71">
        <v>0.23461691542288557</v>
      </c>
      <c r="AX32" s="71">
        <v>3.1984665936473158E-2</v>
      </c>
      <c r="AY32" s="71">
        <v>5.7172620095020235E-2</v>
      </c>
      <c r="AZ32" s="71">
        <v>1.3502636203866431E-2</v>
      </c>
      <c r="BA32" s="71">
        <v>6.7205557309756872E-2</v>
      </c>
      <c r="BB32" s="71">
        <v>1.9791469194312794E-2</v>
      </c>
      <c r="BC32" s="72">
        <v>0.05</v>
      </c>
      <c r="BD32" s="72">
        <v>8.0000000000000002E-3</v>
      </c>
      <c r="BE32" s="71">
        <v>5.8755426919999999E-2</v>
      </c>
      <c r="BF32" s="71">
        <v>1.386301979604079</v>
      </c>
      <c r="BG32" s="72">
        <v>1.0999999999999999E-2</v>
      </c>
      <c r="BH32" s="71">
        <v>3.7900485436893207E-2</v>
      </c>
    </row>
    <row r="33" spans="1:60" ht="12" customHeight="1" x14ac:dyDescent="0.2">
      <c r="B33" s="70">
        <v>28</v>
      </c>
      <c r="C33" s="81">
        <v>42893</v>
      </c>
      <c r="D33" s="82" t="s">
        <v>295</v>
      </c>
      <c r="E33" s="83">
        <v>82.44</v>
      </c>
      <c r="F33" s="83">
        <v>2804.14</v>
      </c>
      <c r="G33" s="83">
        <v>2802.1</v>
      </c>
      <c r="H33" s="83">
        <v>-1228.3399999999999</v>
      </c>
      <c r="I33" s="70" t="s">
        <v>179</v>
      </c>
      <c r="J33" s="70" t="s">
        <v>298</v>
      </c>
      <c r="K33" s="70" t="s">
        <v>47</v>
      </c>
      <c r="L33" s="70" t="s">
        <v>42</v>
      </c>
      <c r="M33" s="70" t="s">
        <v>289</v>
      </c>
      <c r="P33" s="71">
        <v>3.6131084485407068</v>
      </c>
      <c r="Q33" s="72">
        <v>8.0000000000000002E-3</v>
      </c>
      <c r="R33" s="71">
        <v>29.21275783040489</v>
      </c>
      <c r="S33" s="72">
        <v>0.17886146081460549</v>
      </c>
      <c r="T33" s="71">
        <v>0.16512692763938316</v>
      </c>
      <c r="U33" s="71">
        <v>13.169194393317289</v>
      </c>
      <c r="V33" s="73">
        <v>183.25101088646969</v>
      </c>
      <c r="W33" s="85">
        <v>4.5999999999999996</v>
      </c>
      <c r="X33" s="84">
        <v>3.5</v>
      </c>
      <c r="Y33" s="73">
        <v>24.441355170199099</v>
      </c>
      <c r="Z33" s="75">
        <v>0.2118543046357616</v>
      </c>
      <c r="AA33" s="75">
        <f t="shared" si="2"/>
        <v>0.19085973390609151</v>
      </c>
      <c r="AB33" s="73">
        <f t="shared" si="3"/>
        <v>1475.5556888013841</v>
      </c>
      <c r="AC33" s="85">
        <v>0.4</v>
      </c>
      <c r="AD33" s="84">
        <v>4.2</v>
      </c>
      <c r="AE33" s="74">
        <v>8.1398283695103473</v>
      </c>
      <c r="AF33" s="74">
        <v>1.4764381075826314</v>
      </c>
      <c r="AG33" s="74">
        <v>29.806700507614217</v>
      </c>
      <c r="AH33" s="74">
        <v>0.2153572564612326</v>
      </c>
      <c r="AI33" s="74">
        <v>319.69985805650413</v>
      </c>
      <c r="AJ33" s="71">
        <v>0.2097078689631881</v>
      </c>
      <c r="AK33" s="71">
        <v>0.62902742230347353</v>
      </c>
      <c r="AL33" s="72">
        <v>0.06</v>
      </c>
      <c r="AM33" s="72">
        <v>0.05</v>
      </c>
      <c r="AN33" s="74">
        <v>86.971916496625326</v>
      </c>
      <c r="AO33" s="71">
        <v>2.9208808163265312</v>
      </c>
      <c r="AP33" s="71">
        <v>5.1679841146842316</v>
      </c>
      <c r="AQ33" s="71">
        <v>0.37575898587933243</v>
      </c>
      <c r="AR33" s="71">
        <v>1.4646245797534554</v>
      </c>
      <c r="AS33" s="71">
        <v>0.19392169915993024</v>
      </c>
      <c r="AT33" s="71">
        <v>0.33722365038560409</v>
      </c>
      <c r="AU33" s="71">
        <f t="shared" si="4"/>
        <v>337.22365038560412</v>
      </c>
      <c r="AV33" s="71">
        <f t="shared" si="1"/>
        <v>1.849121664641759</v>
      </c>
      <c r="AW33" s="71">
        <v>0.17081757877280265</v>
      </c>
      <c r="AX33" s="71">
        <v>1.5476451259583787E-2</v>
      </c>
      <c r="AY33" s="71">
        <v>4.3900404715819102E-2</v>
      </c>
      <c r="AZ33" s="71">
        <v>1.1425307557117749E-2</v>
      </c>
      <c r="BA33" s="72">
        <v>1.7000000000000001E-2</v>
      </c>
      <c r="BB33" s="72">
        <v>8.0000000000000002E-3</v>
      </c>
      <c r="BC33" s="72">
        <v>0.04</v>
      </c>
      <c r="BD33" s="72">
        <v>8.9999999999999993E-3</v>
      </c>
      <c r="BE33" s="71">
        <v>8.1345875542692E-2</v>
      </c>
      <c r="BF33" s="71">
        <v>1.6232080383923213</v>
      </c>
      <c r="BG33" s="72">
        <v>8.9999999999999993E-3</v>
      </c>
      <c r="BH33" s="72">
        <v>1.0999999999999999E-2</v>
      </c>
    </row>
    <row r="34" spans="1:60" ht="12" customHeight="1" x14ac:dyDescent="0.2">
      <c r="B34" s="70">
        <v>29</v>
      </c>
      <c r="C34" s="81">
        <v>42893</v>
      </c>
      <c r="D34" s="82" t="s">
        <v>295</v>
      </c>
      <c r="E34" s="83">
        <v>82.44</v>
      </c>
      <c r="F34" s="83">
        <v>2804.14</v>
      </c>
      <c r="G34" s="83">
        <v>2802.1</v>
      </c>
      <c r="H34" s="83">
        <v>-1228.3399999999999</v>
      </c>
      <c r="I34" s="70" t="s">
        <v>179</v>
      </c>
      <c r="J34" s="70" t="s">
        <v>298</v>
      </c>
      <c r="K34" s="70" t="s">
        <v>47</v>
      </c>
      <c r="L34" s="70" t="s">
        <v>42</v>
      </c>
      <c r="M34" s="70" t="s">
        <v>289</v>
      </c>
      <c r="P34" s="71">
        <v>3.4935496159754225</v>
      </c>
      <c r="Q34" s="71">
        <v>0.10649216937354987</v>
      </c>
      <c r="R34" s="71">
        <v>32.249427043544692</v>
      </c>
      <c r="S34" s="72">
        <v>0.20196283879543314</v>
      </c>
      <c r="T34" s="71">
        <v>0.17221826809015423</v>
      </c>
      <c r="U34" s="71">
        <v>15.465462268158008</v>
      </c>
      <c r="V34" s="73">
        <v>192.19253499222398</v>
      </c>
      <c r="W34" s="74">
        <v>5.1536210285714299</v>
      </c>
      <c r="X34" s="73">
        <v>7.1178253869969046</v>
      </c>
      <c r="Y34" s="73">
        <v>21.497578676942837</v>
      </c>
      <c r="Z34" s="75">
        <v>0.51046799116997799</v>
      </c>
      <c r="AA34" s="75">
        <f t="shared" si="2"/>
        <v>0.45988107312610627</v>
      </c>
      <c r="AB34" s="73">
        <f t="shared" si="3"/>
        <v>3555.3865644452399</v>
      </c>
      <c r="AC34" s="74">
        <v>0.89867492566897911</v>
      </c>
      <c r="AD34" s="84">
        <v>3.7</v>
      </c>
      <c r="AE34" s="74">
        <v>9.4566717146222441</v>
      </c>
      <c r="AF34" s="74">
        <v>4.6766040181464676</v>
      </c>
      <c r="AG34" s="74">
        <v>31.369839255499155</v>
      </c>
      <c r="AH34" s="74">
        <v>0.15353220675944332</v>
      </c>
      <c r="AI34" s="74">
        <v>345.92587482148394</v>
      </c>
      <c r="AJ34" s="71">
        <v>0.29154508611955421</v>
      </c>
      <c r="AK34" s="71">
        <v>0.74799634369287027</v>
      </c>
      <c r="AL34" s="72">
        <v>0.06</v>
      </c>
      <c r="AM34" s="72">
        <v>0.04</v>
      </c>
      <c r="AN34" s="74">
        <v>85.838204363522195</v>
      </c>
      <c r="AO34" s="71">
        <v>3.0662546938775517</v>
      </c>
      <c r="AP34" s="71">
        <v>5.551549399457576</v>
      </c>
      <c r="AQ34" s="71">
        <v>0.43567731065468546</v>
      </c>
      <c r="AR34" s="71">
        <v>1.8242151662308554</v>
      </c>
      <c r="AS34" s="71">
        <v>0.1744320811539071</v>
      </c>
      <c r="AT34" s="71">
        <v>0.43068277634961444</v>
      </c>
      <c r="AU34" s="71">
        <f t="shared" si="4"/>
        <v>430.68277634961441</v>
      </c>
      <c r="AV34" s="71">
        <f t="shared" si="1"/>
        <v>2.8616631021161911</v>
      </c>
      <c r="AW34" s="71">
        <v>0.12656965174129353</v>
      </c>
      <c r="AX34" s="71">
        <v>1.3412924424972616E-2</v>
      </c>
      <c r="AY34" s="71">
        <v>0.11434524019004047</v>
      </c>
      <c r="AZ34" s="71">
        <v>1.0386643233743409E-2</v>
      </c>
      <c r="BA34" s="71">
        <v>1.5813072308178088E-2</v>
      </c>
      <c r="BB34" s="72">
        <v>8.9999999999999993E-3</v>
      </c>
      <c r="BC34" s="72">
        <v>0.05</v>
      </c>
      <c r="BD34" s="72">
        <v>6.0000000000000001E-3</v>
      </c>
      <c r="BE34" s="71">
        <v>5.8134587554269201E-2</v>
      </c>
      <c r="BF34" s="71">
        <v>1.6081504499100179</v>
      </c>
      <c r="BG34" s="72">
        <v>8.9999999999999993E-3</v>
      </c>
      <c r="BH34" s="72">
        <v>8.9999999999999993E-3</v>
      </c>
    </row>
    <row r="35" spans="1:60" ht="12" customHeight="1" x14ac:dyDescent="0.2">
      <c r="B35" s="70">
        <v>30</v>
      </c>
      <c r="C35" s="81">
        <v>42893</v>
      </c>
      <c r="D35" s="82" t="s">
        <v>295</v>
      </c>
      <c r="E35" s="83">
        <v>82.44</v>
      </c>
      <c r="F35" s="83">
        <v>2804.14</v>
      </c>
      <c r="G35" s="83">
        <v>2802.1</v>
      </c>
      <c r="H35" s="83">
        <v>-1228.3399999999999</v>
      </c>
      <c r="I35" s="70" t="s">
        <v>179</v>
      </c>
      <c r="J35" s="70" t="s">
        <v>299</v>
      </c>
      <c r="K35" s="70" t="s">
        <v>62</v>
      </c>
      <c r="L35" s="70" t="s">
        <v>42</v>
      </c>
      <c r="M35" s="70" t="s">
        <v>297</v>
      </c>
      <c r="P35" s="71">
        <v>3.395268202764977</v>
      </c>
      <c r="Q35" s="72">
        <v>8.0000000000000002E-3</v>
      </c>
      <c r="R35" s="71">
        <v>32.856760886172651</v>
      </c>
      <c r="S35" s="72">
        <v>0.23495111874015193</v>
      </c>
      <c r="T35" s="71">
        <v>0.16107473309608542</v>
      </c>
      <c r="U35" s="71">
        <v>14.336954551890132</v>
      </c>
      <c r="V35" s="73">
        <v>224.14090202177294</v>
      </c>
      <c r="W35" s="74">
        <v>4.4846345142857142</v>
      </c>
      <c r="X35" s="84">
        <v>4.2</v>
      </c>
      <c r="Y35" s="84">
        <v>8</v>
      </c>
      <c r="Z35" s="75">
        <v>0.34098454746136869</v>
      </c>
      <c r="AA35" s="75">
        <f t="shared" si="2"/>
        <v>0.30719328600123302</v>
      </c>
      <c r="AB35" s="73">
        <f t="shared" si="3"/>
        <v>2374.9420134041325</v>
      </c>
      <c r="AC35" s="85">
        <v>0.5</v>
      </c>
      <c r="AD35" s="84">
        <v>3.6</v>
      </c>
      <c r="AE35" s="74">
        <v>6.1717987548376234</v>
      </c>
      <c r="AF35" s="74">
        <v>3.7668334413480236</v>
      </c>
      <c r="AG35" s="74">
        <v>29.207140439932317</v>
      </c>
      <c r="AH35" s="85">
        <v>0.15</v>
      </c>
      <c r="AI35" s="74">
        <v>362.16583135672147</v>
      </c>
      <c r="AJ35" s="72">
        <v>0.04</v>
      </c>
      <c r="AK35" s="71">
        <v>0.3418610603290676</v>
      </c>
      <c r="AL35" s="71">
        <v>6.6000000000000003E-2</v>
      </c>
      <c r="AM35" s="72">
        <v>0.06</v>
      </c>
      <c r="AN35" s="74">
        <v>94.837044420028235</v>
      </c>
      <c r="AO35" s="71">
        <v>3.5188726530612247</v>
      </c>
      <c r="AP35" s="71">
        <v>5.9858508330104625</v>
      </c>
      <c r="AQ35" s="71">
        <v>0.49051781129653399</v>
      </c>
      <c r="AR35" s="71">
        <v>1.316141949943967</v>
      </c>
      <c r="AS35" s="71">
        <v>0.28844634648914247</v>
      </c>
      <c r="AT35" s="71">
        <v>0.3796174807197944</v>
      </c>
      <c r="AU35" s="71">
        <f t="shared" si="4"/>
        <v>379.6174807197944</v>
      </c>
      <c r="AV35" s="71">
        <f t="shared" si="1"/>
        <v>2.2784627063090586</v>
      </c>
      <c r="AW35" s="71">
        <v>4.4776119402999998E-2</v>
      </c>
      <c r="AX35" s="71">
        <v>1.5476451259583799E-2</v>
      </c>
      <c r="AY35" s="72">
        <v>0.02</v>
      </c>
      <c r="AZ35" s="72">
        <v>6.0000000000000001E-3</v>
      </c>
      <c r="BA35" s="71">
        <v>2.0754657404483741E-2</v>
      </c>
      <c r="BB35" s="72">
        <v>8.0000000000000002E-3</v>
      </c>
      <c r="BC35" s="72">
        <v>0.06</v>
      </c>
      <c r="BD35" s="71">
        <v>7.6513761467889999E-3</v>
      </c>
      <c r="BE35" s="71">
        <v>2.8134587554269175E-2</v>
      </c>
      <c r="BF35" s="71">
        <v>1.9855940011997599</v>
      </c>
      <c r="BG35" s="72">
        <v>1.0999999999999999E-2</v>
      </c>
      <c r="BH35" s="72">
        <v>7.0000000000000001E-3</v>
      </c>
    </row>
    <row r="36" spans="1:60" ht="12" customHeight="1" x14ac:dyDescent="0.2">
      <c r="B36" s="70">
        <v>31</v>
      </c>
      <c r="C36" s="81">
        <v>42893</v>
      </c>
      <c r="D36" s="82" t="s">
        <v>295</v>
      </c>
      <c r="E36" s="83">
        <v>82.44</v>
      </c>
      <c r="F36" s="83">
        <v>2804.14</v>
      </c>
      <c r="G36" s="83">
        <v>2802.1</v>
      </c>
      <c r="H36" s="83">
        <v>-1228.3399999999999</v>
      </c>
      <c r="I36" s="70" t="s">
        <v>179</v>
      </c>
      <c r="J36" s="70" t="s">
        <v>299</v>
      </c>
      <c r="K36" s="70" t="s">
        <v>62</v>
      </c>
      <c r="L36" s="70" t="s">
        <v>42</v>
      </c>
      <c r="M36" s="70" t="s">
        <v>297</v>
      </c>
      <c r="P36" s="71">
        <v>3.2372073732718896</v>
      </c>
      <c r="Q36" s="71">
        <v>0.13793271461716938</v>
      </c>
      <c r="R36" s="71">
        <v>41.440412528647819</v>
      </c>
      <c r="S36" s="72">
        <v>3.0070119453173828E-2</v>
      </c>
      <c r="T36" s="71">
        <v>0.1661399762752076</v>
      </c>
      <c r="U36" s="71">
        <v>13.62059747982444</v>
      </c>
      <c r="V36" s="73">
        <v>223.93996889580094</v>
      </c>
      <c r="W36" s="85">
        <v>1.8</v>
      </c>
      <c r="X36" s="73">
        <v>27.515566563467495</v>
      </c>
      <c r="Y36" s="84">
        <v>7</v>
      </c>
      <c r="Z36" s="75">
        <v>0.72030463576158943</v>
      </c>
      <c r="AA36" s="75">
        <f t="shared" si="2"/>
        <v>0.64892309528071113</v>
      </c>
      <c r="AB36" s="73">
        <f t="shared" si="3"/>
        <v>5016.8893419247051</v>
      </c>
      <c r="AC36" s="74">
        <v>1.9783047571853318</v>
      </c>
      <c r="AD36" s="73">
        <v>15.857924008810574</v>
      </c>
      <c r="AE36" s="74">
        <v>26.040215379437996</v>
      </c>
      <c r="AF36" s="74">
        <v>8.6660894361633183</v>
      </c>
      <c r="AG36" s="74">
        <v>41.209048223350258</v>
      </c>
      <c r="AH36" s="85">
        <v>0.16</v>
      </c>
      <c r="AI36" s="74">
        <v>433.07694591741688</v>
      </c>
      <c r="AJ36" s="71">
        <v>0.31814218169537323</v>
      </c>
      <c r="AK36" s="71">
        <v>1.0259323583180988</v>
      </c>
      <c r="AL36" s="72">
        <v>0.05</v>
      </c>
      <c r="AM36" s="72">
        <v>0.04</v>
      </c>
      <c r="AN36" s="74">
        <v>102.64143776487207</v>
      </c>
      <c r="AO36" s="71">
        <v>3.8075583673469393</v>
      </c>
      <c r="AP36" s="71">
        <v>6.2375021309569947</v>
      </c>
      <c r="AQ36" s="71">
        <v>0.91807060333761226</v>
      </c>
      <c r="AR36" s="71">
        <v>2.0201718341426971</v>
      </c>
      <c r="AS36" s="71">
        <v>0.46482738944365187</v>
      </c>
      <c r="AT36" s="71">
        <v>0.91532133676092542</v>
      </c>
      <c r="AU36" s="71">
        <f t="shared" si="4"/>
        <v>915.32133676092542</v>
      </c>
      <c r="AV36" s="71">
        <f t="shared" si="1"/>
        <v>1.7209850566104776</v>
      </c>
      <c r="AW36" s="71">
        <v>0.59889054726368152</v>
      </c>
      <c r="AX36" s="71">
        <v>2.6825848849945232E-2</v>
      </c>
      <c r="AY36" s="71">
        <v>0.10515678338905507</v>
      </c>
      <c r="AZ36" s="71">
        <v>5.4010544815465723E-2</v>
      </c>
      <c r="BA36" s="72">
        <v>1.6E-2</v>
      </c>
      <c r="BB36" s="72">
        <v>1.0999999999999999E-2</v>
      </c>
      <c r="BC36" s="72">
        <v>0.04</v>
      </c>
      <c r="BD36" s="72">
        <v>6.0000000000000001E-3</v>
      </c>
      <c r="BE36" s="71">
        <v>4.8134587554269199E-2</v>
      </c>
      <c r="BF36" s="71">
        <v>1.1574266346730653</v>
      </c>
      <c r="BG36" s="72">
        <v>1.0999999999999999E-2</v>
      </c>
      <c r="BH36" s="71">
        <v>6.6325849514563121E-2</v>
      </c>
    </row>
    <row r="37" spans="1:60" ht="12" customHeight="1" x14ac:dyDescent="0.2">
      <c r="B37" s="70">
        <v>32</v>
      </c>
      <c r="C37" s="81">
        <v>42893</v>
      </c>
      <c r="D37" s="82" t="s">
        <v>295</v>
      </c>
      <c r="E37" s="83">
        <v>82.44</v>
      </c>
      <c r="F37" s="83">
        <v>2804.14</v>
      </c>
      <c r="G37" s="83">
        <v>2802.1</v>
      </c>
      <c r="H37" s="83">
        <v>-1228.3399999999999</v>
      </c>
      <c r="I37" s="70" t="s">
        <v>179</v>
      </c>
      <c r="J37" s="70" t="s">
        <v>299</v>
      </c>
      <c r="K37" s="70" t="s">
        <v>62</v>
      </c>
      <c r="L37" s="70" t="s">
        <v>42</v>
      </c>
      <c r="M37" s="70" t="s">
        <v>289</v>
      </c>
      <c r="P37" s="71">
        <v>3.3506869431643627</v>
      </c>
      <c r="Q37" s="71">
        <v>0.12170533642691414</v>
      </c>
      <c r="R37" s="71">
        <v>31.550993124522538</v>
      </c>
      <c r="S37" s="72">
        <v>0.18616992843372857</v>
      </c>
      <c r="T37" s="71">
        <v>0.18944009489916963</v>
      </c>
      <c r="U37" s="71">
        <v>14.621534758601163</v>
      </c>
      <c r="V37" s="73">
        <v>106.5950233281493</v>
      </c>
      <c r="W37" s="74">
        <v>18.275533714285711</v>
      </c>
      <c r="X37" s="73">
        <v>6.1980941176470594</v>
      </c>
      <c r="Y37" s="73">
        <v>32.852145150931278</v>
      </c>
      <c r="Z37" s="75">
        <v>0.6940750551876379</v>
      </c>
      <c r="AA37" s="75">
        <f t="shared" si="2"/>
        <v>0.62529284251138539</v>
      </c>
      <c r="AB37" s="73">
        <f t="shared" si="3"/>
        <v>4834.201494739772</v>
      </c>
      <c r="AC37" s="74">
        <v>0.88749231912784932</v>
      </c>
      <c r="AD37" s="84">
        <v>3.6</v>
      </c>
      <c r="AE37" s="74">
        <v>5.4562173986202254</v>
      </c>
      <c r="AF37" s="74">
        <v>4.0077355800388856</v>
      </c>
      <c r="AG37" s="74">
        <v>36.28409052453469</v>
      </c>
      <c r="AH37" s="74">
        <v>0.83463817097415516</v>
      </c>
      <c r="AI37" s="74">
        <v>351.47368606022968</v>
      </c>
      <c r="AJ37" s="71">
        <v>0.33655555555555561</v>
      </c>
      <c r="AK37" s="71">
        <v>0.73568921389396713</v>
      </c>
      <c r="AL37" s="71">
        <v>6.8000000000000005E-2</v>
      </c>
      <c r="AM37" s="72">
        <v>0.04</v>
      </c>
      <c r="AN37" s="74">
        <v>81.839844608381711</v>
      </c>
      <c r="AO37" s="71">
        <v>1.7857273469387758</v>
      </c>
      <c r="AP37" s="71">
        <v>3.618502130956994</v>
      </c>
      <c r="AQ37" s="71">
        <v>0.40927262516046214</v>
      </c>
      <c r="AR37" s="71">
        <v>1.5545222263728053</v>
      </c>
      <c r="AS37" s="71">
        <v>0.18320240925661752</v>
      </c>
      <c r="AT37" s="71">
        <v>0.56364524421593831</v>
      </c>
      <c r="AU37" s="71">
        <f t="shared" si="4"/>
        <v>563.64524421593831</v>
      </c>
      <c r="AV37" s="71">
        <f t="shared" si="1"/>
        <v>3.1842566141722917</v>
      </c>
      <c r="AW37" s="71">
        <v>0.17081757877280265</v>
      </c>
      <c r="AX37" s="72">
        <v>8.9999999999999993E-3</v>
      </c>
      <c r="AY37" s="72">
        <v>0.03</v>
      </c>
      <c r="AZ37" s="72">
        <v>6.0000000000000001E-3</v>
      </c>
      <c r="BA37" s="71">
        <v>2.2731291443006001E-2</v>
      </c>
      <c r="BB37" s="72">
        <v>8.0000000000000002E-3</v>
      </c>
      <c r="BC37" s="72">
        <v>0.04</v>
      </c>
      <c r="BD37" s="72">
        <v>7.0000000000000001E-3</v>
      </c>
      <c r="BE37" s="72">
        <v>0.03</v>
      </c>
      <c r="BF37" s="71">
        <v>1.0821386922615477</v>
      </c>
      <c r="BG37" s="72">
        <v>8.9999999999999993E-3</v>
      </c>
      <c r="BH37" s="72">
        <v>6.0000000000000001E-3</v>
      </c>
    </row>
    <row r="38" spans="1:60" ht="12" customHeight="1" x14ac:dyDescent="0.2">
      <c r="A38" s="56">
        <v>6</v>
      </c>
      <c r="B38" s="70">
        <v>33</v>
      </c>
      <c r="C38" s="81">
        <v>42893</v>
      </c>
      <c r="D38" s="82" t="s">
        <v>300</v>
      </c>
      <c r="E38" s="83">
        <v>82.82</v>
      </c>
      <c r="F38" s="83">
        <v>2804.52</v>
      </c>
      <c r="G38" s="83">
        <v>2803.73</v>
      </c>
      <c r="H38" s="83">
        <v>-1228.72</v>
      </c>
      <c r="I38" s="70" t="s">
        <v>179</v>
      </c>
      <c r="J38" s="70" t="s">
        <v>48</v>
      </c>
      <c r="K38" s="70" t="s">
        <v>62</v>
      </c>
      <c r="L38" s="70" t="s">
        <v>42</v>
      </c>
      <c r="M38" s="70" t="s">
        <v>289</v>
      </c>
      <c r="P38" s="71">
        <v>2.6525849462365589</v>
      </c>
      <c r="Q38" s="71">
        <v>2.9412122969837588E-2</v>
      </c>
      <c r="R38" s="71">
        <v>32.613827349121465</v>
      </c>
      <c r="S38" s="72">
        <v>0.11779786366317196</v>
      </c>
      <c r="T38" s="71">
        <v>0.1580355871886121</v>
      </c>
      <c r="U38" s="71">
        <v>14.827610080702252</v>
      </c>
      <c r="V38" s="73">
        <v>136.03172628304822</v>
      </c>
      <c r="W38" s="85">
        <v>4.2</v>
      </c>
      <c r="X38" s="84">
        <v>5.2</v>
      </c>
      <c r="Y38" s="73">
        <v>18.103224149004493</v>
      </c>
      <c r="Z38" s="75">
        <v>0.55788300220750564</v>
      </c>
      <c r="AA38" s="75">
        <f t="shared" si="2"/>
        <v>0.50259729928604102</v>
      </c>
      <c r="AB38" s="73">
        <f t="shared" si="3"/>
        <v>3885.6299805103117</v>
      </c>
      <c r="AC38" s="74">
        <v>0.55201412289395446</v>
      </c>
      <c r="AD38" s="84">
        <v>4.2</v>
      </c>
      <c r="AE38" s="74">
        <v>5.0930001682651858</v>
      </c>
      <c r="AF38" s="74">
        <v>3.6600699935191185</v>
      </c>
      <c r="AG38" s="74">
        <v>29.592571912013536</v>
      </c>
      <c r="AH38" s="74">
        <v>1.1715846918489066</v>
      </c>
      <c r="AI38" s="74">
        <v>342.59718807823651</v>
      </c>
      <c r="AJ38" s="71">
        <v>0.1974322863897332</v>
      </c>
      <c r="AK38" s="71">
        <v>0.65979524680073132</v>
      </c>
      <c r="AL38" s="72">
        <v>0.06</v>
      </c>
      <c r="AM38" s="72">
        <v>0.05</v>
      </c>
      <c r="AN38" s="74">
        <v>57.626992622822158</v>
      </c>
      <c r="AO38" s="71">
        <v>1.6599428571428574</v>
      </c>
      <c r="AP38" s="71">
        <v>2.6047938783417286</v>
      </c>
      <c r="AQ38" s="71">
        <v>0.28943597560975604</v>
      </c>
      <c r="AR38" s="71">
        <v>1.2121031004856182</v>
      </c>
      <c r="AS38" s="71">
        <v>7.6983991123791395E-2</v>
      </c>
      <c r="AT38" s="71">
        <v>0.27748688946015426</v>
      </c>
      <c r="AU38" s="71">
        <f t="shared" si="4"/>
        <v>277.48688946015426</v>
      </c>
      <c r="AV38" s="71">
        <f t="shared" ref="AV38:AV69" si="5">AT38/((AS38+AW38)/2)</f>
        <v>2.2774182958395448</v>
      </c>
      <c r="AW38" s="71">
        <v>0.16670149253731342</v>
      </c>
      <c r="AX38" s="71">
        <v>1.8571741511500543E-2</v>
      </c>
      <c r="AY38" s="72">
        <v>0.02</v>
      </c>
      <c r="AZ38" s="71">
        <v>1.6618629173989454E-2</v>
      </c>
      <c r="BA38" s="72">
        <v>2.3E-2</v>
      </c>
      <c r="BB38" s="72">
        <v>8.0000000000000002E-3</v>
      </c>
      <c r="BC38" s="72">
        <v>0.05</v>
      </c>
      <c r="BD38" s="72">
        <v>5.0000000000000001E-3</v>
      </c>
      <c r="BE38" s="72">
        <v>0.03</v>
      </c>
      <c r="BF38" s="71">
        <v>0.58323059388122367</v>
      </c>
      <c r="BG38" s="72">
        <v>1.2999999999999999E-2</v>
      </c>
      <c r="BH38" s="72">
        <v>1.0999999999999999E-2</v>
      </c>
    </row>
    <row r="39" spans="1:60" ht="12" customHeight="1" x14ac:dyDescent="0.2">
      <c r="B39" s="70">
        <v>34</v>
      </c>
      <c r="C39" s="81">
        <v>42893</v>
      </c>
      <c r="D39" s="82" t="s">
        <v>300</v>
      </c>
      <c r="E39" s="83">
        <v>82.82</v>
      </c>
      <c r="F39" s="83">
        <v>2804.52</v>
      </c>
      <c r="G39" s="83">
        <v>2803.73</v>
      </c>
      <c r="H39" s="83">
        <v>-1228.72</v>
      </c>
      <c r="I39" s="70" t="s">
        <v>179</v>
      </c>
      <c r="J39" s="70" t="s">
        <v>48</v>
      </c>
      <c r="K39" s="70" t="s">
        <v>62</v>
      </c>
      <c r="L39" s="70" t="s">
        <v>42</v>
      </c>
      <c r="M39" s="70" t="s">
        <v>289</v>
      </c>
      <c r="P39" s="71">
        <v>4.0163662058371736</v>
      </c>
      <c r="Q39" s="71">
        <v>0.27383700696055685</v>
      </c>
      <c r="R39" s="71">
        <v>33.109816653934303</v>
      </c>
      <c r="S39" s="72">
        <v>5.2814349433543718E-2</v>
      </c>
      <c r="T39" s="71">
        <v>0.26237959667852911</v>
      </c>
      <c r="U39" s="71">
        <v>13.483213931757046</v>
      </c>
      <c r="V39" s="73">
        <v>167.47776049766719</v>
      </c>
      <c r="W39" s="74">
        <v>22.821984</v>
      </c>
      <c r="X39" s="73">
        <v>13.201362229102168</v>
      </c>
      <c r="Y39" s="73">
        <v>47.731233140655107</v>
      </c>
      <c r="Z39" s="75">
        <v>0.68903090507726272</v>
      </c>
      <c r="AA39" s="75">
        <f t="shared" si="2"/>
        <v>0.62074856313266902</v>
      </c>
      <c r="AB39" s="73">
        <f t="shared" si="3"/>
        <v>4799.0692164349775</v>
      </c>
      <c r="AC39" s="74">
        <v>0.90884093161546076</v>
      </c>
      <c r="AD39" s="73">
        <v>6.808077092511013</v>
      </c>
      <c r="AE39" s="74">
        <v>20.888608446912333</v>
      </c>
      <c r="AF39" s="74">
        <v>5.6246999351911855</v>
      </c>
      <c r="AG39" s="74">
        <v>31.541142131979697</v>
      </c>
      <c r="AH39" s="74">
        <v>4.508076540755467</v>
      </c>
      <c r="AI39" s="74">
        <v>345.62326693573414</v>
      </c>
      <c r="AJ39" s="71">
        <v>0.52273522458628841</v>
      </c>
      <c r="AK39" s="71">
        <v>0.61979707495429615</v>
      </c>
      <c r="AL39" s="71">
        <v>0.192</v>
      </c>
      <c r="AM39" s="72">
        <v>0.06</v>
      </c>
      <c r="AN39" s="74">
        <v>73.488840056506035</v>
      </c>
      <c r="AO39" s="71">
        <v>1.6434465306122452</v>
      </c>
      <c r="AP39" s="71">
        <v>2.9274757845796207</v>
      </c>
      <c r="AQ39" s="71">
        <v>0.15842811296534018</v>
      </c>
      <c r="AR39" s="71">
        <v>1.2727082555098992</v>
      </c>
      <c r="AS39" s="71">
        <v>0.36543033761293386</v>
      </c>
      <c r="AT39" s="71">
        <v>0.21678663239074553</v>
      </c>
      <c r="AU39" s="71">
        <f t="shared" si="4"/>
        <v>216.78663239074552</v>
      </c>
      <c r="AV39" s="71">
        <f t="shared" si="5"/>
        <v>0.85167945557376323</v>
      </c>
      <c r="AW39" s="71">
        <v>0.14365</v>
      </c>
      <c r="AX39" s="71">
        <v>1.3412924424972616E-2</v>
      </c>
      <c r="AY39" s="71">
        <v>2.8586310047510118E-2</v>
      </c>
      <c r="AZ39" s="71">
        <v>7.270650263620386E-3</v>
      </c>
      <c r="BA39" s="71">
        <v>2.0754657404483741E-2</v>
      </c>
      <c r="BB39" s="72">
        <v>8.9999999999999993E-3</v>
      </c>
      <c r="BC39" s="71">
        <v>0.13956781019557549</v>
      </c>
      <c r="BD39" s="71">
        <v>1.5412844036697248E-2</v>
      </c>
      <c r="BE39" s="71">
        <v>2.8134587554269175E-2</v>
      </c>
      <c r="BF39" s="71">
        <v>1.0961924415116977</v>
      </c>
      <c r="BG39" s="72">
        <v>1.2E-2</v>
      </c>
      <c r="BH39" s="72">
        <v>8.0000000000000002E-3</v>
      </c>
    </row>
    <row r="40" spans="1:60" ht="12" customHeight="1" x14ac:dyDescent="0.2">
      <c r="B40" s="70">
        <v>35</v>
      </c>
      <c r="C40" s="81">
        <v>42893</v>
      </c>
      <c r="D40" s="82" t="s">
        <v>300</v>
      </c>
      <c r="E40" s="83">
        <v>82.82</v>
      </c>
      <c r="F40" s="83">
        <v>2804.52</v>
      </c>
      <c r="G40" s="83">
        <v>2803.73</v>
      </c>
      <c r="H40" s="83">
        <v>-1228.72</v>
      </c>
      <c r="I40" s="70" t="s">
        <v>179</v>
      </c>
      <c r="J40" s="70" t="s">
        <v>48</v>
      </c>
      <c r="K40" s="70" t="s">
        <v>62</v>
      </c>
      <c r="L40" s="70" t="s">
        <v>42</v>
      </c>
      <c r="M40" s="70" t="s">
        <v>289</v>
      </c>
      <c r="P40" s="71">
        <v>3.0051821812596011</v>
      </c>
      <c r="Q40" s="72">
        <v>8.9999999999999993E-3</v>
      </c>
      <c r="R40" s="71">
        <v>33.069327731092436</v>
      </c>
      <c r="S40" s="72">
        <v>0.26160655487187612</v>
      </c>
      <c r="T40" s="71">
        <v>0.3403843416370107</v>
      </c>
      <c r="U40" s="71">
        <v>13.914990797111709</v>
      </c>
      <c r="V40" s="73">
        <v>95.553748055987569</v>
      </c>
      <c r="W40" s="85">
        <v>4.8</v>
      </c>
      <c r="X40" s="84">
        <v>4.7</v>
      </c>
      <c r="Y40" s="84">
        <v>8</v>
      </c>
      <c r="Z40" s="75">
        <v>0.42269977924944813</v>
      </c>
      <c r="AA40" s="75">
        <f t="shared" si="2"/>
        <v>0.38081061193643972</v>
      </c>
      <c r="AB40" s="73">
        <f t="shared" si="3"/>
        <v>2944.0849219418092</v>
      </c>
      <c r="AC40" s="85">
        <v>0.5</v>
      </c>
      <c r="AD40" s="84">
        <v>5.0999999999999996</v>
      </c>
      <c r="AE40" s="74">
        <v>6.1327275786639746</v>
      </c>
      <c r="AF40" s="74">
        <v>4.7432171095268965</v>
      </c>
      <c r="AG40" s="74">
        <v>30.416967005076145</v>
      </c>
      <c r="AH40" s="74">
        <v>9.2984874751491038</v>
      </c>
      <c r="AI40" s="74">
        <v>345.32065904998444</v>
      </c>
      <c r="AJ40" s="72">
        <v>0.05</v>
      </c>
      <c r="AK40" s="71">
        <v>6.1873857404021959E-2</v>
      </c>
      <c r="AL40" s="72">
        <v>0.06</v>
      </c>
      <c r="AM40" s="72">
        <v>0.03</v>
      </c>
      <c r="AN40" s="74">
        <v>87.842445455972367</v>
      </c>
      <c r="AO40" s="71">
        <v>1.4877624489795922</v>
      </c>
      <c r="AP40" s="71">
        <v>2.502306857807052</v>
      </c>
      <c r="AQ40" s="71">
        <v>0.21326861360718868</v>
      </c>
      <c r="AR40" s="71">
        <v>0.55857751214045581</v>
      </c>
      <c r="AS40" s="71">
        <v>0.13252940244095734</v>
      </c>
      <c r="AT40" s="71">
        <v>0.31409974293059129</v>
      </c>
      <c r="AU40" s="71">
        <f t="shared" si="4"/>
        <v>314.09974293059128</v>
      </c>
      <c r="AV40" s="71">
        <f t="shared" si="5"/>
        <v>2.9809920701029218</v>
      </c>
      <c r="AW40" s="71">
        <v>7.820563847429518E-2</v>
      </c>
      <c r="AX40" s="72">
        <v>8.9999999999999993E-3</v>
      </c>
      <c r="AY40" s="72">
        <v>0.03</v>
      </c>
      <c r="AZ40" s="72">
        <v>7.0000000000000001E-3</v>
      </c>
      <c r="BA40" s="72">
        <v>1.9E-2</v>
      </c>
      <c r="BB40" s="72">
        <v>1.0999999999999999E-2</v>
      </c>
      <c r="BC40" s="72">
        <v>0.04</v>
      </c>
      <c r="BD40" s="72">
        <v>7.0000000000000001E-3</v>
      </c>
      <c r="BE40" s="71">
        <v>7.3406657018813271E-2</v>
      </c>
      <c r="BF40" s="71">
        <v>0.62338416316736645</v>
      </c>
      <c r="BG40" s="72">
        <v>8.9999999999999993E-3</v>
      </c>
      <c r="BH40" s="72">
        <v>8.9999999999999993E-3</v>
      </c>
    </row>
    <row r="41" spans="1:60" ht="12" customHeight="1" x14ac:dyDescent="0.2">
      <c r="B41" s="70">
        <v>36</v>
      </c>
      <c r="C41" s="81">
        <v>42893</v>
      </c>
      <c r="D41" s="82" t="s">
        <v>300</v>
      </c>
      <c r="E41" s="83">
        <v>82.82</v>
      </c>
      <c r="F41" s="83">
        <v>2804.52</v>
      </c>
      <c r="G41" s="83">
        <v>2803.73</v>
      </c>
      <c r="H41" s="83">
        <v>-1228.72</v>
      </c>
      <c r="I41" s="70" t="s">
        <v>179</v>
      </c>
      <c r="J41" s="70" t="s">
        <v>48</v>
      </c>
      <c r="K41" s="70" t="s">
        <v>62</v>
      </c>
      <c r="L41" s="70" t="s">
        <v>42</v>
      </c>
      <c r="M41" s="70" t="s">
        <v>289</v>
      </c>
      <c r="P41" s="71">
        <v>3.5350912442396312</v>
      </c>
      <c r="Q41" s="71">
        <v>3.95542343387471E-2</v>
      </c>
      <c r="R41" s="71">
        <v>31.996371275783041</v>
      </c>
      <c r="S41" s="72">
        <v>0.27147603498208639</v>
      </c>
      <c r="T41" s="71">
        <v>0.17323131672597866</v>
      </c>
      <c r="U41" s="71">
        <v>14.003308792297892</v>
      </c>
      <c r="V41" s="73">
        <v>140.35178849144634</v>
      </c>
      <c r="W41" s="74">
        <v>4.7109599999999991</v>
      </c>
      <c r="X41" s="84">
        <v>4.2</v>
      </c>
      <c r="Y41" s="73">
        <v>24.861894669235706</v>
      </c>
      <c r="Z41" s="75">
        <v>0.567971302428256</v>
      </c>
      <c r="AA41" s="75">
        <f t="shared" si="2"/>
        <v>0.51168585804347377</v>
      </c>
      <c r="AB41" s="73">
        <f t="shared" si="3"/>
        <v>3955.8945371198997</v>
      </c>
      <c r="AC41" s="85">
        <v>0.8</v>
      </c>
      <c r="AD41" s="84">
        <v>4.2</v>
      </c>
      <c r="AE41" s="74">
        <v>2.9874978966851753</v>
      </c>
      <c r="AF41" s="74">
        <v>4.3353259883344135</v>
      </c>
      <c r="AG41" s="74">
        <v>28.414864636209817</v>
      </c>
      <c r="AH41" s="74">
        <v>1.9567628230616303</v>
      </c>
      <c r="AI41" s="74">
        <v>334.0232979819931</v>
      </c>
      <c r="AJ41" s="71">
        <v>0.2025471124620061</v>
      </c>
      <c r="AK41" s="71">
        <v>0.78081535648994516</v>
      </c>
      <c r="AL41" s="72">
        <v>0.06</v>
      </c>
      <c r="AM41" s="72">
        <v>0.04</v>
      </c>
      <c r="AN41" s="74">
        <v>63.639715900172646</v>
      </c>
      <c r="AO41" s="71">
        <v>1.3825983673469389</v>
      </c>
      <c r="AP41" s="71">
        <v>2.7204722975590863</v>
      </c>
      <c r="AQ41" s="71">
        <v>0.27014024390243901</v>
      </c>
      <c r="AR41" s="71">
        <v>0.8919058647740008</v>
      </c>
      <c r="AS41" s="71">
        <v>0.13545284514186084</v>
      </c>
      <c r="AT41" s="71">
        <v>0.28904884318766066</v>
      </c>
      <c r="AU41" s="71">
        <f t="shared" si="4"/>
        <v>289.04884318766068</v>
      </c>
      <c r="AV41" s="71">
        <f t="shared" si="5"/>
        <v>3.3118242735458416</v>
      </c>
      <c r="AW41" s="71">
        <v>3.910281923714759E-2</v>
      </c>
      <c r="AX41" s="72">
        <v>7.0000000000000001E-3</v>
      </c>
      <c r="AY41" s="71">
        <v>4.1858525426711243E-2</v>
      </c>
      <c r="AZ41" s="71">
        <v>9.1933216168717004E-3</v>
      </c>
      <c r="BA41" s="71">
        <v>7.9065361540890441E-3</v>
      </c>
      <c r="BB41" s="72">
        <v>8.0000000000000002E-3</v>
      </c>
      <c r="BC41" s="71">
        <v>4.1676498877845455E-2</v>
      </c>
      <c r="BD41" s="72">
        <v>8.0000000000000002E-3</v>
      </c>
      <c r="BE41" s="72">
        <v>0.04</v>
      </c>
      <c r="BF41" s="71">
        <v>0.5741960407918415</v>
      </c>
      <c r="BG41" s="72">
        <v>1.0999999999999999E-2</v>
      </c>
      <c r="BH41" s="72">
        <v>0.01</v>
      </c>
    </row>
    <row r="42" spans="1:60" ht="12" customHeight="1" x14ac:dyDescent="0.2">
      <c r="B42" s="70">
        <v>37</v>
      </c>
      <c r="C42" s="81">
        <v>42893</v>
      </c>
      <c r="D42" s="82" t="s">
        <v>300</v>
      </c>
      <c r="E42" s="83">
        <v>82.82</v>
      </c>
      <c r="F42" s="83">
        <v>2804.52</v>
      </c>
      <c r="G42" s="83">
        <v>2803.73</v>
      </c>
      <c r="H42" s="83">
        <v>-1228.72</v>
      </c>
      <c r="I42" s="70" t="s">
        <v>179</v>
      </c>
      <c r="J42" s="70" t="s">
        <v>48</v>
      </c>
      <c r="K42" s="70" t="s">
        <v>62</v>
      </c>
      <c r="L42" s="70" t="s">
        <v>42</v>
      </c>
      <c r="M42" s="70" t="s">
        <v>289</v>
      </c>
      <c r="P42" s="71">
        <v>3.2493658986175116</v>
      </c>
      <c r="Q42" s="71">
        <v>0.32556177494199534</v>
      </c>
      <c r="R42" s="71">
        <v>31.692704354469061</v>
      </c>
      <c r="S42" s="72">
        <v>0.31251321132736509</v>
      </c>
      <c r="T42" s="71">
        <v>0.65746856465005943</v>
      </c>
      <c r="U42" s="71">
        <v>12.914053518334986</v>
      </c>
      <c r="V42" s="73">
        <v>140.95458786936237</v>
      </c>
      <c r="W42" s="74">
        <v>6.5783945142857139</v>
      </c>
      <c r="X42" s="84">
        <v>5.0999999999999996</v>
      </c>
      <c r="Y42" s="73">
        <v>59.646518946692353</v>
      </c>
      <c r="Z42" s="75">
        <v>0.7757902869757175</v>
      </c>
      <c r="AA42" s="75">
        <f t="shared" si="2"/>
        <v>0.69891016844659226</v>
      </c>
      <c r="AB42" s="73">
        <f t="shared" si="3"/>
        <v>5403.3444032774487</v>
      </c>
      <c r="AC42" s="74">
        <v>0.81124727452923684</v>
      </c>
      <c r="AD42" s="84">
        <v>3.5</v>
      </c>
      <c r="AE42" s="74">
        <v>8.7982500420662966</v>
      </c>
      <c r="AF42" s="74">
        <v>6.444132209980558</v>
      </c>
      <c r="AG42" s="74">
        <v>31.723151438240272</v>
      </c>
      <c r="AH42" s="74">
        <v>22.226105367793242</v>
      </c>
      <c r="AI42" s="74">
        <v>333.01460502949385</v>
      </c>
      <c r="AJ42" s="71">
        <v>0.20050118203309694</v>
      </c>
      <c r="AK42" s="71">
        <v>0.72953564899451551</v>
      </c>
      <c r="AL42" s="72">
        <v>0.05</v>
      </c>
      <c r="AM42" s="71">
        <v>7.8562899786780396E-2</v>
      </c>
      <c r="AN42" s="74">
        <v>119.54589546382041</v>
      </c>
      <c r="AO42" s="71">
        <v>2.0702889795918371</v>
      </c>
      <c r="AP42" s="71">
        <v>3.3942483533514149</v>
      </c>
      <c r="AQ42" s="71">
        <v>0.29654492939666233</v>
      </c>
      <c r="AR42" s="71">
        <v>0.9888741128128502</v>
      </c>
      <c r="AS42" s="71">
        <v>0.16663623395149785</v>
      </c>
      <c r="AT42" s="71">
        <v>0.28904884318766066</v>
      </c>
      <c r="AU42" s="71">
        <f t="shared" si="4"/>
        <v>289.04884318766068</v>
      </c>
      <c r="AV42" s="71">
        <f t="shared" si="5"/>
        <v>2.4770043354221727</v>
      </c>
      <c r="AW42" s="71">
        <v>6.6749585406299994E-2</v>
      </c>
      <c r="AX42" s="72">
        <v>8.9999999999999993E-3</v>
      </c>
      <c r="AY42" s="72">
        <v>0.03</v>
      </c>
      <c r="AZ42" s="71">
        <v>1.4541300527240772E-2</v>
      </c>
      <c r="BA42" s="71">
        <v>3.6567729712661826E-2</v>
      </c>
      <c r="BB42" s="72">
        <v>0.01</v>
      </c>
      <c r="BC42" s="72">
        <v>0.04</v>
      </c>
      <c r="BD42" s="72">
        <v>7.0000000000000001E-3</v>
      </c>
      <c r="BE42" s="72">
        <v>0.03</v>
      </c>
      <c r="BF42" s="71">
        <v>0.65651085782843432</v>
      </c>
      <c r="BG42" s="72">
        <v>0.01</v>
      </c>
      <c r="BH42" s="72">
        <v>1.9E-2</v>
      </c>
    </row>
    <row r="43" spans="1:60" ht="12" customHeight="1" x14ac:dyDescent="0.2">
      <c r="B43" s="70">
        <v>38</v>
      </c>
      <c r="C43" s="81">
        <v>42893</v>
      </c>
      <c r="D43" s="82" t="s">
        <v>300</v>
      </c>
      <c r="E43" s="83">
        <v>82.82</v>
      </c>
      <c r="F43" s="83">
        <v>2804.52</v>
      </c>
      <c r="G43" s="83">
        <v>2803.73</v>
      </c>
      <c r="H43" s="83">
        <v>-1228.72</v>
      </c>
      <c r="I43" s="70" t="s">
        <v>179</v>
      </c>
      <c r="J43" s="70" t="s">
        <v>48</v>
      </c>
      <c r="K43" s="70" t="s">
        <v>62</v>
      </c>
      <c r="L43" s="70" t="s">
        <v>42</v>
      </c>
      <c r="M43" s="70" t="s">
        <v>289</v>
      </c>
      <c r="P43" s="71">
        <v>3.4226248847926271</v>
      </c>
      <c r="Q43" s="71">
        <v>4.1582656612529002E-2</v>
      </c>
      <c r="R43" s="71">
        <v>33.271772345301756</v>
      </c>
      <c r="S43" s="72">
        <v>0.27684196591579296</v>
      </c>
      <c r="T43" s="71">
        <v>0.16310083036773429</v>
      </c>
      <c r="U43" s="71">
        <v>14.592095426872435</v>
      </c>
      <c r="V43" s="73">
        <v>154.91944012441678</v>
      </c>
      <c r="W43" s="74">
        <v>21.555757714285715</v>
      </c>
      <c r="X43" s="84">
        <v>3.6</v>
      </c>
      <c r="Y43" s="73">
        <v>22.078323699421965</v>
      </c>
      <c r="Z43" s="75">
        <v>0.5457770419426049</v>
      </c>
      <c r="AA43" s="75">
        <f t="shared" si="2"/>
        <v>0.49169102877712151</v>
      </c>
      <c r="AB43" s="73">
        <f t="shared" si="3"/>
        <v>3801.3125125788038</v>
      </c>
      <c r="AC43" s="85">
        <v>0.6</v>
      </c>
      <c r="AD43" s="84">
        <v>3.7</v>
      </c>
      <c r="AE43" s="85">
        <v>2.6</v>
      </c>
      <c r="AF43" s="74">
        <v>4.3681762799740769</v>
      </c>
      <c r="AG43" s="74">
        <v>26.455587986463623</v>
      </c>
      <c r="AH43" s="74">
        <v>2.5358574552683892</v>
      </c>
      <c r="AI43" s="74">
        <v>341.6893644209872</v>
      </c>
      <c r="AJ43" s="71">
        <v>0.13707733873691322</v>
      </c>
      <c r="AK43" s="71">
        <v>0.67005118829981725</v>
      </c>
      <c r="AL43" s="72">
        <v>0.05</v>
      </c>
      <c r="AM43" s="72">
        <v>0.05</v>
      </c>
      <c r="AN43" s="74">
        <v>58.710092607126036</v>
      </c>
      <c r="AO43" s="71">
        <v>1.4578628571428573</v>
      </c>
      <c r="AP43" s="71">
        <v>2.7915029058504461</v>
      </c>
      <c r="AQ43" s="71">
        <v>0.29552936456996143</v>
      </c>
      <c r="AR43" s="71">
        <v>0.80301830407172214</v>
      </c>
      <c r="AS43" s="71">
        <v>8.6728800126802966E-2</v>
      </c>
      <c r="AT43" s="71">
        <v>0.23894704370179951</v>
      </c>
      <c r="AU43" s="71">
        <f t="shared" si="4"/>
        <v>238.94704370179952</v>
      </c>
      <c r="AV43" s="71">
        <f t="shared" si="5"/>
        <v>2.3540625551070575</v>
      </c>
      <c r="AW43" s="71">
        <v>0.11627943615257047</v>
      </c>
      <c r="AX43" s="72">
        <v>6.0000000000000001E-3</v>
      </c>
      <c r="AY43" s="71">
        <v>4.1858525426711243E-2</v>
      </c>
      <c r="AZ43" s="71">
        <v>1.3502636203866431E-2</v>
      </c>
      <c r="BA43" s="72">
        <v>1.4999999999999999E-2</v>
      </c>
      <c r="BB43" s="72">
        <v>8.9999999999999993E-3</v>
      </c>
      <c r="BC43" s="72">
        <v>0.05</v>
      </c>
      <c r="BD43" s="72">
        <v>6.0000000000000001E-3</v>
      </c>
      <c r="BE43" s="72">
        <v>0.05</v>
      </c>
      <c r="BF43" s="71">
        <v>0.47682363527294536</v>
      </c>
      <c r="BG43" s="72">
        <v>1.4E-2</v>
      </c>
      <c r="BH43" s="72">
        <v>8.9999999999999993E-3</v>
      </c>
    </row>
    <row r="44" spans="1:60" ht="12" customHeight="1" x14ac:dyDescent="0.2">
      <c r="B44" s="70">
        <v>39</v>
      </c>
      <c r="C44" s="81">
        <v>42893</v>
      </c>
      <c r="D44" s="82" t="s">
        <v>300</v>
      </c>
      <c r="E44" s="83">
        <v>82.82</v>
      </c>
      <c r="F44" s="83">
        <v>2804.52</v>
      </c>
      <c r="G44" s="83">
        <v>2803.73</v>
      </c>
      <c r="H44" s="83">
        <v>-1228.72</v>
      </c>
      <c r="I44" s="70" t="s">
        <v>179</v>
      </c>
      <c r="J44" s="70" t="s">
        <v>48</v>
      </c>
      <c r="K44" s="70" t="s">
        <v>62</v>
      </c>
      <c r="L44" s="70" t="s">
        <v>42</v>
      </c>
      <c r="M44" s="70" t="s">
        <v>289</v>
      </c>
      <c r="P44" s="71">
        <v>3.8066316436251921</v>
      </c>
      <c r="Q44" s="71">
        <v>4.1582656612529002E-2</v>
      </c>
      <c r="R44" s="71">
        <v>34.658517952635606</v>
      </c>
      <c r="S44" s="72">
        <v>0.20950650143924787</v>
      </c>
      <c r="T44" s="71">
        <v>0.16310083036773429</v>
      </c>
      <c r="U44" s="71">
        <v>15.386957383548069</v>
      </c>
      <c r="V44" s="73">
        <v>185.56174183514776</v>
      </c>
      <c r="W44" s="85">
        <v>5.2</v>
      </c>
      <c r="X44" s="84">
        <v>4.7</v>
      </c>
      <c r="Y44" s="73">
        <v>21.737886962106614</v>
      </c>
      <c r="Z44" s="75">
        <v>0.63354525386313465</v>
      </c>
      <c r="AA44" s="75">
        <f t="shared" si="2"/>
        <v>0.57076148996678788</v>
      </c>
      <c r="AB44" s="73">
        <f t="shared" si="3"/>
        <v>4412.6141550822331</v>
      </c>
      <c r="AC44" s="85">
        <v>0.5</v>
      </c>
      <c r="AD44" s="84">
        <v>5.0999999999999996</v>
      </c>
      <c r="AE44" s="74">
        <v>5.0351169443042227</v>
      </c>
      <c r="AF44" s="74">
        <v>4.5360777705767985</v>
      </c>
      <c r="AG44" s="74">
        <v>31.883747884940782</v>
      </c>
      <c r="AH44" s="74">
        <v>1.1159421471172961</v>
      </c>
      <c r="AI44" s="74">
        <v>365.39364880471896</v>
      </c>
      <c r="AJ44" s="71">
        <v>0.26290206011482609</v>
      </c>
      <c r="AK44" s="71">
        <v>0.71107495429616085</v>
      </c>
      <c r="AL44" s="72">
        <v>0.06</v>
      </c>
      <c r="AM44" s="72">
        <v>0.04</v>
      </c>
      <c r="AN44" s="74">
        <v>65.056856066551546</v>
      </c>
      <c r="AO44" s="71">
        <v>1.6465395918367349</v>
      </c>
      <c r="AP44" s="71">
        <v>2.7022072839984506</v>
      </c>
      <c r="AQ44" s="71">
        <v>0.19498844672657253</v>
      </c>
      <c r="AR44" s="71">
        <v>1.1999820694807619</v>
      </c>
      <c r="AS44" s="71">
        <v>0.14519765414487237</v>
      </c>
      <c r="AT44" s="71">
        <v>0.37287300771208232</v>
      </c>
      <c r="AU44" s="71">
        <f t="shared" si="4"/>
        <v>372.87300771208231</v>
      </c>
      <c r="AV44" s="71">
        <f t="shared" si="5"/>
        <v>3.1223845955343026</v>
      </c>
      <c r="AW44" s="71">
        <v>9.3640961857379759E-2</v>
      </c>
      <c r="AX44" s="71">
        <v>9.7222343921139105E-3</v>
      </c>
      <c r="AY44" s="71">
        <v>1.3272215379201124E-2</v>
      </c>
      <c r="AZ44" s="71">
        <v>1.6618629173989454E-2</v>
      </c>
      <c r="BA44" s="72">
        <v>1.9E-2</v>
      </c>
      <c r="BB44" s="72">
        <v>1.2999999999999999E-2</v>
      </c>
      <c r="BC44" s="72">
        <v>0.05</v>
      </c>
      <c r="BD44" s="72">
        <v>8.0000000000000002E-3</v>
      </c>
      <c r="BE44" s="72">
        <v>0.04</v>
      </c>
      <c r="BF44" s="71">
        <v>0.63442639472105578</v>
      </c>
      <c r="BG44" s="72">
        <v>0.01</v>
      </c>
      <c r="BH44" s="72">
        <v>1.4999999999999999E-2</v>
      </c>
    </row>
    <row r="45" spans="1:60" ht="12" customHeight="1" x14ac:dyDescent="0.2">
      <c r="B45" s="70">
        <v>40</v>
      </c>
      <c r="C45" s="81">
        <v>42893</v>
      </c>
      <c r="D45" s="82" t="s">
        <v>300</v>
      </c>
      <c r="E45" s="83">
        <v>82.82</v>
      </c>
      <c r="F45" s="83">
        <v>2804.52</v>
      </c>
      <c r="G45" s="83">
        <v>2803.73</v>
      </c>
      <c r="H45" s="83">
        <v>-1228.72</v>
      </c>
      <c r="I45" s="70" t="s">
        <v>179</v>
      </c>
      <c r="J45" s="70" t="s">
        <v>48</v>
      </c>
      <c r="K45" s="70" t="s">
        <v>62</v>
      </c>
      <c r="L45" s="70" t="s">
        <v>42</v>
      </c>
      <c r="M45" s="70" t="s">
        <v>289</v>
      </c>
      <c r="P45" s="71">
        <v>2.9818783410138252</v>
      </c>
      <c r="Q45" s="71">
        <v>2.9412122969837588E-2</v>
      </c>
      <c r="R45" s="71">
        <v>35.356951871657756</v>
      </c>
      <c r="S45" s="72">
        <v>0.31037032332461861</v>
      </c>
      <c r="T45" s="71">
        <v>0.15398339264531435</v>
      </c>
      <c r="U45" s="71">
        <v>15.524340931615463</v>
      </c>
      <c r="V45" s="73">
        <v>162.65536547433905</v>
      </c>
      <c r="W45" s="85">
        <v>4.2</v>
      </c>
      <c r="X45" s="84">
        <v>5.0999999999999996</v>
      </c>
      <c r="Y45" s="73">
        <v>22.108362235067435</v>
      </c>
      <c r="Z45" s="75">
        <v>0.60832450331125831</v>
      </c>
      <c r="AA45" s="75">
        <f t="shared" si="2"/>
        <v>0.54804009307320567</v>
      </c>
      <c r="AB45" s="73">
        <f t="shared" si="3"/>
        <v>4236.9527635582599</v>
      </c>
      <c r="AC45" s="74">
        <v>0.40257383548067394</v>
      </c>
      <c r="AD45" s="84">
        <v>3.8</v>
      </c>
      <c r="AE45" s="85">
        <v>2.7</v>
      </c>
      <c r="AF45" s="74">
        <v>4.1263616331821131</v>
      </c>
      <c r="AG45" s="74">
        <v>26.659010152284267</v>
      </c>
      <c r="AH45" s="74">
        <v>0.5419996023856859</v>
      </c>
      <c r="AI45" s="74">
        <v>351.9780325364793</v>
      </c>
      <c r="AJ45" s="71">
        <v>0.24653461668355287</v>
      </c>
      <c r="AK45" s="71">
        <v>0.69158866544789765</v>
      </c>
      <c r="AL45" s="71">
        <v>7.5999999999999998E-2</v>
      </c>
      <c r="AM45" s="72">
        <v>0.06</v>
      </c>
      <c r="AN45" s="74">
        <v>56.27058703500235</v>
      </c>
      <c r="AO45" s="71">
        <v>1.6929355102040817</v>
      </c>
      <c r="AP45" s="71">
        <v>3.0725811700891135</v>
      </c>
      <c r="AQ45" s="71">
        <v>0.25490677150192553</v>
      </c>
      <c r="AR45" s="71">
        <v>0.97776316772506533</v>
      </c>
      <c r="AS45" s="71">
        <v>0.11401426533523537</v>
      </c>
      <c r="AT45" s="71">
        <v>0.29868380462724936</v>
      </c>
      <c r="AU45" s="71">
        <f t="shared" si="4"/>
        <v>298.68380462724934</v>
      </c>
      <c r="AV45" s="71">
        <f t="shared" si="5"/>
        <v>2.5483902146596833</v>
      </c>
      <c r="AW45" s="71">
        <v>0.1203955223880597</v>
      </c>
      <c r="AX45" s="71">
        <v>8.2541073384446873E-3</v>
      </c>
      <c r="AY45" s="71">
        <v>7.7591412986098882E-2</v>
      </c>
      <c r="AZ45" s="71">
        <v>7.270650263620386E-3</v>
      </c>
      <c r="BA45" s="72">
        <v>1.6E-2</v>
      </c>
      <c r="BB45" s="72">
        <v>8.9999999999999993E-3</v>
      </c>
      <c r="BC45" s="72">
        <v>0.04</v>
      </c>
      <c r="BD45" s="72">
        <v>8.0000000000000002E-3</v>
      </c>
      <c r="BE45" s="71">
        <v>2.8134587554269175E-2</v>
      </c>
      <c r="BF45" s="71">
        <v>0.53103095380923815</v>
      </c>
      <c r="BG45" s="72">
        <v>1.0999999999999999E-2</v>
      </c>
      <c r="BH45" s="72">
        <v>1.7999999999999999E-2</v>
      </c>
    </row>
    <row r="46" spans="1:60" ht="12" customHeight="1" x14ac:dyDescent="0.2">
      <c r="B46" s="70">
        <v>41</v>
      </c>
      <c r="C46" s="81">
        <v>42893</v>
      </c>
      <c r="D46" s="82" t="s">
        <v>300</v>
      </c>
      <c r="E46" s="83">
        <v>82.82</v>
      </c>
      <c r="F46" s="83">
        <v>2804.52</v>
      </c>
      <c r="G46" s="83">
        <v>2803.73</v>
      </c>
      <c r="H46" s="83">
        <v>-1228.72</v>
      </c>
      <c r="I46" s="70" t="s">
        <v>179</v>
      </c>
      <c r="J46" s="70" t="s">
        <v>48</v>
      </c>
      <c r="K46" s="70" t="s">
        <v>62</v>
      </c>
      <c r="L46" s="70" t="s">
        <v>42</v>
      </c>
      <c r="M46" s="70" t="s">
        <v>289</v>
      </c>
      <c r="P46" s="71">
        <v>2.5231004608294931</v>
      </c>
      <c r="Q46" s="72">
        <v>6.0000000000000001E-3</v>
      </c>
      <c r="R46" s="71">
        <v>30.636096256684489</v>
      </c>
      <c r="S46" s="72">
        <v>0.15452094074876102</v>
      </c>
      <c r="T46" s="71">
        <v>0.19258718861209964</v>
      </c>
      <c r="U46" s="71">
        <v>12.087366558119779</v>
      </c>
      <c r="V46" s="73">
        <v>24.832231726283045</v>
      </c>
      <c r="W46" s="74">
        <v>13.311702857142857</v>
      </c>
      <c r="X46" s="84">
        <v>2.8</v>
      </c>
      <c r="Y46" s="84">
        <v>8</v>
      </c>
      <c r="Z46" s="75">
        <v>7.9293598233995594E-2</v>
      </c>
      <c r="AA46" s="75">
        <f t="shared" si="2"/>
        <v>7.1435674084680711E-2</v>
      </c>
      <c r="AB46" s="73">
        <f t="shared" si="3"/>
        <v>552.27633991607502</v>
      </c>
      <c r="AC46" s="85">
        <v>0.5</v>
      </c>
      <c r="AD46" s="84">
        <v>3.9</v>
      </c>
      <c r="AE46" s="74">
        <v>7.0485387851253565</v>
      </c>
      <c r="AF46" s="74">
        <v>2.650248217757615</v>
      </c>
      <c r="AG46" s="74">
        <v>23.427157360406092</v>
      </c>
      <c r="AH46" s="74">
        <v>2.6221646123260438</v>
      </c>
      <c r="AI46" s="74">
        <v>314.30392511642344</v>
      </c>
      <c r="AJ46" s="72">
        <v>0.04</v>
      </c>
      <c r="AK46" s="72">
        <v>0.18</v>
      </c>
      <c r="AL46" s="72">
        <v>0.06</v>
      </c>
      <c r="AM46" s="72">
        <v>0.03</v>
      </c>
      <c r="AN46" s="74">
        <v>58.522153508083505</v>
      </c>
      <c r="AO46" s="71">
        <v>1.5199608163265308</v>
      </c>
      <c r="AP46" s="71">
        <v>1.9917471910112361</v>
      </c>
      <c r="AQ46" s="71">
        <v>0.24446341463414634</v>
      </c>
      <c r="AR46" s="71">
        <v>0.59076279417258126</v>
      </c>
      <c r="AS46" s="71">
        <v>0.10471231573941987</v>
      </c>
      <c r="AT46" s="71">
        <v>0.24621645244215937</v>
      </c>
      <c r="AU46" s="71">
        <f t="shared" si="4"/>
        <v>246.21645244215938</v>
      </c>
      <c r="AV46" s="71">
        <f t="shared" si="5"/>
        <v>3.1684597485697181</v>
      </c>
      <c r="AW46" s="71">
        <v>5.0704809286899001E-2</v>
      </c>
      <c r="AX46" s="72">
        <v>0.01</v>
      </c>
      <c r="AY46" s="72">
        <v>0.02</v>
      </c>
      <c r="AZ46" s="72">
        <v>7.0000000000000001E-3</v>
      </c>
      <c r="BA46" s="72">
        <v>1.7000000000000001E-2</v>
      </c>
      <c r="BB46" s="72">
        <v>8.9999999999999993E-3</v>
      </c>
      <c r="BC46" s="72">
        <v>0.04</v>
      </c>
      <c r="BD46" s="72">
        <v>7.0000000000000001E-3</v>
      </c>
      <c r="BE46" s="72">
        <v>0.05</v>
      </c>
      <c r="BF46" s="71">
        <v>0.50522087582483499</v>
      </c>
      <c r="BG46" s="72">
        <v>8.9999999999999993E-3</v>
      </c>
      <c r="BH46" s="72">
        <v>1.2999999999999999E-2</v>
      </c>
    </row>
    <row r="47" spans="1:60" ht="12" customHeight="1" x14ac:dyDescent="0.2">
      <c r="B47" s="70">
        <v>42</v>
      </c>
      <c r="C47" s="81">
        <v>42893</v>
      </c>
      <c r="D47" s="82" t="s">
        <v>300</v>
      </c>
      <c r="E47" s="83">
        <v>82.82</v>
      </c>
      <c r="F47" s="83">
        <v>2804.52</v>
      </c>
      <c r="G47" s="83">
        <v>2803.73</v>
      </c>
      <c r="H47" s="83">
        <v>-1228.72</v>
      </c>
      <c r="I47" s="70" t="s">
        <v>179</v>
      </c>
      <c r="J47" s="70" t="s">
        <v>48</v>
      </c>
      <c r="K47" s="70" t="s">
        <v>62</v>
      </c>
      <c r="L47" s="70" t="s">
        <v>42</v>
      </c>
      <c r="M47" s="70" t="s">
        <v>289</v>
      </c>
      <c r="P47" s="71">
        <v>2.915351152073733</v>
      </c>
      <c r="Q47" s="71">
        <v>3.4979698375870075E-2</v>
      </c>
      <c r="R47" s="71">
        <v>31.440985485103131</v>
      </c>
      <c r="S47" s="72">
        <v>0.21844990994797583</v>
      </c>
      <c r="T47" s="71">
        <v>0.16609371293001185</v>
      </c>
      <c r="U47" s="71">
        <v>13.304662324791165</v>
      </c>
      <c r="V47" s="73">
        <v>153.73716951788492</v>
      </c>
      <c r="W47" s="74">
        <v>12.514944000000002</v>
      </c>
      <c r="X47" s="84">
        <v>4.0999999999999996</v>
      </c>
      <c r="Y47" s="73">
        <v>23.426435452793832</v>
      </c>
      <c r="Z47" s="75">
        <v>0.574878587196468</v>
      </c>
      <c r="AA47" s="75">
        <f t="shared" si="2"/>
        <v>0.51790863711393509</v>
      </c>
      <c r="AB47" s="73">
        <f t="shared" si="3"/>
        <v>4004.0034643915437</v>
      </c>
      <c r="AC47" s="85">
        <v>0.5</v>
      </c>
      <c r="AD47" s="84">
        <v>4.2</v>
      </c>
      <c r="AE47" s="74">
        <v>14.291169443042232</v>
      </c>
      <c r="AF47" s="74">
        <v>5.3831821127673356</v>
      </c>
      <c r="AG47" s="74">
        <v>26.903510998307954</v>
      </c>
      <c r="AH47" s="74">
        <v>0.83203300198807173</v>
      </c>
      <c r="AI47" s="74">
        <v>315.11361154920831</v>
      </c>
      <c r="AJ47" s="71">
        <v>0.26587234042553198</v>
      </c>
      <c r="AK47" s="71">
        <v>0.64536989640463127</v>
      </c>
      <c r="AL47" s="72">
        <v>0.05</v>
      </c>
      <c r="AM47" s="72">
        <v>0.05</v>
      </c>
      <c r="AN47" s="74">
        <v>59.152955579971746</v>
      </c>
      <c r="AO47" s="71">
        <v>1.5270351020408164</v>
      </c>
      <c r="AP47" s="71">
        <v>2.5137977528089888</v>
      </c>
      <c r="AQ47" s="71">
        <v>0.26326829268292684</v>
      </c>
      <c r="AR47" s="71">
        <v>0.7475577138587971</v>
      </c>
      <c r="AS47" s="71">
        <v>0.12859407196069109</v>
      </c>
      <c r="AT47" s="71">
        <v>0.26522930591259641</v>
      </c>
      <c r="AU47" s="71">
        <f t="shared" si="4"/>
        <v>265.22930591259643</v>
      </c>
      <c r="AV47" s="71">
        <f t="shared" si="5"/>
        <v>2.0806435651244777</v>
      </c>
      <c r="AW47" s="71">
        <v>0.126355223880597</v>
      </c>
      <c r="AX47" s="71">
        <v>1.9941949616648413E-2</v>
      </c>
      <c r="AY47" s="71">
        <v>5.0025514692943869E-2</v>
      </c>
      <c r="AZ47" s="71">
        <v>8.5096660808435861E-3</v>
      </c>
      <c r="BA47" s="71">
        <v>3.0071992421850335E-2</v>
      </c>
      <c r="BB47" s="72">
        <v>0.01</v>
      </c>
      <c r="BC47" s="72">
        <v>0.05</v>
      </c>
      <c r="BD47" s="72">
        <v>8.0000000000000002E-3</v>
      </c>
      <c r="BE47" s="71">
        <v>7.2698986975398006E-2</v>
      </c>
      <c r="BF47" s="71">
        <v>0.71199904019196159</v>
      </c>
      <c r="BG47" s="72">
        <v>8.9999999999999993E-3</v>
      </c>
      <c r="BH47" s="72">
        <v>1.6E-2</v>
      </c>
    </row>
    <row r="48" spans="1:60" ht="12" customHeight="1" x14ac:dyDescent="0.2">
      <c r="B48" s="70">
        <v>43</v>
      </c>
      <c r="C48" s="81">
        <v>42893</v>
      </c>
      <c r="D48" s="82" t="s">
        <v>300</v>
      </c>
      <c r="E48" s="83">
        <v>82.82</v>
      </c>
      <c r="F48" s="83">
        <v>2804.52</v>
      </c>
      <c r="G48" s="83">
        <v>2803.73</v>
      </c>
      <c r="H48" s="83">
        <v>-1228.72</v>
      </c>
      <c r="I48" s="70" t="s">
        <v>179</v>
      </c>
      <c r="J48" s="70" t="s">
        <v>48</v>
      </c>
      <c r="K48" s="70" t="s">
        <v>62</v>
      </c>
      <c r="L48" s="70" t="s">
        <v>42</v>
      </c>
      <c r="M48" s="70" t="s">
        <v>289</v>
      </c>
      <c r="P48" s="71">
        <v>3.7728073732718901</v>
      </c>
      <c r="Q48" s="71">
        <v>1.5990719257540604E-2</v>
      </c>
      <c r="R48" s="71">
        <v>35.898059587471352</v>
      </c>
      <c r="S48" s="72">
        <v>2.0970644888689358E-2</v>
      </c>
      <c r="T48" s="71">
        <v>0.18341637010676154</v>
      </c>
      <c r="U48" s="71">
        <v>14.702650431827836</v>
      </c>
      <c r="V48" s="73">
        <v>193.33320373250388</v>
      </c>
      <c r="W48" s="74">
        <v>106.78512000000001</v>
      </c>
      <c r="X48" s="84">
        <v>2.9</v>
      </c>
      <c r="Y48" s="73">
        <v>9.6490430314707769</v>
      </c>
      <c r="Z48" s="75">
        <v>0.82465342163355415</v>
      </c>
      <c r="AA48" s="75">
        <f t="shared" si="2"/>
        <v>0.74293101048067933</v>
      </c>
      <c r="AB48" s="73">
        <f t="shared" si="3"/>
        <v>5743.673935127179</v>
      </c>
      <c r="AC48" s="74">
        <v>0.69617244796828526</v>
      </c>
      <c r="AD48" s="73">
        <v>6.802824889867841</v>
      </c>
      <c r="AE48" s="74">
        <v>35.479532222783106</v>
      </c>
      <c r="AF48" s="74">
        <v>9.5949837977965</v>
      </c>
      <c r="AG48" s="74">
        <v>38.851565143824025</v>
      </c>
      <c r="AH48" s="74">
        <v>0.96138727634194843</v>
      </c>
      <c r="AI48" s="74">
        <v>362.48026786712194</v>
      </c>
      <c r="AJ48" s="71">
        <v>0.27493617021276601</v>
      </c>
      <c r="AK48" s="71">
        <v>1.5917196831200489</v>
      </c>
      <c r="AL48" s="71">
        <v>0.37014634146341463</v>
      </c>
      <c r="AM48" s="71">
        <v>6.2046908315600002E-2</v>
      </c>
      <c r="AN48" s="74">
        <v>64.270591743839276</v>
      </c>
      <c r="AO48" s="71">
        <v>2.0444685714285717</v>
      </c>
      <c r="AP48" s="71">
        <v>3.4515000000000002</v>
      </c>
      <c r="AQ48" s="71">
        <v>0.2593093709884467</v>
      </c>
      <c r="AR48" s="71">
        <v>0.75666193500186774</v>
      </c>
      <c r="AS48" s="71">
        <v>0.13586000000000001</v>
      </c>
      <c r="AT48" s="71">
        <v>0.41828277634961436</v>
      </c>
      <c r="AU48" s="71">
        <f t="shared" si="4"/>
        <v>418.28277634961438</v>
      </c>
      <c r="AV48" s="71">
        <f t="shared" si="5"/>
        <v>1.9839649086199811</v>
      </c>
      <c r="AW48" s="71">
        <v>0.28580348258706462</v>
      </c>
      <c r="AX48" s="71">
        <v>5.127929901423877E-2</v>
      </c>
      <c r="AY48" s="71">
        <v>7.5493049445715291E-2</v>
      </c>
      <c r="AZ48" s="71">
        <v>2.4583479789103694E-2</v>
      </c>
      <c r="BA48" s="71">
        <v>5.923271234606884E-2</v>
      </c>
      <c r="BB48" s="71">
        <v>2.3218009478672988E-2</v>
      </c>
      <c r="BC48" s="72">
        <v>0.04</v>
      </c>
      <c r="BD48" s="72">
        <v>7.0000000000000001E-3</v>
      </c>
      <c r="BE48" s="71">
        <v>6.9898697539800006E-2</v>
      </c>
      <c r="BF48" s="71">
        <v>2.2553742051589678</v>
      </c>
      <c r="BG48" s="71">
        <v>3.6416008812190197E-2</v>
      </c>
      <c r="BH48" s="72">
        <v>0.01</v>
      </c>
    </row>
    <row r="49" spans="1:60" ht="12" customHeight="1" x14ac:dyDescent="0.2">
      <c r="B49" s="70">
        <v>44</v>
      </c>
      <c r="C49" s="81">
        <v>42893</v>
      </c>
      <c r="D49" s="82" t="s">
        <v>300</v>
      </c>
      <c r="E49" s="83">
        <v>82.82</v>
      </c>
      <c r="F49" s="83">
        <v>2804.52</v>
      </c>
      <c r="G49" s="83">
        <v>2803.73</v>
      </c>
      <c r="H49" s="83">
        <v>-1228.72</v>
      </c>
      <c r="I49" s="70" t="s">
        <v>179</v>
      </c>
      <c r="J49" s="70" t="s">
        <v>48</v>
      </c>
      <c r="K49" s="70" t="s">
        <v>62</v>
      </c>
      <c r="L49" s="70" t="s">
        <v>42</v>
      </c>
      <c r="M49" s="70" t="s">
        <v>289</v>
      </c>
      <c r="P49" s="71">
        <v>2.810182488479263</v>
      </c>
      <c r="Q49" s="71">
        <v>5.1969837587006962E-2</v>
      </c>
      <c r="R49" s="71">
        <v>32.980336134453779</v>
      </c>
      <c r="S49" s="72">
        <v>0.21928478904234999</v>
      </c>
      <c r="T49" s="71">
        <v>0.21704270462633451</v>
      </c>
      <c r="U49" s="71">
        <v>13.628006512813251</v>
      </c>
      <c r="V49" s="73">
        <v>165.83864696734059</v>
      </c>
      <c r="W49" s="74">
        <v>6.5222571428571401</v>
      </c>
      <c r="X49" s="73">
        <v>3.5979826625387004</v>
      </c>
      <c r="Y49" s="73">
        <v>27.603468208092487</v>
      </c>
      <c r="Z49" s="75">
        <v>0.64029580573951439</v>
      </c>
      <c r="AA49" s="75">
        <f t="shared" si="2"/>
        <v>0.57684306823379672</v>
      </c>
      <c r="AB49" s="73">
        <f t="shared" si="3"/>
        <v>4459.6314448223056</v>
      </c>
      <c r="AC49" s="85">
        <v>0.6</v>
      </c>
      <c r="AD49" s="84">
        <v>3.8</v>
      </c>
      <c r="AE49" s="74">
        <v>11.199563183577318</v>
      </c>
      <c r="AF49" s="74">
        <v>5.3435618924173678</v>
      </c>
      <c r="AG49" s="74">
        <v>27.06662436548223</v>
      </c>
      <c r="AH49" s="74">
        <v>3.7392155069582511</v>
      </c>
      <c r="AI49" s="74">
        <v>335.15335076063332</v>
      </c>
      <c r="AJ49" s="71">
        <v>0.24975886524822699</v>
      </c>
      <c r="AK49" s="71">
        <v>0.63199756246191341</v>
      </c>
      <c r="AL49" s="71">
        <v>7.9739837398373981E-2</v>
      </c>
      <c r="AM49" s="72">
        <v>0.04</v>
      </c>
      <c r="AN49" s="74">
        <v>65.481324752786051</v>
      </c>
      <c r="AO49" s="71">
        <v>1.5270351020408164</v>
      </c>
      <c r="AP49" s="71">
        <v>2.8339887640449439</v>
      </c>
      <c r="AQ49" s="71">
        <v>0.29988831835686774</v>
      </c>
      <c r="AR49" s="71">
        <v>0.86793574897273063</v>
      </c>
      <c r="AS49" s="71">
        <v>7.7635124425424001E-2</v>
      </c>
      <c r="AT49" s="71">
        <v>0.33652750642673518</v>
      </c>
      <c r="AU49" s="71">
        <f t="shared" si="4"/>
        <v>336.52750642673516</v>
      </c>
      <c r="AV49" s="71">
        <f t="shared" si="5"/>
        <v>4.9199402968443868</v>
      </c>
      <c r="AW49" s="71">
        <v>5.9166334991708119E-2</v>
      </c>
      <c r="AX49" s="71">
        <v>7.5969331872946331E-3</v>
      </c>
      <c r="AY49" s="71">
        <v>4.7296850255146926E-2</v>
      </c>
      <c r="AZ49" s="71">
        <v>8.5096660808435861E-3</v>
      </c>
      <c r="BA49" s="72">
        <v>1.7000000000000001E-2</v>
      </c>
      <c r="BB49" s="72">
        <v>8.9999999999999993E-3</v>
      </c>
      <c r="BC49" s="72">
        <v>0.05</v>
      </c>
      <c r="BD49" s="72">
        <v>1.0999999999999999E-2</v>
      </c>
      <c r="BE49" s="71">
        <v>9.2698986975397996E-2</v>
      </c>
      <c r="BF49" s="71">
        <v>0.57663395320935806</v>
      </c>
      <c r="BG49" s="72">
        <v>1.4999999999999999E-2</v>
      </c>
      <c r="BH49" s="72">
        <v>1.0999999999999999E-2</v>
      </c>
    </row>
    <row r="50" spans="1:60" ht="12" customHeight="1" x14ac:dyDescent="0.2">
      <c r="B50" s="70">
        <v>45</v>
      </c>
      <c r="C50" s="81">
        <v>42893</v>
      </c>
      <c r="D50" s="82" t="s">
        <v>300</v>
      </c>
      <c r="E50" s="83">
        <v>82.82</v>
      </c>
      <c r="F50" s="83">
        <v>2804.52</v>
      </c>
      <c r="G50" s="83">
        <v>2803.73</v>
      </c>
      <c r="H50" s="83">
        <v>-1228.72</v>
      </c>
      <c r="I50" s="70" t="s">
        <v>179</v>
      </c>
      <c r="J50" s="70" t="s">
        <v>48</v>
      </c>
      <c r="K50" s="70" t="s">
        <v>62</v>
      </c>
      <c r="L50" s="70" t="s">
        <v>42</v>
      </c>
      <c r="M50" s="70" t="s">
        <v>289</v>
      </c>
      <c r="P50" s="71">
        <v>2.810182488479263</v>
      </c>
      <c r="Q50" s="71">
        <v>5.1969837587006962E-2</v>
      </c>
      <c r="R50" s="71">
        <v>32.980336134453779</v>
      </c>
      <c r="S50" s="72">
        <v>0.21928478904234999</v>
      </c>
      <c r="T50" s="71">
        <v>0.21704270462633451</v>
      </c>
      <c r="U50" s="71">
        <v>13.628006512813251</v>
      </c>
      <c r="V50" s="73">
        <v>165.83864696734059</v>
      </c>
      <c r="W50" s="74">
        <v>5.5222571428571401</v>
      </c>
      <c r="X50" s="73">
        <v>3.5979826625387004</v>
      </c>
      <c r="Y50" s="73">
        <v>27.603468208092487</v>
      </c>
      <c r="Z50" s="75">
        <v>0.64029580573951439</v>
      </c>
      <c r="AA50" s="75">
        <f t="shared" si="2"/>
        <v>0.57684306823379672</v>
      </c>
      <c r="AB50" s="73">
        <f t="shared" si="3"/>
        <v>4459.6314448223056</v>
      </c>
      <c r="AC50" s="74">
        <v>0.50512512388503461</v>
      </c>
      <c r="AD50" s="84">
        <v>3.7</v>
      </c>
      <c r="AE50" s="74">
        <v>11.199563183577318</v>
      </c>
      <c r="AF50" s="74">
        <v>5.3435618924173678</v>
      </c>
      <c r="AG50" s="74">
        <v>27.06662436548223</v>
      </c>
      <c r="AH50" s="74">
        <v>3.7392155069582511</v>
      </c>
      <c r="AI50" s="74">
        <v>335.15335076063332</v>
      </c>
      <c r="AJ50" s="71">
        <v>0.24975886524822699</v>
      </c>
      <c r="AK50" s="71">
        <v>0.63199756246191341</v>
      </c>
      <c r="AL50" s="71">
        <v>7.9739837398373981E-2</v>
      </c>
      <c r="AM50" s="72">
        <v>0.04</v>
      </c>
      <c r="AN50" s="74">
        <v>65.481324752786051</v>
      </c>
      <c r="AO50" s="71">
        <v>1.5270351020408164</v>
      </c>
      <c r="AP50" s="71">
        <v>2.8339887640449439</v>
      </c>
      <c r="AQ50" s="71">
        <v>0.29988831835686774</v>
      </c>
      <c r="AR50" s="71">
        <v>0.86793574897273063</v>
      </c>
      <c r="AS50" s="71">
        <v>7.7635124425424001E-2</v>
      </c>
      <c r="AT50" s="71">
        <v>0.33652750642673518</v>
      </c>
      <c r="AU50" s="71">
        <f t="shared" si="4"/>
        <v>336.52750642673516</v>
      </c>
      <c r="AV50" s="71">
        <f t="shared" si="5"/>
        <v>4.9199402968443868</v>
      </c>
      <c r="AW50" s="71">
        <v>5.9166334991708119E-2</v>
      </c>
      <c r="AX50" s="71">
        <v>7.5969331872946331E-3</v>
      </c>
      <c r="AY50" s="71">
        <v>4.7296850255146926E-2</v>
      </c>
      <c r="AZ50" s="71">
        <v>8.5096660808435861E-3</v>
      </c>
      <c r="BA50" s="72">
        <v>1.4999999999999999E-2</v>
      </c>
      <c r="BB50" s="72">
        <v>0.01</v>
      </c>
      <c r="BC50" s="72">
        <v>0.05</v>
      </c>
      <c r="BD50" s="72">
        <v>8.9999999999999993E-3</v>
      </c>
      <c r="BE50" s="71">
        <v>7.2698986975398006E-2</v>
      </c>
      <c r="BF50" s="71">
        <v>0.57663395320935806</v>
      </c>
      <c r="BG50" s="72">
        <v>1.2E-2</v>
      </c>
      <c r="BH50" s="72">
        <v>1.2E-2</v>
      </c>
    </row>
    <row r="51" spans="1:60" ht="12" customHeight="1" x14ac:dyDescent="0.2">
      <c r="A51" s="56">
        <v>7</v>
      </c>
      <c r="B51" s="70">
        <v>46</v>
      </c>
      <c r="C51" s="81">
        <v>42894</v>
      </c>
      <c r="D51" s="82" t="s">
        <v>301</v>
      </c>
      <c r="E51" s="83">
        <v>86.11</v>
      </c>
      <c r="F51" s="83">
        <v>2807.8199999999997</v>
      </c>
      <c r="G51" s="83">
        <v>2807.0299999999997</v>
      </c>
      <c r="H51" s="83">
        <v>-1232.0199999999998</v>
      </c>
      <c r="I51" s="70" t="s">
        <v>179</v>
      </c>
      <c r="J51" s="70" t="s">
        <v>302</v>
      </c>
      <c r="K51" s="70" t="s">
        <v>47</v>
      </c>
      <c r="L51" s="70" t="s">
        <v>42</v>
      </c>
      <c r="M51" s="70" t="s">
        <v>297</v>
      </c>
      <c r="P51" s="71">
        <v>3.323</v>
      </c>
      <c r="Q51" s="71">
        <v>6.4000000000000001E-2</v>
      </c>
      <c r="R51" s="71">
        <v>33.35</v>
      </c>
      <c r="S51" s="72">
        <v>0.22520000000000001</v>
      </c>
      <c r="T51" s="71">
        <v>0.18099999999999999</v>
      </c>
      <c r="U51" s="71">
        <v>14.96</v>
      </c>
      <c r="V51" s="73">
        <v>137.9</v>
      </c>
      <c r="W51" s="74">
        <v>6.5590000000000002</v>
      </c>
      <c r="X51" s="84">
        <v>4.7</v>
      </c>
      <c r="Y51" s="73">
        <v>3.742</v>
      </c>
      <c r="Z51" s="75">
        <v>0.36899999999999999</v>
      </c>
      <c r="AA51" s="75">
        <f t="shared" si="2"/>
        <v>0.33243243243243242</v>
      </c>
      <c r="AB51" s="73">
        <f t="shared" si="3"/>
        <v>2570.0683783783779</v>
      </c>
      <c r="AC51" s="85">
        <v>0.6</v>
      </c>
      <c r="AD51" s="84">
        <v>2.6</v>
      </c>
      <c r="AE51" s="74">
        <v>5.6760000000000002</v>
      </c>
      <c r="AF51" s="74">
        <v>2.7440000000000002</v>
      </c>
      <c r="AG51" s="74">
        <v>26.69</v>
      </c>
      <c r="AH51" s="74">
        <v>0.13600000000000001</v>
      </c>
      <c r="AI51" s="74">
        <v>355</v>
      </c>
      <c r="AJ51" s="71">
        <v>0.38700000000000001</v>
      </c>
      <c r="AK51" s="71">
        <v>2.4319999999999999</v>
      </c>
      <c r="AL51" s="71">
        <v>0.05</v>
      </c>
      <c r="AM51" s="71">
        <v>0.123</v>
      </c>
      <c r="AN51" s="74">
        <v>82.26</v>
      </c>
      <c r="AO51" s="71">
        <v>3.0680000000000001</v>
      </c>
      <c r="AP51" s="71">
        <v>5.2880000000000003</v>
      </c>
      <c r="AQ51" s="71">
        <v>0.42699999999999999</v>
      </c>
      <c r="AR51" s="71">
        <v>1.4870000000000001</v>
      </c>
      <c r="AS51" s="71">
        <v>0.251</v>
      </c>
      <c r="AT51" s="71">
        <v>0.38800000000000001</v>
      </c>
      <c r="AU51" s="71">
        <f t="shared" ref="AU51:AU63" si="6">AT51*1000</f>
        <v>388</v>
      </c>
      <c r="AV51" s="71">
        <f t="shared" si="5"/>
        <v>1.9595959595959596</v>
      </c>
      <c r="AW51" s="71">
        <v>0.14499999999999999</v>
      </c>
      <c r="AX51" s="71">
        <v>1.7000000000000001E-2</v>
      </c>
      <c r="AY51" s="71">
        <v>4.9000000000000002E-2</v>
      </c>
      <c r="AZ51" s="71">
        <v>1.2E-2</v>
      </c>
      <c r="BA51" s="71">
        <v>6.9000000000000006E-2</v>
      </c>
      <c r="BB51" s="72">
        <v>1.0999999999999999E-2</v>
      </c>
      <c r="BC51" s="72">
        <v>0.05</v>
      </c>
      <c r="BD51" s="72">
        <v>1.4E-2</v>
      </c>
      <c r="BE51" s="71">
        <v>0.11899999999999999</v>
      </c>
      <c r="BF51" s="71">
        <v>1.008</v>
      </c>
      <c r="BG51" s="71">
        <v>6.3E-2</v>
      </c>
      <c r="BH51" s="71">
        <v>3.7999999999999999E-2</v>
      </c>
    </row>
    <row r="52" spans="1:60" ht="12" customHeight="1" x14ac:dyDescent="0.2">
      <c r="B52" s="70">
        <v>47</v>
      </c>
      <c r="C52" s="81">
        <v>42894</v>
      </c>
      <c r="D52" s="82" t="s">
        <v>301</v>
      </c>
      <c r="E52" s="83">
        <v>86.11</v>
      </c>
      <c r="F52" s="83">
        <v>2807.8199999999997</v>
      </c>
      <c r="G52" s="83">
        <v>2807.0299999999997</v>
      </c>
      <c r="H52" s="83">
        <v>-1232.0199999999998</v>
      </c>
      <c r="I52" s="70" t="s">
        <v>179</v>
      </c>
      <c r="J52" s="70" t="s">
        <v>54</v>
      </c>
      <c r="K52" s="70" t="s">
        <v>62</v>
      </c>
      <c r="L52" s="70" t="s">
        <v>42</v>
      </c>
      <c r="M52" s="70" t="s">
        <v>289</v>
      </c>
      <c r="P52" s="71">
        <v>3.3050000000000002</v>
      </c>
      <c r="Q52" s="71">
        <v>1.837</v>
      </c>
      <c r="R52" s="71">
        <v>32.130000000000003</v>
      </c>
      <c r="S52" s="72">
        <v>0.39773999999999998</v>
      </c>
      <c r="T52" s="71">
        <v>0.218</v>
      </c>
      <c r="U52" s="71">
        <v>14.77</v>
      </c>
      <c r="V52" s="73">
        <v>173.7</v>
      </c>
      <c r="W52" s="74">
        <v>3.3620000000000001</v>
      </c>
      <c r="X52" s="84">
        <v>5.0999999999999996</v>
      </c>
      <c r="Y52" s="73">
        <v>103.1</v>
      </c>
      <c r="Z52" s="75">
        <v>1.0409999999999999</v>
      </c>
      <c r="AA52" s="75">
        <f t="shared" si="2"/>
        <v>0.9378378378378377</v>
      </c>
      <c r="AB52" s="73">
        <f t="shared" si="3"/>
        <v>7250.5181081081064</v>
      </c>
      <c r="AC52" s="74">
        <v>0.68400000000000005</v>
      </c>
      <c r="AD52" s="84">
        <v>2.8</v>
      </c>
      <c r="AE52" s="74">
        <v>10.29</v>
      </c>
      <c r="AF52" s="74">
        <v>12.94</v>
      </c>
      <c r="AG52" s="74">
        <v>29.52</v>
      </c>
      <c r="AH52" s="74">
        <v>0.21199999999999999</v>
      </c>
      <c r="AI52" s="74">
        <v>324.7</v>
      </c>
      <c r="AJ52" s="71">
        <v>0.34099999999999997</v>
      </c>
      <c r="AK52" s="71">
        <v>2.4550000000000001</v>
      </c>
      <c r="AL52" s="71">
        <v>0.113</v>
      </c>
      <c r="AM52" s="71">
        <v>8.4999999999999992E-2</v>
      </c>
      <c r="AN52" s="74">
        <v>77.34</v>
      </c>
      <c r="AO52" s="71">
        <v>2.9020000000000001</v>
      </c>
      <c r="AP52" s="71">
        <v>5.5860000000000003</v>
      </c>
      <c r="AQ52" s="71">
        <v>0.51800000000000002</v>
      </c>
      <c r="AR52" s="71">
        <v>1.5329999999999999</v>
      </c>
      <c r="AS52" s="71">
        <v>0.246</v>
      </c>
      <c r="AT52" s="71">
        <v>0.45400000000000001</v>
      </c>
      <c r="AU52" s="71">
        <f t="shared" si="6"/>
        <v>454</v>
      </c>
      <c r="AV52" s="71">
        <f t="shared" si="5"/>
        <v>1.8995815899581592</v>
      </c>
      <c r="AW52" s="71">
        <v>0.23199999999999998</v>
      </c>
      <c r="AX52" s="71">
        <v>0.01</v>
      </c>
      <c r="AY52" s="71">
        <v>7.5000000000000011E-2</v>
      </c>
      <c r="AZ52" s="72">
        <v>8.0000000000000002E-3</v>
      </c>
      <c r="BA52" s="72">
        <v>0.03</v>
      </c>
      <c r="BB52" s="72">
        <v>8.0000000000000002E-3</v>
      </c>
      <c r="BC52" s="72">
        <v>0.04</v>
      </c>
      <c r="BD52" s="72">
        <v>1.6E-2</v>
      </c>
      <c r="BE52" s="71">
        <v>8.8999999999999968E-2</v>
      </c>
      <c r="BF52" s="71">
        <v>2.1419999999999999</v>
      </c>
      <c r="BG52" s="71">
        <v>6.2E-2</v>
      </c>
      <c r="BH52" s="71">
        <v>3.1E-2</v>
      </c>
    </row>
    <row r="53" spans="1:60" ht="12" customHeight="1" x14ac:dyDescent="0.2">
      <c r="B53" s="70">
        <v>48</v>
      </c>
      <c r="C53" s="81">
        <v>42894</v>
      </c>
      <c r="D53" s="82" t="s">
        <v>301</v>
      </c>
      <c r="E53" s="83">
        <v>86.11</v>
      </c>
      <c r="F53" s="83">
        <v>2807.8199999999997</v>
      </c>
      <c r="G53" s="83">
        <v>2807.0299999999997</v>
      </c>
      <c r="H53" s="83">
        <v>-1232.0199999999998</v>
      </c>
      <c r="I53" s="70" t="s">
        <v>179</v>
      </c>
      <c r="J53" s="70" t="s">
        <v>54</v>
      </c>
      <c r="K53" s="70" t="s">
        <v>62</v>
      </c>
      <c r="L53" s="70" t="s">
        <v>42</v>
      </c>
      <c r="M53" s="70" t="s">
        <v>289</v>
      </c>
      <c r="P53" s="71">
        <v>3.3679999999999999</v>
      </c>
      <c r="Q53" s="71">
        <v>0.58699999999999997</v>
      </c>
      <c r="R53" s="71">
        <v>30.76</v>
      </c>
      <c r="S53" s="72">
        <v>0.44364999999999999</v>
      </c>
      <c r="T53" s="71">
        <v>0.24</v>
      </c>
      <c r="U53" s="71">
        <v>14.18</v>
      </c>
      <c r="V53" s="73">
        <v>234.3</v>
      </c>
      <c r="W53" s="74">
        <v>6.8049999999999997</v>
      </c>
      <c r="X53" s="84">
        <v>3.8</v>
      </c>
      <c r="Y53" s="73">
        <v>69.790000000000006</v>
      </c>
      <c r="Z53" s="75">
        <v>0.755</v>
      </c>
      <c r="AA53" s="75">
        <f t="shared" si="2"/>
        <v>0.68018018018018012</v>
      </c>
      <c r="AB53" s="73">
        <f t="shared" si="3"/>
        <v>5258.5409909909904</v>
      </c>
      <c r="AC53" s="74">
        <v>0.93500000000000005</v>
      </c>
      <c r="AD53" s="84">
        <v>2.7</v>
      </c>
      <c r="AE53" s="74">
        <v>9.7059999999999995</v>
      </c>
      <c r="AF53" s="74">
        <v>6.0039999999999996</v>
      </c>
      <c r="AG53" s="74">
        <v>29.2</v>
      </c>
      <c r="AH53" s="74">
        <v>0.497</v>
      </c>
      <c r="AI53" s="74">
        <v>312.2</v>
      </c>
      <c r="AJ53" s="71">
        <v>0.51700000000000002</v>
      </c>
      <c r="AK53" s="71">
        <v>2.423</v>
      </c>
      <c r="AL53" s="71">
        <v>0.1</v>
      </c>
      <c r="AM53" s="71">
        <v>6.0999999999999999E-2</v>
      </c>
      <c r="AN53" s="74">
        <v>77.86</v>
      </c>
      <c r="AO53" s="71">
        <v>2.754</v>
      </c>
      <c r="AP53" s="71">
        <v>5.35</v>
      </c>
      <c r="AQ53" s="71">
        <v>0.45400000000000001</v>
      </c>
      <c r="AR53" s="71">
        <v>1.573</v>
      </c>
      <c r="AS53" s="71">
        <v>0.20399999999999999</v>
      </c>
      <c r="AT53" s="71">
        <v>0.42199999999999999</v>
      </c>
      <c r="AU53" s="71">
        <f t="shared" si="6"/>
        <v>422</v>
      </c>
      <c r="AV53" s="71">
        <f t="shared" si="5"/>
        <v>2.2387267904509285</v>
      </c>
      <c r="AW53" s="71">
        <v>0.17299999999999999</v>
      </c>
      <c r="AX53" s="71">
        <v>1.7999999999999999E-2</v>
      </c>
      <c r="AY53" s="71">
        <v>0.12</v>
      </c>
      <c r="AZ53" s="71">
        <v>0.01</v>
      </c>
      <c r="BA53" s="72">
        <v>0.04</v>
      </c>
      <c r="BB53" s="72">
        <v>8.9999999999999993E-3</v>
      </c>
      <c r="BC53" s="72">
        <v>0.04</v>
      </c>
      <c r="BD53" s="72">
        <v>1.4E-2</v>
      </c>
      <c r="BE53" s="71">
        <v>9.9000000000000005E-2</v>
      </c>
      <c r="BF53" s="71">
        <v>0.876</v>
      </c>
      <c r="BG53" s="71">
        <v>8.2000000000000003E-2</v>
      </c>
      <c r="BH53" s="71">
        <v>3.3000000000000002E-2</v>
      </c>
    </row>
    <row r="54" spans="1:60" ht="12" customHeight="1" x14ac:dyDescent="0.2">
      <c r="B54" s="70">
        <v>49</v>
      </c>
      <c r="C54" s="81">
        <v>42894</v>
      </c>
      <c r="D54" s="82" t="s">
        <v>301</v>
      </c>
      <c r="E54" s="83">
        <v>86.11</v>
      </c>
      <c r="F54" s="83">
        <v>2807.8199999999997</v>
      </c>
      <c r="G54" s="83">
        <v>2807.0299999999997</v>
      </c>
      <c r="H54" s="83">
        <v>-1232.0199999999998</v>
      </c>
      <c r="I54" s="70" t="s">
        <v>179</v>
      </c>
      <c r="J54" s="70" t="s">
        <v>54</v>
      </c>
      <c r="K54" s="70" t="s">
        <v>62</v>
      </c>
      <c r="L54" s="70" t="s">
        <v>42</v>
      </c>
      <c r="M54" s="70" t="s">
        <v>289</v>
      </c>
      <c r="P54" s="71">
        <v>3.2149999999999999</v>
      </c>
      <c r="Q54" s="71">
        <v>0.754</v>
      </c>
      <c r="R54" s="71">
        <v>27.74</v>
      </c>
      <c r="S54" s="72">
        <v>0.49709999999999999</v>
      </c>
      <c r="T54" s="71">
        <v>0.43999999999999995</v>
      </c>
      <c r="U54" s="71">
        <v>12.3</v>
      </c>
      <c r="V54" s="73">
        <v>194.8</v>
      </c>
      <c r="W54" s="74">
        <v>1.9610000000000001</v>
      </c>
      <c r="X54" s="84">
        <v>3.6</v>
      </c>
      <c r="Y54" s="73">
        <v>105</v>
      </c>
      <c r="Z54" s="75">
        <v>0.751</v>
      </c>
      <c r="AA54" s="75">
        <f t="shared" si="2"/>
        <v>0.67657657657657655</v>
      </c>
      <c r="AB54" s="73">
        <f t="shared" si="3"/>
        <v>5230.6811711711707</v>
      </c>
      <c r="AC54" s="74">
        <v>0.85</v>
      </c>
      <c r="AD54" s="84">
        <v>3.1</v>
      </c>
      <c r="AE54" s="74">
        <v>11.32</v>
      </c>
      <c r="AF54" s="74">
        <v>6.8140000000000001</v>
      </c>
      <c r="AG54" s="74">
        <v>26.45</v>
      </c>
      <c r="AH54" s="74">
        <v>10.26</v>
      </c>
      <c r="AI54" s="74">
        <v>295.10000000000002</v>
      </c>
      <c r="AJ54" s="71">
        <v>0.436</v>
      </c>
      <c r="AK54" s="71">
        <v>2.46</v>
      </c>
      <c r="AL54" s="71">
        <v>0.11700000000000001</v>
      </c>
      <c r="AM54" s="71">
        <v>0.34399999999999997</v>
      </c>
      <c r="AN54" s="74">
        <v>94.97</v>
      </c>
      <c r="AO54" s="71">
        <v>2.5640000000000001</v>
      </c>
      <c r="AP54" s="71">
        <v>4.6289999999999996</v>
      </c>
      <c r="AQ54" s="71">
        <v>0.371</v>
      </c>
      <c r="AR54" s="71">
        <v>1.5149999999999999</v>
      </c>
      <c r="AS54" s="71">
        <v>0.309</v>
      </c>
      <c r="AT54" s="71">
        <v>0.33200000000000002</v>
      </c>
      <c r="AU54" s="71">
        <f t="shared" si="6"/>
        <v>332</v>
      </c>
      <c r="AV54" s="71">
        <f t="shared" si="5"/>
        <v>1.3414141414141414</v>
      </c>
      <c r="AW54" s="71">
        <v>0.186</v>
      </c>
      <c r="AX54" s="71">
        <v>1.0999999999999999E-2</v>
      </c>
      <c r="AY54" s="71">
        <v>0.11899999999999999</v>
      </c>
      <c r="AZ54" s="72">
        <v>7.0000000000000001E-3</v>
      </c>
      <c r="BA54" s="71">
        <v>5.8999999999999997E-2</v>
      </c>
      <c r="BB54" s="72">
        <v>8.9999999999999993E-3</v>
      </c>
      <c r="BC54" s="72">
        <v>0.04</v>
      </c>
      <c r="BD54" s="72">
        <v>1.4999999999999999E-2</v>
      </c>
      <c r="BE54" s="71">
        <v>0.127</v>
      </c>
      <c r="BF54" s="71">
        <v>0.77900000000000003</v>
      </c>
      <c r="BG54" s="71">
        <v>6.2799999999999995E-2</v>
      </c>
      <c r="BH54" s="71">
        <v>3.1E-2</v>
      </c>
    </row>
    <row r="55" spans="1:60" ht="12" customHeight="1" x14ac:dyDescent="0.2">
      <c r="B55" s="70">
        <v>50</v>
      </c>
      <c r="C55" s="81">
        <v>42894</v>
      </c>
      <c r="D55" s="82" t="s">
        <v>301</v>
      </c>
      <c r="E55" s="83">
        <v>86.11</v>
      </c>
      <c r="F55" s="83">
        <v>2807.8199999999997</v>
      </c>
      <c r="G55" s="83">
        <v>2807.0299999999997</v>
      </c>
      <c r="H55" s="83">
        <v>-1232.0199999999998</v>
      </c>
      <c r="I55" s="70" t="s">
        <v>179</v>
      </c>
      <c r="J55" s="70" t="s">
        <v>54</v>
      </c>
      <c r="K55" s="70" t="s">
        <v>62</v>
      </c>
      <c r="L55" s="70" t="s">
        <v>42</v>
      </c>
      <c r="M55" s="70" t="s">
        <v>289</v>
      </c>
      <c r="P55" s="71">
        <v>3.085</v>
      </c>
      <c r="Q55" s="71">
        <v>1.0189999999999999</v>
      </c>
      <c r="R55" s="71">
        <v>29.63</v>
      </c>
      <c r="S55" s="72">
        <v>0.56269000000000002</v>
      </c>
      <c r="T55" s="71">
        <v>0.219</v>
      </c>
      <c r="U55" s="71">
        <v>12.81</v>
      </c>
      <c r="V55" s="73">
        <v>168.5</v>
      </c>
      <c r="W55" s="74">
        <v>7.3579999999999997</v>
      </c>
      <c r="X55" s="84">
        <v>5.3</v>
      </c>
      <c r="Y55" s="73">
        <v>99.77</v>
      </c>
      <c r="Z55" s="75">
        <v>0.83499999999999996</v>
      </c>
      <c r="AA55" s="75">
        <f t="shared" si="2"/>
        <v>0.75225225225225212</v>
      </c>
      <c r="AB55" s="73">
        <f t="shared" si="3"/>
        <v>5815.7373873873858</v>
      </c>
      <c r="AC55" s="74">
        <v>0.97</v>
      </c>
      <c r="AD55" s="84">
        <v>2.4</v>
      </c>
      <c r="AE55" s="74">
        <v>6.4660000000000002</v>
      </c>
      <c r="AF55" s="74">
        <v>7.6989999999999998</v>
      </c>
      <c r="AG55" s="74">
        <v>24.14</v>
      </c>
      <c r="AH55" s="74">
        <v>0.98699999999999999</v>
      </c>
      <c r="AI55" s="74">
        <v>313.39999999999998</v>
      </c>
      <c r="AJ55" s="71">
        <v>0.46400000000000002</v>
      </c>
      <c r="AK55" s="71">
        <v>2.4289999999999998</v>
      </c>
      <c r="AL55" s="71">
        <v>0.10100000000000001</v>
      </c>
      <c r="AM55" s="71">
        <v>7.0000000000000007E-2</v>
      </c>
      <c r="AN55" s="74">
        <v>69.540000000000006</v>
      </c>
      <c r="AO55" s="71">
        <v>2.7610000000000001</v>
      </c>
      <c r="AP55" s="71">
        <v>4.9630000000000001</v>
      </c>
      <c r="AQ55" s="71">
        <v>0.41199999999999998</v>
      </c>
      <c r="AR55" s="71">
        <v>1.5209999999999999</v>
      </c>
      <c r="AS55" s="71">
        <v>0.20699999999999999</v>
      </c>
      <c r="AT55" s="71">
        <v>0.38400000000000001</v>
      </c>
      <c r="AU55" s="71">
        <f t="shared" si="6"/>
        <v>384</v>
      </c>
      <c r="AV55" s="71">
        <f t="shared" si="5"/>
        <v>1.9896373056994818</v>
      </c>
      <c r="AW55" s="71">
        <v>0.17899999999999999</v>
      </c>
      <c r="AX55" s="71">
        <v>1.4E-2</v>
      </c>
      <c r="AY55" s="71">
        <v>7.400000000000001E-2</v>
      </c>
      <c r="AZ55" s="72">
        <v>8.0000000000000002E-3</v>
      </c>
      <c r="BA55" s="71">
        <v>2.7E-2</v>
      </c>
      <c r="BB55" s="72">
        <v>8.0000000000000002E-3</v>
      </c>
      <c r="BC55" s="72">
        <v>0.04</v>
      </c>
      <c r="BD55" s="72">
        <v>1.4E-2</v>
      </c>
      <c r="BE55" s="71">
        <v>0.10799999999999998</v>
      </c>
      <c r="BF55" s="71">
        <v>1.0760000000000001</v>
      </c>
      <c r="BG55" s="71">
        <v>4.8000000000000001E-2</v>
      </c>
      <c r="BH55" s="71">
        <v>2.9000000000000001E-2</v>
      </c>
    </row>
    <row r="56" spans="1:60" ht="12" customHeight="1" x14ac:dyDescent="0.2">
      <c r="A56" s="56">
        <v>8</v>
      </c>
      <c r="B56" s="70">
        <v>51</v>
      </c>
      <c r="C56" s="81" t="s">
        <v>57</v>
      </c>
      <c r="D56" s="82" t="s">
        <v>303</v>
      </c>
      <c r="E56" s="83">
        <v>86.7</v>
      </c>
      <c r="F56" s="83">
        <v>2808.3999999999996</v>
      </c>
      <c r="G56" s="83">
        <v>2807.6099999999997</v>
      </c>
      <c r="H56" s="83">
        <v>-1232.5999999999997</v>
      </c>
      <c r="I56" s="70" t="s">
        <v>179</v>
      </c>
      <c r="J56" s="70" t="s">
        <v>304</v>
      </c>
      <c r="K56" s="70" t="s">
        <v>305</v>
      </c>
      <c r="L56" s="70" t="s">
        <v>42</v>
      </c>
      <c r="M56" s="70" t="s">
        <v>306</v>
      </c>
      <c r="P56" s="71">
        <v>3.5166763224181357</v>
      </c>
      <c r="Q56" s="71">
        <v>0.1003893214682981</v>
      </c>
      <c r="R56" s="71">
        <v>25.025354107648731</v>
      </c>
      <c r="S56" s="72">
        <v>0.83497546023819036</v>
      </c>
      <c r="T56" s="71">
        <v>7.6618964514252458E-2</v>
      </c>
      <c r="U56" s="71">
        <v>11.809232046492319</v>
      </c>
      <c r="V56" s="73">
        <v>238.63938053097345</v>
      </c>
      <c r="W56" s="85">
        <v>2.5</v>
      </c>
      <c r="X56" s="84">
        <v>27</v>
      </c>
      <c r="Y56" s="73">
        <v>21.338181818181823</v>
      </c>
      <c r="Z56" s="75">
        <v>0.31074797942689197</v>
      </c>
      <c r="AA56" s="75">
        <f t="shared" si="2"/>
        <v>0.2799531346188216</v>
      </c>
      <c r="AB56" s="73">
        <f t="shared" si="3"/>
        <v>2164.3456790515716</v>
      </c>
      <c r="AC56" s="85">
        <v>1.6</v>
      </c>
      <c r="AD56" s="84">
        <v>46</v>
      </c>
      <c r="AE56" s="85">
        <v>8</v>
      </c>
      <c r="AF56" s="85">
        <v>3.7</v>
      </c>
      <c r="AG56" s="74">
        <v>24.075793991416308</v>
      </c>
      <c r="AH56" s="85">
        <v>2.1</v>
      </c>
      <c r="AI56" s="74">
        <v>288.28347722536472</v>
      </c>
      <c r="AJ56" s="72">
        <v>0.22</v>
      </c>
      <c r="AK56" s="72">
        <v>0.54</v>
      </c>
      <c r="AL56" s="72">
        <v>0.25</v>
      </c>
      <c r="AM56" s="72">
        <v>0.91</v>
      </c>
      <c r="AN56" s="74">
        <v>96.385217926998294</v>
      </c>
      <c r="AO56" s="71">
        <v>3.7386732329084587</v>
      </c>
      <c r="AP56" s="71">
        <v>7.900047600913938</v>
      </c>
      <c r="AQ56" s="71">
        <v>0.76166345123258306</v>
      </c>
      <c r="AR56" s="71">
        <v>2.3180604982206403</v>
      </c>
      <c r="AS56" s="71">
        <v>0.17442823676401686</v>
      </c>
      <c r="AT56" s="71">
        <v>0.41394668008048291</v>
      </c>
      <c r="AU56" s="71">
        <f t="shared" si="6"/>
        <v>413.94668008048291</v>
      </c>
      <c r="AV56" s="71">
        <f t="shared" si="5"/>
        <v>3.1395151725715174</v>
      </c>
      <c r="AW56" s="71">
        <v>8.9272785417332898E-2</v>
      </c>
      <c r="AX56" s="72">
        <v>0.05</v>
      </c>
      <c r="AY56" s="71">
        <v>9.6450602409638569E-2</v>
      </c>
      <c r="AZ56" s="71">
        <v>1.4324234904880067E-2</v>
      </c>
      <c r="BA56" s="72">
        <v>0.1</v>
      </c>
      <c r="BB56" s="72">
        <v>0.12</v>
      </c>
      <c r="BC56" s="71">
        <v>4.6184397163120561E-2</v>
      </c>
      <c r="BD56" s="71">
        <v>4.1528662420382166E-3</v>
      </c>
      <c r="BE56" s="71">
        <v>0.11275442382391021</v>
      </c>
      <c r="BF56" s="71">
        <v>4.1337658614814066</v>
      </c>
      <c r="BG56" s="71">
        <v>4.280028429282161E-3</v>
      </c>
      <c r="BH56" s="72">
        <v>0.01</v>
      </c>
    </row>
    <row r="57" spans="1:60" ht="12" customHeight="1" x14ac:dyDescent="0.2">
      <c r="A57" s="56">
        <v>9</v>
      </c>
      <c r="B57" s="70">
        <v>52</v>
      </c>
      <c r="C57" s="81">
        <v>42894</v>
      </c>
      <c r="D57" s="82" t="s">
        <v>307</v>
      </c>
      <c r="E57" s="87">
        <v>88.14</v>
      </c>
      <c r="F57" s="87">
        <v>2809.8399999999997</v>
      </c>
      <c r="G57" s="87">
        <v>2809.0499999999997</v>
      </c>
      <c r="H57" s="87">
        <v>-1234.0399999999997</v>
      </c>
      <c r="I57" s="70" t="s">
        <v>179</v>
      </c>
      <c r="J57" s="70" t="s">
        <v>49</v>
      </c>
      <c r="K57" s="70" t="s">
        <v>305</v>
      </c>
      <c r="L57" s="70" t="s">
        <v>42</v>
      </c>
      <c r="M57" s="70" t="s">
        <v>306</v>
      </c>
      <c r="P57" s="71">
        <v>4.1582608695652175</v>
      </c>
      <c r="Q57" s="71">
        <v>1.2341704578174491</v>
      </c>
      <c r="R57" s="71">
        <v>35.393182844243803</v>
      </c>
      <c r="S57" s="72">
        <v>0.26000083580837907</v>
      </c>
      <c r="T57" s="71">
        <v>0.23429545454545458</v>
      </c>
      <c r="U57" s="71">
        <v>17.323867744305659</v>
      </c>
      <c r="V57" s="73">
        <v>233.28785942492013</v>
      </c>
      <c r="W57" s="74">
        <v>7.3639268527430204</v>
      </c>
      <c r="X57" s="84">
        <v>6.4</v>
      </c>
      <c r="Y57" s="73">
        <v>2014.0613577023501</v>
      </c>
      <c r="Z57" s="75">
        <v>4.7965339805825238</v>
      </c>
      <c r="AA57" s="75">
        <f t="shared" si="2"/>
        <v>4.3212017843085793</v>
      </c>
      <c r="AB57" s="73">
        <f t="shared" si="3"/>
        <v>33407.643114668055</v>
      </c>
      <c r="AC57" s="85">
        <v>0.5</v>
      </c>
      <c r="AD57" s="84">
        <v>3</v>
      </c>
      <c r="AE57" s="74">
        <v>2.4383649393605289</v>
      </c>
      <c r="AF57" s="74">
        <v>33.614807976366322</v>
      </c>
      <c r="AG57" s="74">
        <v>29.507082443400254</v>
      </c>
      <c r="AH57" s="74">
        <v>5.0266837337534458</v>
      </c>
      <c r="AI57" s="74">
        <v>375.7268477574226</v>
      </c>
      <c r="AJ57" s="71">
        <v>0.41855350018135656</v>
      </c>
      <c r="AK57" s="71">
        <v>2.4312647831800263</v>
      </c>
      <c r="AL57" s="71">
        <v>0.12762732342007435</v>
      </c>
      <c r="AM57" s="71">
        <v>0.16376550169109358</v>
      </c>
      <c r="AN57" s="74">
        <v>105.03951219512197</v>
      </c>
      <c r="AO57" s="71">
        <v>6.5463787375415299</v>
      </c>
      <c r="AP57" s="71">
        <v>9.9287963216591688</v>
      </c>
      <c r="AQ57" s="71">
        <v>0.96643376413570248</v>
      </c>
      <c r="AR57" s="71">
        <v>2.5643752432853248</v>
      </c>
      <c r="AS57" s="71">
        <v>0.12464960358497071</v>
      </c>
      <c r="AT57" s="71">
        <v>0.36015262076053445</v>
      </c>
      <c r="AU57" s="71">
        <f t="shared" si="6"/>
        <v>360.15262076053443</v>
      </c>
      <c r="AV57" s="71">
        <f t="shared" si="5"/>
        <v>2.1919098838768125</v>
      </c>
      <c r="AW57" s="71">
        <v>0.20397031223340728</v>
      </c>
      <c r="AX57" s="71">
        <v>1.6720194647201946E-2</v>
      </c>
      <c r="AY57" s="71">
        <v>9.3582264150943395E-2</v>
      </c>
      <c r="AZ57" s="72">
        <v>7.0000000000000001E-3</v>
      </c>
      <c r="BA57" s="72">
        <v>0.04</v>
      </c>
      <c r="BB57" s="72">
        <v>1.0999999999999999E-2</v>
      </c>
      <c r="BC57" s="72">
        <v>0.04</v>
      </c>
      <c r="BD57" s="72">
        <v>1.4999999999999999E-2</v>
      </c>
      <c r="BE57" s="71">
        <v>8.1228283898305026E-2</v>
      </c>
      <c r="BF57" s="71">
        <v>11.215745877788555</v>
      </c>
      <c r="BG57" s="71">
        <v>6.2E-2</v>
      </c>
      <c r="BH57" s="71">
        <v>2.1000000000000001E-2</v>
      </c>
    </row>
    <row r="58" spans="1:60" ht="12" customHeight="1" x14ac:dyDescent="0.2">
      <c r="B58" s="70">
        <v>53</v>
      </c>
      <c r="C58" s="81">
        <v>42894</v>
      </c>
      <c r="D58" s="82" t="s">
        <v>307</v>
      </c>
      <c r="E58" s="87">
        <v>88.14</v>
      </c>
      <c r="F58" s="87">
        <v>2809.8399999999997</v>
      </c>
      <c r="G58" s="87">
        <v>2809.0499999999997</v>
      </c>
      <c r="H58" s="87">
        <v>-1234.0399999999997</v>
      </c>
      <c r="I58" s="70" t="s">
        <v>179</v>
      </c>
      <c r="J58" s="70" t="s">
        <v>49</v>
      </c>
      <c r="K58" s="70" t="s">
        <v>305</v>
      </c>
      <c r="L58" s="70" t="s">
        <v>42</v>
      </c>
      <c r="M58" s="70" t="s">
        <v>306</v>
      </c>
      <c r="P58" s="71">
        <v>3.236513043478261</v>
      </c>
      <c r="Q58" s="71">
        <v>2.5139758134177947</v>
      </c>
      <c r="R58" s="71">
        <v>36.374657637321299</v>
      </c>
      <c r="S58" s="72">
        <v>0.28900767462175475</v>
      </c>
      <c r="T58" s="71">
        <v>0.18372727272727274</v>
      </c>
      <c r="U58" s="71">
        <v>16.353569434239528</v>
      </c>
      <c r="V58" s="73">
        <v>227.78434504792332</v>
      </c>
      <c r="W58" s="74">
        <v>11.856344562078901</v>
      </c>
      <c r="X58" s="84">
        <v>4.5</v>
      </c>
      <c r="Y58" s="73">
        <v>3722.1383812010449</v>
      </c>
      <c r="Z58" s="75">
        <v>6.9605138162808062</v>
      </c>
      <c r="AA58" s="75">
        <f t="shared" si="2"/>
        <v>6.2707331678205458</v>
      </c>
      <c r="AB58" s="73">
        <f t="shared" si="3"/>
        <v>48479.665193737419</v>
      </c>
      <c r="AC58" s="74">
        <v>1.9193973731650789</v>
      </c>
      <c r="AD58" s="73">
        <v>2.6786500566251417</v>
      </c>
      <c r="AE58" s="74">
        <v>21.629647188533625</v>
      </c>
      <c r="AF58" s="74">
        <v>87.344460856720829</v>
      </c>
      <c r="AG58" s="74">
        <v>25.45768475010679</v>
      </c>
      <c r="AH58" s="74">
        <v>2.7167191807798345</v>
      </c>
      <c r="AI58" s="74">
        <v>333.42981680353756</v>
      </c>
      <c r="AJ58" s="71">
        <v>0.59600290170475156</v>
      </c>
      <c r="AK58" s="71">
        <v>2.5270762155059132</v>
      </c>
      <c r="AL58" s="71">
        <v>5.9070631970260225E-2</v>
      </c>
      <c r="AM58" s="71">
        <v>0.22618940248027058</v>
      </c>
      <c r="AN58" s="74">
        <v>112.19195121951221</v>
      </c>
      <c r="AO58" s="71">
        <v>7.2614950166112964</v>
      </c>
      <c r="AP58" s="71">
        <v>10.803247896693408</v>
      </c>
      <c r="AQ58" s="71">
        <v>0.88195880452342468</v>
      </c>
      <c r="AR58" s="71">
        <v>3.3226917088361225</v>
      </c>
      <c r="AS58" s="71">
        <v>0.35025508445363673</v>
      </c>
      <c r="AT58" s="71">
        <v>0.50160791366906476</v>
      </c>
      <c r="AU58" s="71">
        <f t="shared" si="6"/>
        <v>501.60791366906477</v>
      </c>
      <c r="AV58" s="71">
        <f t="shared" si="5"/>
        <v>1.9571505634292898</v>
      </c>
      <c r="AW58" s="71">
        <v>0.16233492578058351</v>
      </c>
      <c r="AX58" s="71">
        <v>2.6125304136253042E-2</v>
      </c>
      <c r="AY58" s="71">
        <v>0.17296339622641513</v>
      </c>
      <c r="AZ58" s="72">
        <v>8.0000000000000002E-3</v>
      </c>
      <c r="BA58" s="72">
        <v>0.03</v>
      </c>
      <c r="BB58" s="72">
        <v>8.9999999999999993E-3</v>
      </c>
      <c r="BC58" s="71">
        <v>4.2048946295037394E-2</v>
      </c>
      <c r="BD58" s="72">
        <v>1.4E-2</v>
      </c>
      <c r="BE58" s="71">
        <v>8.7228283898305004E-2</v>
      </c>
      <c r="BF58" s="71">
        <v>2.5872581959262853</v>
      </c>
      <c r="BG58" s="72">
        <v>2.9000000000000001E-2</v>
      </c>
      <c r="BH58" s="71">
        <v>2.3469072164948451E-2</v>
      </c>
    </row>
    <row r="59" spans="1:60" ht="12" customHeight="1" x14ac:dyDescent="0.2">
      <c r="B59" s="70">
        <v>54</v>
      </c>
      <c r="C59" s="81">
        <v>42894</v>
      </c>
      <c r="D59" s="82" t="s">
        <v>307</v>
      </c>
      <c r="E59" s="87">
        <v>88.14</v>
      </c>
      <c r="F59" s="87">
        <v>2809.8399999999997</v>
      </c>
      <c r="G59" s="87">
        <v>2809.0499999999997</v>
      </c>
      <c r="H59" s="87">
        <v>-1234.0399999999997</v>
      </c>
      <c r="I59" s="70" t="s">
        <v>179</v>
      </c>
      <c r="J59" s="70" t="s">
        <v>49</v>
      </c>
      <c r="K59" s="70" t="s">
        <v>305</v>
      </c>
      <c r="L59" s="70" t="s">
        <v>42</v>
      </c>
      <c r="M59" s="70" t="s">
        <v>306</v>
      </c>
      <c r="P59" s="71">
        <v>3.281065838509317</v>
      </c>
      <c r="Q59" s="71">
        <v>4.1740719838756117</v>
      </c>
      <c r="R59" s="71">
        <v>32.739194883370963</v>
      </c>
      <c r="S59" s="72">
        <v>0.37687886229428003</v>
      </c>
      <c r="T59" s="71">
        <v>0.18170454545454545</v>
      </c>
      <c r="U59" s="71">
        <v>13.341601763409257</v>
      </c>
      <c r="V59" s="73">
        <v>118.52939297124601</v>
      </c>
      <c r="W59" s="74">
        <v>3.9425928777670798</v>
      </c>
      <c r="X59" s="84">
        <v>3.8</v>
      </c>
      <c r="Y59" s="73">
        <v>3553.0417754569194</v>
      </c>
      <c r="Z59" s="75">
        <v>5.4450164301717701</v>
      </c>
      <c r="AA59" s="75">
        <f t="shared" si="2"/>
        <v>4.9054202073619546</v>
      </c>
      <c r="AB59" s="73">
        <f t="shared" si="3"/>
        <v>37924.294165136009</v>
      </c>
      <c r="AC59" s="74">
        <v>2.2558078805047646</v>
      </c>
      <c r="AD59" s="73">
        <v>2.9608403171007929</v>
      </c>
      <c r="AE59" s="74">
        <v>8.2065689084895261</v>
      </c>
      <c r="AF59" s="74">
        <v>48.145531757754796</v>
      </c>
      <c r="AG59" s="74">
        <v>23.417838530542504</v>
      </c>
      <c r="AH59" s="74">
        <v>3.1204608113430483</v>
      </c>
      <c r="AI59" s="74">
        <v>312.33177511054953</v>
      </c>
      <c r="AJ59" s="71">
        <v>0.46667537178092133</v>
      </c>
      <c r="AK59" s="71">
        <v>2.6359986859395534</v>
      </c>
      <c r="AL59" s="71">
        <v>8.0558550185873615E-2</v>
      </c>
      <c r="AM59" s="71">
        <v>0.32963472378804959</v>
      </c>
      <c r="AN59" s="74">
        <v>85.136658536585372</v>
      </c>
      <c r="AO59" s="71">
        <v>2.7000747508305651</v>
      </c>
      <c r="AP59" s="71">
        <v>4.553670905889259</v>
      </c>
      <c r="AQ59" s="71">
        <v>0.39421647819062999</v>
      </c>
      <c r="AR59" s="71">
        <v>1.636967691708836</v>
      </c>
      <c r="AS59" s="71">
        <v>0.34098362633574636</v>
      </c>
      <c r="AT59" s="71">
        <v>0.47741161356628986</v>
      </c>
      <c r="AU59" s="71">
        <f t="shared" si="6"/>
        <v>477.41161356628987</v>
      </c>
      <c r="AV59" s="71">
        <f t="shared" si="5"/>
        <v>2.3158364806921492</v>
      </c>
      <c r="AW59" s="71">
        <v>7.1318034465108343E-2</v>
      </c>
      <c r="AX59" s="71">
        <v>1.881021897810219E-2</v>
      </c>
      <c r="AY59" s="71">
        <v>8.068283018867925E-2</v>
      </c>
      <c r="AZ59" s="71">
        <v>1.4874651810584959E-2</v>
      </c>
      <c r="BA59" s="71">
        <v>1.0184615384615386E-2</v>
      </c>
      <c r="BB59" s="72">
        <v>8.9999999999999993E-3</v>
      </c>
      <c r="BC59" s="71">
        <v>4.2048946295037394E-2</v>
      </c>
      <c r="BD59" s="72">
        <v>1.4999999999999999E-2</v>
      </c>
      <c r="BE59" s="71">
        <v>9.8283898305000006E-2</v>
      </c>
      <c r="BF59" s="71">
        <v>1.6303774975751697</v>
      </c>
      <c r="BG59" s="71">
        <v>4.7110845148223203E-2</v>
      </c>
      <c r="BH59" s="71">
        <v>2.2528064146620848E-2</v>
      </c>
    </row>
    <row r="60" spans="1:60" ht="12" customHeight="1" x14ac:dyDescent="0.2">
      <c r="A60" s="56">
        <v>10</v>
      </c>
      <c r="B60" s="70">
        <v>55</v>
      </c>
      <c r="C60" s="81">
        <v>42516</v>
      </c>
      <c r="D60" s="82" t="s">
        <v>308</v>
      </c>
      <c r="E60" s="88">
        <v>88.19</v>
      </c>
      <c r="F60" s="88">
        <v>2809.89</v>
      </c>
      <c r="G60" s="88">
        <v>2809.1</v>
      </c>
      <c r="H60" s="88">
        <v>-1234.0899999999999</v>
      </c>
      <c r="I60" s="70" t="s">
        <v>180</v>
      </c>
      <c r="J60" s="70" t="s">
        <v>53</v>
      </c>
      <c r="K60" s="70" t="s">
        <v>53</v>
      </c>
      <c r="L60" s="70" t="s">
        <v>42</v>
      </c>
      <c r="M60" s="70" t="s">
        <v>289</v>
      </c>
      <c r="P60" s="71">
        <v>3.0489999999999999</v>
      </c>
      <c r="Q60" s="71">
        <v>6.9000000000000006E-2</v>
      </c>
      <c r="R60" s="71">
        <v>32.83</v>
      </c>
      <c r="S60" s="72">
        <v>0.39190000000000003</v>
      </c>
      <c r="T60" s="71">
        <v>0.13100000000000001</v>
      </c>
      <c r="U60" s="71">
        <v>15.08</v>
      </c>
      <c r="V60" s="73">
        <v>126.6</v>
      </c>
      <c r="W60" s="85">
        <v>20.5</v>
      </c>
      <c r="X60" s="84">
        <v>4.3</v>
      </c>
      <c r="Y60" s="73">
        <v>20.49</v>
      </c>
      <c r="Z60" s="75">
        <v>0.31900000000000001</v>
      </c>
      <c r="AA60" s="75">
        <f t="shared" si="2"/>
        <v>0.28738738738738739</v>
      </c>
      <c r="AB60" s="73">
        <f t="shared" si="3"/>
        <v>2221.8206306306306</v>
      </c>
      <c r="AC60" s="74">
        <v>0.39600000000000002</v>
      </c>
      <c r="AD60" s="84">
        <v>5.7</v>
      </c>
      <c r="AE60" s="85">
        <v>1.2</v>
      </c>
      <c r="AF60" s="74">
        <v>1.9950000000000001</v>
      </c>
      <c r="AG60" s="74">
        <v>21.23</v>
      </c>
      <c r="AH60" s="74">
        <v>0.53500000000000003</v>
      </c>
      <c r="AI60" s="74">
        <v>295.39999999999998</v>
      </c>
      <c r="AJ60" s="71">
        <v>0.128</v>
      </c>
      <c r="AK60" s="72">
        <v>0.11</v>
      </c>
      <c r="AL60" s="72">
        <v>0.04</v>
      </c>
      <c r="AM60" s="72">
        <v>0.06</v>
      </c>
      <c r="AN60" s="74">
        <v>67.03</v>
      </c>
      <c r="AO60" s="71">
        <v>3.3010000000000002</v>
      </c>
      <c r="AP60" s="71">
        <v>5.2530000000000001</v>
      </c>
      <c r="AQ60" s="71">
        <v>0.32200000000000001</v>
      </c>
      <c r="AR60" s="71">
        <v>1.3660000000000001</v>
      </c>
      <c r="AS60" s="71">
        <v>0.153</v>
      </c>
      <c r="AT60" s="71">
        <v>0.439</v>
      </c>
      <c r="AU60" s="71">
        <f t="shared" si="6"/>
        <v>439</v>
      </c>
      <c r="AV60" s="71">
        <f t="shared" si="5"/>
        <v>2.6366366366366369</v>
      </c>
      <c r="AW60" s="71">
        <v>0.18</v>
      </c>
      <c r="AX60" s="72">
        <v>0.02</v>
      </c>
      <c r="AY60" s="71">
        <v>1.4999999999999999E-2</v>
      </c>
      <c r="AZ60" s="71">
        <v>0</v>
      </c>
      <c r="BA60" s="72">
        <v>0.03</v>
      </c>
      <c r="BB60" s="72">
        <v>0.02</v>
      </c>
      <c r="BC60" s="72">
        <v>0.03</v>
      </c>
      <c r="BD60" s="71">
        <v>0</v>
      </c>
      <c r="BE60" s="71">
        <v>8.4000000000000005E-2</v>
      </c>
      <c r="BF60" s="71">
        <v>1.78</v>
      </c>
      <c r="BG60" s="72">
        <v>0.01</v>
      </c>
      <c r="BH60" s="72">
        <v>0.01</v>
      </c>
    </row>
    <row r="61" spans="1:60" ht="12" customHeight="1" x14ac:dyDescent="0.2">
      <c r="B61" s="70">
        <v>56</v>
      </c>
      <c r="C61" s="81" t="s">
        <v>57</v>
      </c>
      <c r="D61" s="82" t="s">
        <v>308</v>
      </c>
      <c r="E61" s="88">
        <v>88.19</v>
      </c>
      <c r="F61" s="88">
        <v>2809.89</v>
      </c>
      <c r="G61" s="88">
        <v>2809.1</v>
      </c>
      <c r="H61" s="88">
        <v>-1234.0899999999999</v>
      </c>
      <c r="I61" s="70" t="s">
        <v>180</v>
      </c>
      <c r="J61" s="70" t="s">
        <v>53</v>
      </c>
      <c r="K61" s="70" t="s">
        <v>53</v>
      </c>
      <c r="L61" s="70" t="s">
        <v>42</v>
      </c>
      <c r="M61" s="70" t="s">
        <v>289</v>
      </c>
      <c r="P61" s="71">
        <v>3.4800521920668053</v>
      </c>
      <c r="Q61" s="71">
        <v>0.34813782219884271</v>
      </c>
      <c r="R61" s="71">
        <v>36.16979232221523</v>
      </c>
      <c r="S61" s="72">
        <v>0.46893259710825325</v>
      </c>
      <c r="T61" s="71">
        <v>0.10978359908883825</v>
      </c>
      <c r="U61" s="71">
        <v>16.128414389571322</v>
      </c>
      <c r="V61" s="73">
        <v>152.55007183908046</v>
      </c>
      <c r="W61" s="85">
        <v>2.5</v>
      </c>
      <c r="X61" s="84">
        <v>20</v>
      </c>
      <c r="Y61" s="73">
        <v>36.107103929024085</v>
      </c>
      <c r="Z61" s="75">
        <v>0.49612827988338193</v>
      </c>
      <c r="AA61" s="75">
        <f t="shared" si="2"/>
        <v>0.44696241430935307</v>
      </c>
      <c r="AB61" s="73">
        <f t="shared" si="3"/>
        <v>3455.5111212670395</v>
      </c>
      <c r="AC61" s="85">
        <v>1.5</v>
      </c>
      <c r="AD61" s="84">
        <v>24</v>
      </c>
      <c r="AE61" s="85">
        <v>5.3</v>
      </c>
      <c r="AF61" s="85">
        <v>2.8</v>
      </c>
      <c r="AG61" s="74">
        <v>21.003696682464454</v>
      </c>
      <c r="AH61" s="85">
        <v>1.8</v>
      </c>
      <c r="AI61" s="74">
        <v>302.19763620639958</v>
      </c>
      <c r="AJ61" s="72">
        <v>0.15</v>
      </c>
      <c r="AK61" s="72">
        <v>0.19</v>
      </c>
      <c r="AL61" s="71">
        <v>4.6273576890399321E-2</v>
      </c>
      <c r="AM61" s="72">
        <v>0.68</v>
      </c>
      <c r="AN61" s="74">
        <v>62.330662931839392</v>
      </c>
      <c r="AO61" s="71">
        <v>1.9937895927601808</v>
      </c>
      <c r="AP61" s="71">
        <v>4.3470912547528515</v>
      </c>
      <c r="AQ61" s="71">
        <v>0.45330378605769234</v>
      </c>
      <c r="AR61" s="71">
        <v>1.8167801867911939</v>
      </c>
      <c r="AS61" s="72">
        <v>0.23</v>
      </c>
      <c r="AT61" s="71">
        <v>0.20724096958174901</v>
      </c>
      <c r="AU61" s="71">
        <f t="shared" si="6"/>
        <v>207.240969581749</v>
      </c>
      <c r="AV61" s="72">
        <f t="shared" si="5"/>
        <v>0.82896387832699603</v>
      </c>
      <c r="AW61" s="72">
        <v>0.27</v>
      </c>
      <c r="AX61" s="72">
        <v>0.05</v>
      </c>
      <c r="AY61" s="71">
        <v>7.3128789044468387E-2</v>
      </c>
      <c r="AZ61" s="72">
        <v>0.04</v>
      </c>
      <c r="BA61" s="71">
        <v>5.8715864022662885E-2</v>
      </c>
      <c r="BB61" s="71">
        <v>7.6893203883495135E-3</v>
      </c>
      <c r="BC61" s="72">
        <v>0.16</v>
      </c>
      <c r="BD61" s="71">
        <v>9.8816568047337267E-3</v>
      </c>
      <c r="BE61" s="71">
        <v>4.9026053802160553E-2</v>
      </c>
      <c r="BF61" s="72">
        <v>1.9</v>
      </c>
      <c r="BG61" s="71">
        <v>5.9628384356751017E-3</v>
      </c>
      <c r="BH61" s="72">
        <v>0.01</v>
      </c>
    </row>
    <row r="62" spans="1:60" ht="12" customHeight="1" x14ac:dyDescent="0.2">
      <c r="B62" s="70">
        <v>57</v>
      </c>
      <c r="C62" s="81" t="s">
        <v>57</v>
      </c>
      <c r="D62" s="82" t="s">
        <v>308</v>
      </c>
      <c r="E62" s="88">
        <v>88.19</v>
      </c>
      <c r="F62" s="88">
        <v>2809.89</v>
      </c>
      <c r="G62" s="88">
        <v>2809.1</v>
      </c>
      <c r="H62" s="88">
        <v>-1234.0899999999999</v>
      </c>
      <c r="I62" s="70" t="s">
        <v>180</v>
      </c>
      <c r="J62" s="70" t="s">
        <v>53</v>
      </c>
      <c r="K62" s="70" t="s">
        <v>53</v>
      </c>
      <c r="L62" s="70" t="s">
        <v>42</v>
      </c>
      <c r="M62" s="70" t="s">
        <v>289</v>
      </c>
      <c r="P62" s="71">
        <v>3.0396033402922749</v>
      </c>
      <c r="Q62" s="71">
        <v>0.41571751709626509</v>
      </c>
      <c r="R62" s="71">
        <v>36.969918187539335</v>
      </c>
      <c r="S62" s="72">
        <v>0.43449894903524122</v>
      </c>
      <c r="T62" s="71">
        <v>0.10165148063781321</v>
      </c>
      <c r="U62" s="71">
        <v>16.539904738029584</v>
      </c>
      <c r="V62" s="73">
        <v>156.03749999999999</v>
      </c>
      <c r="W62" s="85">
        <v>1.5</v>
      </c>
      <c r="X62" s="84">
        <v>11</v>
      </c>
      <c r="Y62" s="73">
        <v>38.195779467680609</v>
      </c>
      <c r="Z62" s="75">
        <v>0.60773177842565596</v>
      </c>
      <c r="AA62" s="75">
        <f t="shared" si="2"/>
        <v>0.54750610668978006</v>
      </c>
      <c r="AB62" s="73">
        <f t="shared" si="3"/>
        <v>4232.8244614293581</v>
      </c>
      <c r="AC62" s="85">
        <v>1.3</v>
      </c>
      <c r="AD62" s="84">
        <v>35</v>
      </c>
      <c r="AE62" s="85">
        <v>4.7</v>
      </c>
      <c r="AF62" s="74">
        <v>3.2672953472690489</v>
      </c>
      <c r="AG62" s="74">
        <v>22.989028436018955</v>
      </c>
      <c r="AH62" s="85">
        <v>1.9</v>
      </c>
      <c r="AI62" s="74">
        <v>305.96148746036323</v>
      </c>
      <c r="AJ62" s="72">
        <v>0.11</v>
      </c>
      <c r="AK62" s="72">
        <v>0.25</v>
      </c>
      <c r="AL62" s="72">
        <v>0.17</v>
      </c>
      <c r="AM62" s="72">
        <v>0.72</v>
      </c>
      <c r="AN62" s="74">
        <v>55.797969187675065</v>
      </c>
      <c r="AO62" s="71">
        <v>2.0854920814479638</v>
      </c>
      <c r="AP62" s="71">
        <v>4.0826646387832692</v>
      </c>
      <c r="AQ62" s="71">
        <v>0.3899819711538462</v>
      </c>
      <c r="AR62" s="71">
        <v>1.172768512341561</v>
      </c>
      <c r="AS62" s="71">
        <v>0.20683801554094441</v>
      </c>
      <c r="AT62" s="71">
        <v>0.26385313688212925</v>
      </c>
      <c r="AU62" s="71">
        <f t="shared" si="6"/>
        <v>263.85313688212926</v>
      </c>
      <c r="AV62" s="72">
        <f t="shared" si="5"/>
        <v>1.1303841079711205</v>
      </c>
      <c r="AW62" s="72">
        <v>0.26</v>
      </c>
      <c r="AX62" s="71">
        <v>2.1197110423116613E-2</v>
      </c>
      <c r="AY62" s="71">
        <v>3.4250192337282659E-2</v>
      </c>
      <c r="AZ62" s="71">
        <v>1.0410295230885692E-2</v>
      </c>
      <c r="BA62" s="72">
        <v>0.14000000000000001</v>
      </c>
      <c r="BB62" s="72">
        <v>0.05</v>
      </c>
      <c r="BC62" s="72">
        <v>0.15</v>
      </c>
      <c r="BD62" s="72">
        <v>0.03</v>
      </c>
      <c r="BE62" s="71">
        <v>3.0169879262868033E-2</v>
      </c>
      <c r="BF62" s="71">
        <v>1.8441283973758202</v>
      </c>
      <c r="BG62" s="71">
        <v>1.0931870465404352E-2</v>
      </c>
      <c r="BH62" s="72">
        <v>0.01</v>
      </c>
    </row>
    <row r="63" spans="1:60" ht="12" customHeight="1" x14ac:dyDescent="0.2">
      <c r="B63" s="70">
        <v>58</v>
      </c>
      <c r="C63" s="81" t="s">
        <v>57</v>
      </c>
      <c r="D63" s="82" t="s">
        <v>308</v>
      </c>
      <c r="E63" s="88">
        <v>88.19</v>
      </c>
      <c r="F63" s="88">
        <v>2809.89</v>
      </c>
      <c r="G63" s="88">
        <v>2809.1</v>
      </c>
      <c r="H63" s="88">
        <v>-1234.0899999999999</v>
      </c>
      <c r="I63" s="70" t="s">
        <v>180</v>
      </c>
      <c r="J63" s="70" t="s">
        <v>53</v>
      </c>
      <c r="K63" s="70" t="s">
        <v>53</v>
      </c>
      <c r="L63" s="70" t="s">
        <v>42</v>
      </c>
      <c r="M63" s="70" t="s">
        <v>289</v>
      </c>
      <c r="P63" s="71">
        <v>2.9946853563972566</v>
      </c>
      <c r="Q63" s="71">
        <v>0.71924881641241445</v>
      </c>
      <c r="R63" s="71">
        <v>31.876224040276902</v>
      </c>
      <c r="S63" s="72">
        <v>0.45444897999655987</v>
      </c>
      <c r="T63" s="71">
        <v>8.5871298405466964E-2</v>
      </c>
      <c r="U63" s="71">
        <v>14.372375282025571</v>
      </c>
      <c r="V63" s="73">
        <v>145.37931034482762</v>
      </c>
      <c r="W63" s="85">
        <v>77</v>
      </c>
      <c r="X63" s="84">
        <v>14</v>
      </c>
      <c r="Y63" s="73">
        <v>68.246565272496838</v>
      </c>
      <c r="Z63" s="75">
        <v>0.83081632653061221</v>
      </c>
      <c r="AA63" s="75">
        <f t="shared" si="2"/>
        <v>0.74848317705460554</v>
      </c>
      <c r="AB63" s="73">
        <f t="shared" si="3"/>
        <v>5786.5982901268608</v>
      </c>
      <c r="AC63" s="85">
        <v>1.6</v>
      </c>
      <c r="AD63" s="84">
        <v>58</v>
      </c>
      <c r="AE63" s="85">
        <v>3.8</v>
      </c>
      <c r="AF63" s="74">
        <v>4.7773661496965598</v>
      </c>
      <c r="AG63" s="74">
        <v>21.47298578199052</v>
      </c>
      <c r="AH63" s="85">
        <v>1.1000000000000001</v>
      </c>
      <c r="AI63" s="74">
        <v>265.70654367252808</v>
      </c>
      <c r="AJ63" s="72">
        <v>0.31</v>
      </c>
      <c r="AK63" s="72">
        <v>0.37</v>
      </c>
      <c r="AL63" s="71">
        <v>4.6450297366185223E-2</v>
      </c>
      <c r="AM63" s="72">
        <v>0.59</v>
      </c>
      <c r="AN63" s="74">
        <v>48.994481792717089</v>
      </c>
      <c r="AO63" s="71">
        <v>1.4329128959276018</v>
      </c>
      <c r="AP63" s="71">
        <v>3.2166387832699623</v>
      </c>
      <c r="AQ63" s="71">
        <v>0.30322115384615389</v>
      </c>
      <c r="AR63" s="71">
        <v>0.96841094062708466</v>
      </c>
      <c r="AS63" s="71">
        <v>5.3087866108786616E-2</v>
      </c>
      <c r="AT63" s="71">
        <v>0.24536977186311787</v>
      </c>
      <c r="AU63" s="71">
        <f t="shared" si="6"/>
        <v>245.36977186311788</v>
      </c>
      <c r="AV63" s="72">
        <f t="shared" si="5"/>
        <v>1.2484220095219731</v>
      </c>
      <c r="AW63" s="72">
        <v>0.34</v>
      </c>
      <c r="AX63" s="72">
        <v>0.05</v>
      </c>
      <c r="AY63" s="71">
        <v>2.3776119402985074E-2</v>
      </c>
      <c r="AZ63" s="71">
        <v>1.8046177138531402E-2</v>
      </c>
      <c r="BA63" s="72">
        <v>0.15</v>
      </c>
      <c r="BB63" s="72">
        <v>0.03</v>
      </c>
      <c r="BC63" s="72">
        <v>0.14000000000000001</v>
      </c>
      <c r="BD63" s="71">
        <v>1.0011834319526626E-2</v>
      </c>
      <c r="BE63" s="72">
        <v>0.13</v>
      </c>
      <c r="BF63" s="71">
        <v>11.11525960637301</v>
      </c>
      <c r="BG63" s="71">
        <v>2.8274641656344007E-3</v>
      </c>
      <c r="BH63" s="72">
        <v>0.01</v>
      </c>
    </row>
    <row r="64" spans="1:60" ht="12" customHeight="1" x14ac:dyDescent="0.2">
      <c r="A64" s="56">
        <v>11</v>
      </c>
      <c r="B64" s="70">
        <v>59</v>
      </c>
      <c r="C64" s="81">
        <v>42892</v>
      </c>
      <c r="D64" s="82" t="s">
        <v>309</v>
      </c>
      <c r="E64" s="83">
        <v>89.05</v>
      </c>
      <c r="F64" s="83">
        <v>2810.75</v>
      </c>
      <c r="G64" s="83">
        <v>2810.75</v>
      </c>
      <c r="H64" s="83">
        <v>-1234.95</v>
      </c>
      <c r="I64" s="70" t="s">
        <v>180</v>
      </c>
      <c r="J64" s="70" t="s">
        <v>310</v>
      </c>
      <c r="K64" s="70" t="s">
        <v>53</v>
      </c>
      <c r="L64" s="70" t="s">
        <v>42</v>
      </c>
      <c r="M64" s="70" t="s">
        <v>289</v>
      </c>
      <c r="P64" s="71">
        <v>2.8980000000000001</v>
      </c>
      <c r="Q64" s="71">
        <v>0.72299999999999998</v>
      </c>
      <c r="R64" s="71">
        <v>28.35</v>
      </c>
      <c r="S64" s="72">
        <v>0.36923</v>
      </c>
      <c r="T64" s="71">
        <v>0.115</v>
      </c>
      <c r="U64" s="71">
        <v>13.57</v>
      </c>
      <c r="V64" s="73">
        <v>184.6</v>
      </c>
      <c r="W64" s="74">
        <v>15.23</v>
      </c>
      <c r="X64" s="84">
        <v>13</v>
      </c>
      <c r="Y64" s="73">
        <v>94.07</v>
      </c>
      <c r="Z64" s="75">
        <v>0.84899999999999998</v>
      </c>
      <c r="AA64" s="75">
        <f t="shared" si="2"/>
        <v>0.76486486486486482</v>
      </c>
      <c r="AB64" s="73">
        <f t="shared" si="3"/>
        <v>5913.2467567567564</v>
      </c>
      <c r="AC64" s="85">
        <v>0.9</v>
      </c>
      <c r="AD64" s="84">
        <v>29</v>
      </c>
      <c r="AE64" s="74">
        <v>6.21</v>
      </c>
      <c r="AF64" s="74">
        <v>3.9940000000000002</v>
      </c>
      <c r="AG64" s="74">
        <v>22.88</v>
      </c>
      <c r="AH64" s="74">
        <v>0.30399999999999999</v>
      </c>
      <c r="AI64" s="74">
        <v>271.25</v>
      </c>
      <c r="AJ64" s="71">
        <v>0.26100000000000001</v>
      </c>
      <c r="AK64" s="71">
        <v>0.30399999999999999</v>
      </c>
      <c r="AL64" s="71">
        <v>6.7000000000000004E-2</v>
      </c>
      <c r="AM64" s="71">
        <v>0.105</v>
      </c>
      <c r="AN64" s="74">
        <v>57.8</v>
      </c>
      <c r="AO64" s="71">
        <v>1.7210000000000001</v>
      </c>
      <c r="AP64" s="71">
        <v>3.5649999999999999</v>
      </c>
      <c r="AQ64" s="71">
        <v>0.33300000000000002</v>
      </c>
      <c r="AR64" s="71">
        <v>1.27</v>
      </c>
      <c r="AS64" s="71">
        <v>0.17299999999999999</v>
      </c>
      <c r="AT64" s="71">
        <v>0.28899999999999998</v>
      </c>
      <c r="AU64" s="71">
        <f t="shared" ref="AU64:AU71" si="7">AT64*1000</f>
        <v>289</v>
      </c>
      <c r="AV64" s="71">
        <f t="shared" si="5"/>
        <v>1.9461279461279462</v>
      </c>
      <c r="AW64" s="71">
        <v>0.124</v>
      </c>
      <c r="AX64" s="71">
        <v>1.0999999999999999E-2</v>
      </c>
      <c r="AY64" s="71">
        <v>7.3999999999999996E-2</v>
      </c>
      <c r="AZ64" s="71">
        <v>8.9999999999999993E-3</v>
      </c>
      <c r="BA64" s="71">
        <v>1.2999999999999999E-2</v>
      </c>
      <c r="BB64" s="71">
        <v>5.0000000000000001E-3</v>
      </c>
      <c r="BC64" s="71">
        <v>1.7000000000000001E-2</v>
      </c>
      <c r="BD64" s="71">
        <v>2E-3</v>
      </c>
      <c r="BE64" s="71">
        <v>3.5000000000000003E-2</v>
      </c>
      <c r="BF64" s="71">
        <v>1.968</v>
      </c>
      <c r="BG64" s="71">
        <v>3.1E-2</v>
      </c>
      <c r="BH64" s="71">
        <v>1.754E-2</v>
      </c>
    </row>
    <row r="65" spans="1:60" ht="12" customHeight="1" x14ac:dyDescent="0.2">
      <c r="B65" s="70">
        <v>60</v>
      </c>
      <c r="C65" s="81">
        <v>42892</v>
      </c>
      <c r="D65" s="82" t="s">
        <v>309</v>
      </c>
      <c r="E65" s="83">
        <v>89.05</v>
      </c>
      <c r="F65" s="83">
        <v>2810.75</v>
      </c>
      <c r="G65" s="83">
        <v>2810.75</v>
      </c>
      <c r="H65" s="83">
        <v>-1234.95</v>
      </c>
      <c r="I65" s="70" t="s">
        <v>180</v>
      </c>
      <c r="J65" s="70" t="s">
        <v>310</v>
      </c>
      <c r="K65" s="70" t="s">
        <v>53</v>
      </c>
      <c r="L65" s="70" t="s">
        <v>42</v>
      </c>
      <c r="M65" s="70" t="s">
        <v>289</v>
      </c>
      <c r="P65" s="71">
        <v>3.028</v>
      </c>
      <c r="Q65" s="71">
        <v>1.9630000000000001</v>
      </c>
      <c r="R65" s="71">
        <v>31.33</v>
      </c>
      <c r="S65" s="72">
        <v>0.32179999999999997</v>
      </c>
      <c r="T65" s="71">
        <v>0.11700000000000001</v>
      </c>
      <c r="U65" s="71">
        <v>13.89</v>
      </c>
      <c r="V65" s="73">
        <v>214.7</v>
      </c>
      <c r="W65" s="85">
        <v>19</v>
      </c>
      <c r="X65" s="84">
        <v>18</v>
      </c>
      <c r="Y65" s="73">
        <v>186.8</v>
      </c>
      <c r="Z65" s="75">
        <v>1.296</v>
      </c>
      <c r="AA65" s="75">
        <f t="shared" si="2"/>
        <v>1.1675675675675674</v>
      </c>
      <c r="AB65" s="73">
        <f t="shared" si="3"/>
        <v>9026.5816216216208</v>
      </c>
      <c r="AC65" s="85">
        <v>1.1000000000000001</v>
      </c>
      <c r="AD65" s="84">
        <v>26</v>
      </c>
      <c r="AE65" s="74">
        <v>4.681</v>
      </c>
      <c r="AF65" s="74">
        <v>5.7530000000000001</v>
      </c>
      <c r="AG65" s="74">
        <v>26.38</v>
      </c>
      <c r="AH65" s="74">
        <v>0.504</v>
      </c>
      <c r="AI65" s="74">
        <v>304.64999999999998</v>
      </c>
      <c r="AJ65" s="71">
        <v>0.245</v>
      </c>
      <c r="AK65" s="71">
        <v>0.36599999999999999</v>
      </c>
      <c r="AL65" s="71">
        <v>3.3000000000000002E-2</v>
      </c>
      <c r="AM65" s="71">
        <v>0.223</v>
      </c>
      <c r="AN65" s="74">
        <v>61.01</v>
      </c>
      <c r="AO65" s="71">
        <v>2.1279999999999997</v>
      </c>
      <c r="AP65" s="71">
        <v>3.8959999999999999</v>
      </c>
      <c r="AQ65" s="71">
        <v>0.36599999999999999</v>
      </c>
      <c r="AR65" s="71">
        <v>1.26</v>
      </c>
      <c r="AS65" s="71">
        <v>0.193</v>
      </c>
      <c r="AT65" s="71">
        <v>0.26300000000000001</v>
      </c>
      <c r="AU65" s="71">
        <f t="shared" si="7"/>
        <v>263</v>
      </c>
      <c r="AV65" s="71">
        <f t="shared" si="5"/>
        <v>1.6386292834890965</v>
      </c>
      <c r="AW65" s="71">
        <v>0.128</v>
      </c>
      <c r="AX65" s="71">
        <v>8.0000000000000002E-3</v>
      </c>
      <c r="AY65" s="71">
        <v>0.05</v>
      </c>
      <c r="AZ65" s="71">
        <v>5.4349999999999997E-3</v>
      </c>
      <c r="BA65" s="71">
        <v>1.2E-2</v>
      </c>
      <c r="BB65" s="71">
        <v>3.0000000000000001E-3</v>
      </c>
      <c r="BC65" s="71">
        <v>3.2000000000000001E-2</v>
      </c>
      <c r="BD65" s="71">
        <v>2E-3</v>
      </c>
      <c r="BE65" s="71">
        <v>0.02</v>
      </c>
      <c r="BF65" s="71">
        <v>2.089</v>
      </c>
      <c r="BG65" s="71">
        <v>3.7999999999999999E-2</v>
      </c>
      <c r="BH65" s="71">
        <v>1.2670000000000001E-2</v>
      </c>
    </row>
    <row r="66" spans="1:60" ht="12" customHeight="1" x14ac:dyDescent="0.2">
      <c r="B66" s="70">
        <v>61</v>
      </c>
      <c r="C66" s="81">
        <v>42892</v>
      </c>
      <c r="D66" s="82" t="s">
        <v>309</v>
      </c>
      <c r="E66" s="83">
        <v>89.05</v>
      </c>
      <c r="F66" s="83">
        <v>2810.75</v>
      </c>
      <c r="G66" s="83">
        <v>2810.75</v>
      </c>
      <c r="H66" s="83">
        <v>-1234.95</v>
      </c>
      <c r="I66" s="70" t="s">
        <v>180</v>
      </c>
      <c r="J66" s="70" t="s">
        <v>310</v>
      </c>
      <c r="K66" s="70" t="s">
        <v>53</v>
      </c>
      <c r="L66" s="70" t="s">
        <v>42</v>
      </c>
      <c r="M66" s="70" t="s">
        <v>289</v>
      </c>
      <c r="P66" s="71">
        <v>2.883</v>
      </c>
      <c r="Q66" s="71">
        <v>7.6999999999999999E-2</v>
      </c>
      <c r="R66" s="71">
        <v>35.770000000000003</v>
      </c>
      <c r="S66" s="72">
        <v>0.32478000000000001</v>
      </c>
      <c r="T66" s="71">
        <v>0.13100000000000001</v>
      </c>
      <c r="U66" s="71">
        <v>16.61</v>
      </c>
      <c r="V66" s="73">
        <v>209.4</v>
      </c>
      <c r="W66" s="85">
        <v>24</v>
      </c>
      <c r="X66" s="84">
        <v>11</v>
      </c>
      <c r="Y66" s="73">
        <v>21.56</v>
      </c>
      <c r="Z66" s="75">
        <v>0.47299999999999998</v>
      </c>
      <c r="AA66" s="75">
        <f t="shared" si="2"/>
        <v>0.42612612612612605</v>
      </c>
      <c r="AB66" s="73">
        <f t="shared" si="3"/>
        <v>3294.4236936936927</v>
      </c>
      <c r="AC66" s="85">
        <v>0.8</v>
      </c>
      <c r="AD66" s="84">
        <v>35</v>
      </c>
      <c r="AE66" s="74">
        <v>0.40500000000000003</v>
      </c>
      <c r="AF66" s="74">
        <v>2.391</v>
      </c>
      <c r="AG66" s="74">
        <v>23.55</v>
      </c>
      <c r="AH66" s="74">
        <v>0.221</v>
      </c>
      <c r="AI66" s="74">
        <v>347.25</v>
      </c>
      <c r="AJ66" s="71">
        <v>0.436</v>
      </c>
      <c r="AK66" s="71">
        <v>0.378</v>
      </c>
      <c r="AL66" s="71">
        <v>0.10300000000000001</v>
      </c>
      <c r="AM66" s="72">
        <v>0.05</v>
      </c>
      <c r="AN66" s="74">
        <v>63.99</v>
      </c>
      <c r="AO66" s="71">
        <v>2.2799999999999998</v>
      </c>
      <c r="AP66" s="71">
        <v>4.2160000000000002</v>
      </c>
      <c r="AQ66" s="71">
        <v>0.40600000000000003</v>
      </c>
      <c r="AR66" s="71">
        <v>1.4370000000000001</v>
      </c>
      <c r="AS66" s="71">
        <v>0.29399999999999998</v>
      </c>
      <c r="AT66" s="71">
        <v>0.39400000000000002</v>
      </c>
      <c r="AU66" s="71">
        <f t="shared" si="7"/>
        <v>394</v>
      </c>
      <c r="AV66" s="71">
        <f t="shared" si="5"/>
        <v>1.7019438444924408</v>
      </c>
      <c r="AW66" s="71">
        <v>0.16900000000000001</v>
      </c>
      <c r="AX66" s="71">
        <v>1.4999999999999999E-2</v>
      </c>
      <c r="AY66" s="71">
        <v>5.1999999999999998E-2</v>
      </c>
      <c r="AZ66" s="71">
        <v>1.4999999999999999E-2</v>
      </c>
      <c r="BA66" s="71">
        <v>3.2000000000000001E-2</v>
      </c>
      <c r="BB66" s="72">
        <v>2E-3</v>
      </c>
      <c r="BC66" s="72">
        <v>1.0999999999999999E-2</v>
      </c>
      <c r="BD66" s="71">
        <v>2E-3</v>
      </c>
      <c r="BE66" s="71">
        <v>2.9760000000000002E-2</v>
      </c>
      <c r="BF66" s="71">
        <v>1.7929999999999999</v>
      </c>
      <c r="BG66" s="71">
        <v>2.8000000000000001E-2</v>
      </c>
      <c r="BH66" s="71">
        <v>1.7600000000000001E-2</v>
      </c>
    </row>
    <row r="67" spans="1:60" ht="12" customHeight="1" x14ac:dyDescent="0.2">
      <c r="B67" s="70">
        <v>62</v>
      </c>
      <c r="C67" s="81">
        <v>42892</v>
      </c>
      <c r="D67" s="82" t="s">
        <v>309</v>
      </c>
      <c r="E67" s="83">
        <v>89.05</v>
      </c>
      <c r="F67" s="83">
        <v>2810.75</v>
      </c>
      <c r="G67" s="83">
        <v>2810.75</v>
      </c>
      <c r="H67" s="83">
        <v>-1234.95</v>
      </c>
      <c r="I67" s="70" t="s">
        <v>180</v>
      </c>
      <c r="J67" s="70" t="s">
        <v>310</v>
      </c>
      <c r="K67" s="70" t="s">
        <v>53</v>
      </c>
      <c r="L67" s="70" t="s">
        <v>42</v>
      </c>
      <c r="M67" s="70" t="s">
        <v>289</v>
      </c>
      <c r="P67" s="71">
        <v>2.2970000000000002</v>
      </c>
      <c r="Q67" s="71">
        <v>5.4509999999999996</v>
      </c>
      <c r="R67" s="71">
        <v>32.200000000000003</v>
      </c>
      <c r="S67" s="72">
        <v>0.13838</v>
      </c>
      <c r="T67" s="71">
        <v>0.104</v>
      </c>
      <c r="U67" s="71">
        <v>12.32</v>
      </c>
      <c r="V67" s="73">
        <v>172</v>
      </c>
      <c r="W67" s="85">
        <v>29</v>
      </c>
      <c r="X67" s="84">
        <v>12</v>
      </c>
      <c r="Y67" s="73">
        <v>539.1</v>
      </c>
      <c r="Z67" s="75">
        <v>4.4189999999999996</v>
      </c>
      <c r="AA67" s="75">
        <f t="shared" si="2"/>
        <v>3.9810810810810802</v>
      </c>
      <c r="AB67" s="73">
        <f t="shared" si="3"/>
        <v>30778.135945945935</v>
      </c>
      <c r="AC67" s="74">
        <v>6.4939999999999998</v>
      </c>
      <c r="AD67" s="84">
        <v>28</v>
      </c>
      <c r="AE67" s="74">
        <v>27.15</v>
      </c>
      <c r="AF67" s="74">
        <v>20.98</v>
      </c>
      <c r="AG67" s="74">
        <v>29.7</v>
      </c>
      <c r="AH67" s="74">
        <v>0.84499999999999997</v>
      </c>
      <c r="AI67" s="74">
        <v>288.55</v>
      </c>
      <c r="AJ67" s="71">
        <v>0.41299999999999998</v>
      </c>
      <c r="AK67" s="71">
        <v>0.58800000000000008</v>
      </c>
      <c r="AL67" s="71">
        <v>6.8000000000000005E-2</v>
      </c>
      <c r="AM67" s="71">
        <v>0.44199999999999995</v>
      </c>
      <c r="AN67" s="74">
        <v>52.42</v>
      </c>
      <c r="AO67" s="71">
        <v>1.9550000000000001</v>
      </c>
      <c r="AP67" s="71">
        <v>3.508</v>
      </c>
      <c r="AQ67" s="71">
        <v>0.29499999999999998</v>
      </c>
      <c r="AR67" s="71">
        <v>1.236</v>
      </c>
      <c r="AS67" s="71">
        <v>5.6000000000000001E-2</v>
      </c>
      <c r="AT67" s="71">
        <v>0.26</v>
      </c>
      <c r="AU67" s="71">
        <f t="shared" si="7"/>
        <v>260</v>
      </c>
      <c r="AV67" s="71">
        <f t="shared" si="5"/>
        <v>2.5490196078431375</v>
      </c>
      <c r="AW67" s="71">
        <v>0.14799999999999999</v>
      </c>
      <c r="AX67" s="71">
        <v>5.0000000000000001E-3</v>
      </c>
      <c r="AY67" s="71">
        <v>0.106</v>
      </c>
      <c r="AZ67" s="71">
        <v>3.7999999999999999E-2</v>
      </c>
      <c r="BA67" s="72">
        <v>6.0000000000000001E-3</v>
      </c>
      <c r="BB67" s="71">
        <v>7.0000000000000001E-3</v>
      </c>
      <c r="BC67" s="71">
        <v>1.4E-2</v>
      </c>
      <c r="BD67" s="71">
        <v>1.7999999999999999E-2</v>
      </c>
      <c r="BE67" s="71">
        <v>0.02</v>
      </c>
      <c r="BF67" s="71">
        <v>1.149</v>
      </c>
      <c r="BG67" s="71">
        <v>0.02</v>
      </c>
      <c r="BH67" s="71">
        <v>2.8999999999999998E-2</v>
      </c>
    </row>
    <row r="68" spans="1:60" ht="12" customHeight="1" x14ac:dyDescent="0.2">
      <c r="B68" s="70">
        <v>63</v>
      </c>
      <c r="C68" s="81">
        <v>42892</v>
      </c>
      <c r="D68" s="82" t="s">
        <v>309</v>
      </c>
      <c r="E68" s="83">
        <v>89.05</v>
      </c>
      <c r="F68" s="83">
        <v>2810.75</v>
      </c>
      <c r="G68" s="83">
        <v>2810.75</v>
      </c>
      <c r="H68" s="83">
        <v>-1234.95</v>
      </c>
      <c r="I68" s="70" t="s">
        <v>180</v>
      </c>
      <c r="J68" s="70" t="s">
        <v>310</v>
      </c>
      <c r="K68" s="70" t="s">
        <v>53</v>
      </c>
      <c r="L68" s="70" t="s">
        <v>42</v>
      </c>
      <c r="M68" s="70" t="s">
        <v>289</v>
      </c>
      <c r="P68" s="71">
        <v>2.7424289276807978</v>
      </c>
      <c r="Q68" s="71">
        <v>0.2162077771329077</v>
      </c>
      <c r="R68" s="71">
        <v>28.828630136986298</v>
      </c>
      <c r="S68" s="72">
        <v>6.387178484307339E-2</v>
      </c>
      <c r="T68" s="71">
        <v>0.1364897466827503</v>
      </c>
      <c r="U68" s="71">
        <v>11.904148169925033</v>
      </c>
      <c r="V68" s="73">
        <v>139.07166276346604</v>
      </c>
      <c r="W68" s="85">
        <v>26</v>
      </c>
      <c r="X68" s="84">
        <v>15</v>
      </c>
      <c r="Y68" s="73">
        <v>39.559727626459143</v>
      </c>
      <c r="Z68" s="75">
        <v>0.51519400749063671</v>
      </c>
      <c r="AA68" s="75">
        <f t="shared" si="2"/>
        <v>0.46413874548706008</v>
      </c>
      <c r="AB68" s="73">
        <f t="shared" si="3"/>
        <v>3588.3030552350101</v>
      </c>
      <c r="AC68" s="85">
        <v>0.9</v>
      </c>
      <c r="AD68" s="84">
        <v>19</v>
      </c>
      <c r="AE68" s="74">
        <v>7.6526453910061987</v>
      </c>
      <c r="AF68" s="74">
        <v>3.1914965034965035</v>
      </c>
      <c r="AG68" s="74">
        <v>27.875711314475872</v>
      </c>
      <c r="AH68" s="74">
        <v>0.36947052947052955</v>
      </c>
      <c r="AI68" s="74">
        <v>220.09034090909088</v>
      </c>
      <c r="AJ68" s="71">
        <v>0.165235899255055</v>
      </c>
      <c r="AK68" s="71">
        <v>0.44283214517174341</v>
      </c>
      <c r="AL68" s="71">
        <v>7.7533119266055051E-2</v>
      </c>
      <c r="AM68" s="71">
        <v>0.18996860986547087</v>
      </c>
      <c r="AN68" s="74">
        <v>46.968869538174467</v>
      </c>
      <c r="AO68" s="71">
        <v>1.2390318035426733</v>
      </c>
      <c r="AP68" s="71">
        <v>3.3233960964408729</v>
      </c>
      <c r="AQ68" s="71">
        <v>0.27524124513618675</v>
      </c>
      <c r="AR68" s="71">
        <v>0.70368367346938765</v>
      </c>
      <c r="AS68" s="71">
        <v>9.3295199866198358E-2</v>
      </c>
      <c r="AT68" s="71">
        <v>0.25089439655172413</v>
      </c>
      <c r="AU68" s="71">
        <f t="shared" si="7"/>
        <v>250.89439655172413</v>
      </c>
      <c r="AV68" s="71">
        <f t="shared" si="5"/>
        <v>3.4210373713416389</v>
      </c>
      <c r="AW68" s="71">
        <v>5.3382178553278002E-2</v>
      </c>
      <c r="AX68" s="72">
        <v>5.0000000000000001E-3</v>
      </c>
      <c r="AY68" s="71">
        <v>2.3958689988835134E-2</v>
      </c>
      <c r="AZ68" s="72">
        <v>3.0000000000000001E-3</v>
      </c>
      <c r="BA68" s="71">
        <v>8.4529209621993125E-3</v>
      </c>
      <c r="BB68" s="72">
        <v>2E-3</v>
      </c>
      <c r="BC68" s="71">
        <v>8.7605351170568554E-3</v>
      </c>
      <c r="BD68" s="72">
        <v>2E-3</v>
      </c>
      <c r="BE68" s="71">
        <v>0.13636605657237935</v>
      </c>
      <c r="BF68" s="71">
        <v>1.4349732269697302</v>
      </c>
      <c r="BG68" s="71">
        <v>0.02</v>
      </c>
      <c r="BH68" s="71">
        <v>0.01</v>
      </c>
    </row>
    <row r="69" spans="1:60" ht="12" customHeight="1" x14ac:dyDescent="0.2">
      <c r="B69" s="70">
        <v>64</v>
      </c>
      <c r="C69" s="81">
        <v>42892</v>
      </c>
      <c r="D69" s="82" t="s">
        <v>309</v>
      </c>
      <c r="E69" s="83">
        <v>89.05</v>
      </c>
      <c r="F69" s="83">
        <v>2810.75</v>
      </c>
      <c r="G69" s="83">
        <v>2810.75</v>
      </c>
      <c r="H69" s="83">
        <v>-1234.95</v>
      </c>
      <c r="I69" s="70" t="s">
        <v>180</v>
      </c>
      <c r="J69" s="70" t="s">
        <v>310</v>
      </c>
      <c r="K69" s="70" t="s">
        <v>53</v>
      </c>
      <c r="L69" s="70" t="s">
        <v>42</v>
      </c>
      <c r="M69" s="70" t="s">
        <v>289</v>
      </c>
      <c r="P69" s="71">
        <v>3.1484139650872813</v>
      </c>
      <c r="Q69" s="71">
        <v>0.50112565293093447</v>
      </c>
      <c r="R69" s="71">
        <v>30.693698630136986</v>
      </c>
      <c r="S69" s="72">
        <v>8.0186263758068088E-2</v>
      </c>
      <c r="T69" s="71">
        <v>0.14309408926417369</v>
      </c>
      <c r="U69" s="71">
        <v>11.203904159929444</v>
      </c>
      <c r="V69" s="73">
        <v>173.91434816549571</v>
      </c>
      <c r="W69" s="85">
        <v>27</v>
      </c>
      <c r="X69" s="73">
        <v>18.264312747875355</v>
      </c>
      <c r="Y69" s="73">
        <v>50.238268482490277</v>
      </c>
      <c r="Z69" s="75">
        <v>0.7294861423220973</v>
      </c>
      <c r="AA69" s="75">
        <f t="shared" si="2"/>
        <v>0.65719472281270019</v>
      </c>
      <c r="AB69" s="73">
        <f t="shared" si="3"/>
        <v>5080.8381215372665</v>
      </c>
      <c r="AC69" s="85">
        <v>0.8</v>
      </c>
      <c r="AD69" s="84">
        <v>31</v>
      </c>
      <c r="AE69" s="74">
        <v>6.6333627851773711</v>
      </c>
      <c r="AF69" s="74">
        <v>3.3821538461538463</v>
      </c>
      <c r="AG69" s="74">
        <v>28.805266222961727</v>
      </c>
      <c r="AH69" s="85">
        <v>0.09</v>
      </c>
      <c r="AI69" s="74">
        <v>211.91363636363633</v>
      </c>
      <c r="AJ69" s="71">
        <v>0.2038311457963817</v>
      </c>
      <c r="AK69" s="71">
        <v>0.34923525599481531</v>
      </c>
      <c r="AL69" s="71">
        <v>5.73680733944954E-2</v>
      </c>
      <c r="AM69" s="71">
        <v>0.24813901345291478</v>
      </c>
      <c r="AN69" s="74">
        <v>46.799362463069507</v>
      </c>
      <c r="AO69" s="71">
        <v>1.357477858293076</v>
      </c>
      <c r="AP69" s="71">
        <v>3.0388943742824339</v>
      </c>
      <c r="AQ69" s="71">
        <v>0.21695486381322959</v>
      </c>
      <c r="AR69" s="71">
        <v>0.8723707482993196</v>
      </c>
      <c r="AS69" s="71">
        <v>0.11094564308412777</v>
      </c>
      <c r="AT69" s="71">
        <v>0.17626939655172413</v>
      </c>
      <c r="AU69" s="71">
        <f t="shared" si="7"/>
        <v>176.26939655172413</v>
      </c>
      <c r="AV69" s="71">
        <f t="shared" si="5"/>
        <v>2.0406677388950389</v>
      </c>
      <c r="AW69" s="71">
        <v>6.1810943588006102E-2</v>
      </c>
      <c r="AX69" s="71">
        <v>7.0587557603686638E-3</v>
      </c>
      <c r="AY69" s="71">
        <v>2.4479531075548941E-2</v>
      </c>
      <c r="AZ69" s="71">
        <v>1.5026881720430105E-2</v>
      </c>
      <c r="BA69" s="71">
        <v>1.5698281786941579E-2</v>
      </c>
      <c r="BB69" s="71">
        <v>6.642512077294686E-3</v>
      </c>
      <c r="BC69" s="71">
        <v>7.5090301003344481E-3</v>
      </c>
      <c r="BD69" s="72">
        <v>2E-3</v>
      </c>
      <c r="BE69" s="71">
        <v>2.3279999999999999E-2</v>
      </c>
      <c r="BF69" s="71">
        <v>3.1903507813353733</v>
      </c>
      <c r="BG69" s="71">
        <v>0.02</v>
      </c>
      <c r="BH69" s="71">
        <v>1.6674391657010429E-2</v>
      </c>
    </row>
    <row r="70" spans="1:60" ht="12" customHeight="1" x14ac:dyDescent="0.2">
      <c r="B70" s="70">
        <v>65</v>
      </c>
      <c r="C70" s="81">
        <v>42892</v>
      </c>
      <c r="D70" s="82" t="s">
        <v>309</v>
      </c>
      <c r="E70" s="83">
        <v>89.05</v>
      </c>
      <c r="F70" s="83">
        <v>2810.75</v>
      </c>
      <c r="G70" s="83">
        <v>2810.75</v>
      </c>
      <c r="H70" s="83">
        <v>-1234.95</v>
      </c>
      <c r="I70" s="70" t="s">
        <v>180</v>
      </c>
      <c r="J70" s="70" t="s">
        <v>310</v>
      </c>
      <c r="K70" s="70" t="s">
        <v>53</v>
      </c>
      <c r="L70" s="70" t="s">
        <v>42</v>
      </c>
      <c r="M70" s="70" t="s">
        <v>289</v>
      </c>
      <c r="P70" s="71">
        <v>2.7353241895261844</v>
      </c>
      <c r="Q70" s="71">
        <v>0.60006819500870578</v>
      </c>
      <c r="R70" s="71">
        <v>26.954680365296802</v>
      </c>
      <c r="S70" s="72">
        <v>9.8948807964798019E-2</v>
      </c>
      <c r="T70" s="71">
        <v>0.1695114595898673</v>
      </c>
      <c r="U70" s="71">
        <v>10.853782154931647</v>
      </c>
      <c r="V70" s="73">
        <v>139.37074160811866</v>
      </c>
      <c r="W70" s="85">
        <v>38</v>
      </c>
      <c r="X70" s="73">
        <v>37.302345609065164</v>
      </c>
      <c r="Y70" s="73">
        <v>64.476322957198448</v>
      </c>
      <c r="Z70" s="75">
        <v>0.6723415730337079</v>
      </c>
      <c r="AA70" s="75">
        <f t="shared" si="2"/>
        <v>0.60571312885919626</v>
      </c>
      <c r="AB70" s="73">
        <f t="shared" si="3"/>
        <v>4682.8287705233315</v>
      </c>
      <c r="AC70" s="85">
        <v>0.9</v>
      </c>
      <c r="AD70" s="84">
        <v>27</v>
      </c>
      <c r="AE70" s="74">
        <v>15.229045232757485</v>
      </c>
      <c r="AF70" s="74">
        <v>5.5290629370629381</v>
      </c>
      <c r="AG70" s="74">
        <v>27.602312811980031</v>
      </c>
      <c r="AH70" s="74">
        <v>0.56358041958041971</v>
      </c>
      <c r="AI70" s="74">
        <v>195.56022727272725</v>
      </c>
      <c r="AJ70" s="71">
        <v>0.13990776871230934</v>
      </c>
      <c r="AK70" s="71">
        <v>0.3932145171743357</v>
      </c>
      <c r="AL70" s="71">
        <v>0.05</v>
      </c>
      <c r="AM70" s="71">
        <v>0.94133632286995517</v>
      </c>
      <c r="AN70" s="74">
        <v>42.77742186285181</v>
      </c>
      <c r="AO70" s="71">
        <v>1.3518075684380033</v>
      </c>
      <c r="AP70" s="71">
        <v>2.6147416762342135</v>
      </c>
      <c r="AQ70" s="71">
        <v>0.1793925291828794</v>
      </c>
      <c r="AR70" s="71">
        <v>0.72092176870748292</v>
      </c>
      <c r="AS70" s="71">
        <v>0.12985683224619501</v>
      </c>
      <c r="AT70" s="71">
        <v>0.1724094827586207</v>
      </c>
      <c r="AU70" s="71">
        <f t="shared" si="7"/>
        <v>172.4094827586207</v>
      </c>
      <c r="AV70" s="71">
        <f t="shared" ref="AV70:AV101" si="8">AT70/((AS70+AW70)/2)</f>
        <v>1.7990450612601727</v>
      </c>
      <c r="AW70" s="71">
        <v>6.1810943588006102E-2</v>
      </c>
      <c r="AX70" s="71">
        <v>7.7004608294930889E-3</v>
      </c>
      <c r="AY70" s="71">
        <v>5.2084108671380724E-3</v>
      </c>
      <c r="AZ70" s="71">
        <v>4.0456989247311826E-3</v>
      </c>
      <c r="BA70" s="71">
        <v>1.9320962199312713E-2</v>
      </c>
      <c r="BB70" s="72">
        <v>2E-3</v>
      </c>
      <c r="BC70" s="71">
        <v>1.6269565217391303E-2</v>
      </c>
      <c r="BD70" s="72">
        <v>2E-3</v>
      </c>
      <c r="BE70" s="71">
        <v>2.674E-2</v>
      </c>
      <c r="BF70" s="71">
        <v>3.4422926456125009</v>
      </c>
      <c r="BG70" s="71">
        <v>3.3735115431348724E-2</v>
      </c>
      <c r="BH70" s="71">
        <v>0.01</v>
      </c>
    </row>
    <row r="71" spans="1:60" ht="12" customHeight="1" x14ac:dyDescent="0.2">
      <c r="B71" s="70">
        <v>66</v>
      </c>
      <c r="C71" s="81">
        <v>42892</v>
      </c>
      <c r="D71" s="82" t="s">
        <v>309</v>
      </c>
      <c r="E71" s="83">
        <v>89.05</v>
      </c>
      <c r="F71" s="83">
        <v>2810.75</v>
      </c>
      <c r="G71" s="83">
        <v>2810.75</v>
      </c>
      <c r="H71" s="83">
        <v>-1234.95</v>
      </c>
      <c r="I71" s="70" t="s">
        <v>180</v>
      </c>
      <c r="J71" s="70" t="s">
        <v>310</v>
      </c>
      <c r="K71" s="70" t="s">
        <v>53</v>
      </c>
      <c r="L71" s="70" t="s">
        <v>42</v>
      </c>
      <c r="M71" s="70" t="s">
        <v>289</v>
      </c>
      <c r="P71" s="71">
        <v>2.7799825436408976</v>
      </c>
      <c r="Q71" s="71">
        <v>0.7970371445153801</v>
      </c>
      <c r="R71" s="71">
        <v>28.801986301369862</v>
      </c>
      <c r="S71" s="72">
        <v>6.5411079286156137E-2</v>
      </c>
      <c r="T71" s="71">
        <v>0.20363389626055486</v>
      </c>
      <c r="U71" s="71">
        <v>11.104956636777892</v>
      </c>
      <c r="V71" s="73">
        <v>148.64218579234972</v>
      </c>
      <c r="W71" s="85">
        <v>19</v>
      </c>
      <c r="X71" s="73">
        <v>52.04256090651559</v>
      </c>
      <c r="Y71" s="73">
        <v>112.47373540856032</v>
      </c>
      <c r="Z71" s="75">
        <v>1.0464599250936328</v>
      </c>
      <c r="AA71" s="75">
        <f t="shared" ref="AA71:AA134" si="9">Z71/1.11</f>
        <v>0.94275668927354306</v>
      </c>
      <c r="AB71" s="73">
        <f t="shared" ref="AB71:AB134" si="10">AA71*10000*0.77311</f>
        <v>7288.5462404426889</v>
      </c>
      <c r="AC71" s="74">
        <v>3.6961131639722868</v>
      </c>
      <c r="AD71" s="73">
        <v>44.482563405797102</v>
      </c>
      <c r="AE71" s="74">
        <v>49.679994725042867</v>
      </c>
      <c r="AF71" s="74">
        <v>9.2589650349650352</v>
      </c>
      <c r="AG71" s="74">
        <v>28.564675540765386</v>
      </c>
      <c r="AH71" s="74">
        <v>0.82606993006993024</v>
      </c>
      <c r="AI71" s="74">
        <v>196.88977272727271</v>
      </c>
      <c r="AJ71" s="71">
        <v>0.2104647037956722</v>
      </c>
      <c r="AK71" s="71">
        <v>0.48230071289695398</v>
      </c>
      <c r="AL71" s="71">
        <v>6.4210642201834867E-2</v>
      </c>
      <c r="AM71" s="71">
        <v>0.45173542600896854</v>
      </c>
      <c r="AN71" s="74">
        <v>43.293647955216912</v>
      </c>
      <c r="AO71" s="71">
        <v>1.3688184380032207</v>
      </c>
      <c r="AP71" s="71">
        <v>2.8264466130884043</v>
      </c>
      <c r="AQ71" s="71">
        <v>0.23638365758754865</v>
      </c>
      <c r="AR71" s="71">
        <v>0.78618027210884334</v>
      </c>
      <c r="AS71" s="71">
        <v>7.6905502592406763E-2</v>
      </c>
      <c r="AT71" s="71">
        <v>0.17305280172413792</v>
      </c>
      <c r="AU71" s="71">
        <f t="shared" si="7"/>
        <v>173.05280172413794</v>
      </c>
      <c r="AV71" s="71">
        <f t="shared" si="8"/>
        <v>1.6974373604150881</v>
      </c>
      <c r="AW71" s="71">
        <v>0.12699339318990346</v>
      </c>
      <c r="AX71" s="71">
        <v>7.7004608294930889E-3</v>
      </c>
      <c r="AY71" s="71">
        <v>9.8959806475623375E-3</v>
      </c>
      <c r="AZ71" s="71">
        <v>6.9354838709677416E-3</v>
      </c>
      <c r="BA71" s="71">
        <v>1.9320962199312713E-2</v>
      </c>
      <c r="BB71" s="72">
        <v>2E-3</v>
      </c>
      <c r="BC71" s="72">
        <v>8.0000000000000002E-3</v>
      </c>
      <c r="BD71" s="72">
        <v>3.0000000000000001E-3</v>
      </c>
      <c r="BE71" s="71">
        <v>2.2345E-2</v>
      </c>
      <c r="BF71" s="71">
        <v>2.9794863949295163</v>
      </c>
      <c r="BG71" s="71">
        <v>3.8149973962853675E-2</v>
      </c>
      <c r="BH71" s="71">
        <v>1.9344148319814597E-2</v>
      </c>
    </row>
    <row r="72" spans="1:60" s="83" customFormat="1" ht="12" customHeight="1" x14ac:dyDescent="0.2">
      <c r="A72" s="62">
        <v>12</v>
      </c>
      <c r="B72" s="70">
        <v>67</v>
      </c>
      <c r="C72" s="89">
        <v>42933</v>
      </c>
      <c r="D72" s="82" t="s">
        <v>311</v>
      </c>
      <c r="E72" s="83">
        <v>90.73</v>
      </c>
      <c r="F72" s="83">
        <v>2812.43</v>
      </c>
      <c r="G72" s="83">
        <v>2812.43</v>
      </c>
      <c r="H72" s="83">
        <v>-1236.6299999999999</v>
      </c>
      <c r="I72" s="70" t="s">
        <v>180</v>
      </c>
      <c r="J72" s="83" t="s">
        <v>310</v>
      </c>
      <c r="K72" s="83" t="s">
        <v>53</v>
      </c>
      <c r="L72" s="83" t="s">
        <v>277</v>
      </c>
      <c r="M72" s="70" t="s">
        <v>289</v>
      </c>
      <c r="N72" s="70"/>
      <c r="O72" s="70"/>
      <c r="P72" s="90">
        <v>12.639890640077196</v>
      </c>
      <c r="Q72" s="90">
        <v>2.7982203011712214</v>
      </c>
      <c r="R72" s="90">
        <v>4.0304084210526314</v>
      </c>
      <c r="S72" s="91">
        <v>8.7510396044650607E-2</v>
      </c>
      <c r="T72" s="90">
        <v>0.82524923076923073</v>
      </c>
      <c r="U72" s="90">
        <v>5.0362493319080706</v>
      </c>
      <c r="V72" s="92">
        <v>87.817583586626142</v>
      </c>
      <c r="W72" s="93">
        <v>8.6665551436515287</v>
      </c>
      <c r="X72" s="92">
        <v>14.914224340175956</v>
      </c>
      <c r="Y72" s="92">
        <v>85.796981891348096</v>
      </c>
      <c r="Z72" s="90">
        <v>0.40935854765506807</v>
      </c>
      <c r="AA72" s="75">
        <f t="shared" si="9"/>
        <v>0.36879148437393516</v>
      </c>
      <c r="AB72" s="73">
        <f t="shared" si="10"/>
        <v>2851.16384484333</v>
      </c>
      <c r="AC72" s="94" t="s">
        <v>98</v>
      </c>
      <c r="AD72" s="92">
        <v>5.9636210526315789</v>
      </c>
      <c r="AE72" s="93">
        <v>56.635582733812946</v>
      </c>
      <c r="AF72" s="93">
        <v>10.400202985074626</v>
      </c>
      <c r="AG72" s="93">
        <v>6.0195126050420162</v>
      </c>
      <c r="AH72" s="90">
        <v>30.922700438771439</v>
      </c>
      <c r="AI72" s="93">
        <v>48.061305674191573</v>
      </c>
      <c r="AJ72" s="90">
        <v>0.9328378378378378</v>
      </c>
      <c r="AK72" s="90">
        <v>90.488691533451743</v>
      </c>
      <c r="AL72" s="90">
        <v>0.36932845379688933</v>
      </c>
      <c r="AM72" s="90">
        <v>0.71209529276693462</v>
      </c>
      <c r="AN72" s="93">
        <v>139.66812874723888</v>
      </c>
      <c r="AO72" s="90">
        <v>1.5934292643492323</v>
      </c>
      <c r="AP72" s="90">
        <v>2.7087259288853374</v>
      </c>
      <c r="AQ72" s="90">
        <v>0.21024567082052112</v>
      </c>
      <c r="AR72" s="90">
        <v>94.989921612541991</v>
      </c>
      <c r="AS72" s="90">
        <v>6.6986805768640689E-2</v>
      </c>
      <c r="AT72" s="90">
        <v>0.15319538378958672</v>
      </c>
      <c r="AU72" s="71">
        <f>AT72*1000</f>
        <v>153.19538378958671</v>
      </c>
      <c r="AV72" s="71">
        <f t="shared" si="8"/>
        <v>1.4786299168580526</v>
      </c>
      <c r="AW72" s="90">
        <v>0.14022580645161289</v>
      </c>
      <c r="AX72" s="90">
        <v>4.7030818278427214E-2</v>
      </c>
      <c r="AY72" s="90">
        <v>8.3561998072598773E-2</v>
      </c>
      <c r="AZ72" s="90">
        <v>2.8240973971452563E-2</v>
      </c>
      <c r="BA72" s="90">
        <v>9.3342365967365976E-2</v>
      </c>
      <c r="BB72" s="91" t="s">
        <v>93</v>
      </c>
      <c r="BC72" s="90">
        <v>0.17665020318849642</v>
      </c>
      <c r="BD72" s="90">
        <v>2.544444444444445E-2</v>
      </c>
      <c r="BE72" s="90">
        <v>2.5683993769470401</v>
      </c>
      <c r="BF72" s="90">
        <v>96.117282467207374</v>
      </c>
      <c r="BG72" s="90">
        <v>0.30144247453791023</v>
      </c>
      <c r="BH72" s="90">
        <v>0.16543119266055048</v>
      </c>
    </row>
    <row r="73" spans="1:60" s="83" customFormat="1" ht="12" customHeight="1" x14ac:dyDescent="0.2">
      <c r="A73" s="62">
        <v>13</v>
      </c>
      <c r="B73" s="70">
        <v>68</v>
      </c>
      <c r="C73" s="89">
        <v>42933</v>
      </c>
      <c r="D73" s="82" t="s">
        <v>312</v>
      </c>
      <c r="E73" s="83">
        <v>97.5</v>
      </c>
      <c r="F73" s="83">
        <v>2819.2</v>
      </c>
      <c r="G73" s="83">
        <v>2819.2</v>
      </c>
      <c r="H73" s="83">
        <v>-1243.3999999999999</v>
      </c>
      <c r="I73" s="70" t="s">
        <v>180</v>
      </c>
      <c r="J73" s="83" t="s">
        <v>310</v>
      </c>
      <c r="K73" s="83" t="s">
        <v>53</v>
      </c>
      <c r="L73" s="83" t="s">
        <v>277</v>
      </c>
      <c r="M73" s="70" t="s">
        <v>289</v>
      </c>
      <c r="N73" s="70"/>
      <c r="O73" s="70"/>
      <c r="P73" s="90">
        <v>3.3112077838533289</v>
      </c>
      <c r="Q73" s="90">
        <v>3.3371252091466816</v>
      </c>
      <c r="R73" s="90">
        <v>43.506764912280701</v>
      </c>
      <c r="S73" s="91">
        <v>0.19856319333299352</v>
      </c>
      <c r="T73" s="90">
        <v>0.22308799999999998</v>
      </c>
      <c r="U73" s="90">
        <v>16.9847755211117</v>
      </c>
      <c r="V73" s="92">
        <v>248.72887537993918</v>
      </c>
      <c r="W73" s="93">
        <v>14.423850787766449</v>
      </c>
      <c r="X73" s="92">
        <v>7.4188856304985329</v>
      </c>
      <c r="Y73" s="92">
        <v>664.81877934272302</v>
      </c>
      <c r="Z73" s="90">
        <v>3.6387102874432671</v>
      </c>
      <c r="AA73" s="75">
        <f t="shared" si="9"/>
        <v>3.2781173760750151</v>
      </c>
      <c r="AB73" s="73">
        <f t="shared" si="10"/>
        <v>25343.453246173547</v>
      </c>
      <c r="AC73" s="93">
        <v>9.783362307067426</v>
      </c>
      <c r="AD73" s="95" t="s">
        <v>113</v>
      </c>
      <c r="AE73" s="93">
        <v>19.138975539568346</v>
      </c>
      <c r="AF73" s="93">
        <v>32.403664179104481</v>
      </c>
      <c r="AG73" s="93">
        <v>29.687170868347337</v>
      </c>
      <c r="AH73" s="90">
        <v>1.6539154367770246</v>
      </c>
      <c r="AI73" s="93">
        <v>393.44057352043933</v>
      </c>
      <c r="AJ73" s="90">
        <v>0.5786613672496026</v>
      </c>
      <c r="AK73" s="90">
        <v>0.64731793960923623</v>
      </c>
      <c r="AL73" s="90">
        <v>0.10464135407136323</v>
      </c>
      <c r="AM73" s="90">
        <v>0.32185993111366251</v>
      </c>
      <c r="AN73" s="93">
        <v>68.959056484695495</v>
      </c>
      <c r="AO73" s="90">
        <v>3.923831447049313</v>
      </c>
      <c r="AP73" s="90">
        <v>7.8809396723931275</v>
      </c>
      <c r="AQ73" s="90">
        <v>0.71779187570804337</v>
      </c>
      <c r="AR73" s="90">
        <v>3.173991041433371</v>
      </c>
      <c r="AS73" s="90">
        <v>0.35179441546486656</v>
      </c>
      <c r="AT73" s="90">
        <v>0.42257004830917877</v>
      </c>
      <c r="AU73" s="71">
        <f>AT73*1000</f>
        <v>422.57004830917879</v>
      </c>
      <c r="AV73" s="71">
        <f t="shared" si="8"/>
        <v>1.6859397802803975</v>
      </c>
      <c r="AW73" s="90">
        <v>0.14949282296650718</v>
      </c>
      <c r="AX73" s="90">
        <v>3.3219978746014879E-2</v>
      </c>
      <c r="AY73" s="90">
        <v>9.2701252810793458E-2</v>
      </c>
      <c r="AZ73" s="90">
        <v>2.1746431570109151E-2</v>
      </c>
      <c r="BA73" s="90">
        <v>6.5379953379953379E-2</v>
      </c>
      <c r="BB73" s="91" t="s">
        <v>79</v>
      </c>
      <c r="BC73" s="91" t="s">
        <v>75</v>
      </c>
      <c r="BD73" s="90">
        <v>9.4577777777777785E-3</v>
      </c>
      <c r="BE73" s="90">
        <v>0.19964927102803701</v>
      </c>
      <c r="BF73" s="90">
        <v>1.5749298087513768</v>
      </c>
      <c r="BG73" s="91" t="s">
        <v>123</v>
      </c>
      <c r="BH73" s="91" t="s">
        <v>106</v>
      </c>
    </row>
    <row r="74" spans="1:60" s="83" customFormat="1" ht="12" customHeight="1" x14ac:dyDescent="0.2">
      <c r="A74" s="62"/>
      <c r="B74" s="70">
        <v>69</v>
      </c>
      <c r="C74" s="89">
        <v>42933</v>
      </c>
      <c r="D74" s="82" t="s">
        <v>312</v>
      </c>
      <c r="E74" s="83">
        <v>97.5</v>
      </c>
      <c r="F74" s="83">
        <v>2819.2</v>
      </c>
      <c r="G74" s="83">
        <v>2819.2</v>
      </c>
      <c r="H74" s="83">
        <v>-1243.3999999999999</v>
      </c>
      <c r="I74" s="70" t="s">
        <v>180</v>
      </c>
      <c r="J74" s="83" t="s">
        <v>310</v>
      </c>
      <c r="K74" s="83" t="s">
        <v>53</v>
      </c>
      <c r="L74" s="83" t="s">
        <v>277</v>
      </c>
      <c r="M74" s="70" t="s">
        <v>289</v>
      </c>
      <c r="N74" s="70"/>
      <c r="O74" s="70"/>
      <c r="P74" s="90">
        <v>4.3313637825667417</v>
      </c>
      <c r="Q74" s="90">
        <v>6.8124930284439486E-2</v>
      </c>
      <c r="R74" s="90">
        <v>46.123719298245618</v>
      </c>
      <c r="S74" s="91">
        <v>6.8684546307151234E-2</v>
      </c>
      <c r="T74" s="90">
        <v>0.22311630769230767</v>
      </c>
      <c r="U74" s="90">
        <v>18.184593800106896</v>
      </c>
      <c r="V74" s="92">
        <v>285.58024316109424</v>
      </c>
      <c r="W74" s="93">
        <v>31.289620018535679</v>
      </c>
      <c r="X74" s="95" t="s">
        <v>101</v>
      </c>
      <c r="Y74" s="92">
        <v>18.504507042253525</v>
      </c>
      <c r="Z74" s="90">
        <v>0.57156580937972767</v>
      </c>
      <c r="AA74" s="75">
        <f t="shared" si="9"/>
        <v>0.5149241525943492</v>
      </c>
      <c r="AB74" s="73">
        <f t="shared" si="10"/>
        <v>3980.9301161221729</v>
      </c>
      <c r="AC74" s="94" t="s">
        <v>135</v>
      </c>
      <c r="AD74" s="95" t="s">
        <v>121</v>
      </c>
      <c r="AE74" s="94" t="s">
        <v>132</v>
      </c>
      <c r="AF74" s="93">
        <v>3.6414626865671642</v>
      </c>
      <c r="AG74" s="93">
        <v>34.761050420168061</v>
      </c>
      <c r="AH74" s="90">
        <v>2.3226948544076587</v>
      </c>
      <c r="AI74" s="93">
        <v>399.01354484441731</v>
      </c>
      <c r="AJ74" s="90">
        <v>0.4738076311605724</v>
      </c>
      <c r="AK74" s="90">
        <v>0.62341207815275312</v>
      </c>
      <c r="AL74" s="90">
        <v>0.12380420860018299</v>
      </c>
      <c r="AM74" s="90">
        <v>0.10883811710677382</v>
      </c>
      <c r="AN74" s="93">
        <v>84.049321552540235</v>
      </c>
      <c r="AO74" s="90">
        <v>3.0885820533548904</v>
      </c>
      <c r="AP74" s="90">
        <v>5.6545089892129434</v>
      </c>
      <c r="AQ74" s="90">
        <v>0.55020990451529361</v>
      </c>
      <c r="AR74" s="90">
        <v>1.6592889137737961</v>
      </c>
      <c r="AS74" s="90">
        <v>0.35264805154955509</v>
      </c>
      <c r="AT74" s="90">
        <v>0.53923671497584547</v>
      </c>
      <c r="AU74" s="71">
        <f>AT74*1000</f>
        <v>539.23671497584542</v>
      </c>
      <c r="AV74" s="71">
        <f t="shared" si="8"/>
        <v>2.0914819411616086</v>
      </c>
      <c r="AW74" s="90">
        <v>0.16300231517209446</v>
      </c>
      <c r="AX74" s="90">
        <v>3.5034006376195539E-2</v>
      </c>
      <c r="AY74" s="90">
        <v>0.13849020237712817</v>
      </c>
      <c r="AZ74" s="91" t="s">
        <v>109</v>
      </c>
      <c r="BA74" s="90">
        <v>3.8891608391608393E-2</v>
      </c>
      <c r="BB74" s="91" t="s">
        <v>128</v>
      </c>
      <c r="BC74" s="91" t="s">
        <v>84</v>
      </c>
      <c r="BD74" s="91" t="s">
        <v>82</v>
      </c>
      <c r="BE74" s="90">
        <v>0.19258317757009347</v>
      </c>
      <c r="BF74" s="90">
        <v>1.6166496445378993</v>
      </c>
      <c r="BG74" s="91" t="s">
        <v>111</v>
      </c>
      <c r="BH74" s="91" t="s">
        <v>128</v>
      </c>
    </row>
    <row r="75" spans="1:60" s="83" customFormat="1" ht="12" customHeight="1" x14ac:dyDescent="0.2">
      <c r="A75" s="62"/>
      <c r="B75" s="70">
        <v>70</v>
      </c>
      <c r="C75" s="89">
        <v>42933</v>
      </c>
      <c r="D75" s="82" t="s">
        <v>312</v>
      </c>
      <c r="E75" s="83">
        <v>97.5</v>
      </c>
      <c r="F75" s="83">
        <v>2819.2</v>
      </c>
      <c r="G75" s="83">
        <v>2819.2</v>
      </c>
      <c r="H75" s="83">
        <v>-1243.3999999999999</v>
      </c>
      <c r="I75" s="70" t="s">
        <v>180</v>
      </c>
      <c r="J75" s="83" t="s">
        <v>310</v>
      </c>
      <c r="K75" s="83" t="s">
        <v>53</v>
      </c>
      <c r="L75" s="83" t="s">
        <v>277</v>
      </c>
      <c r="M75" s="70" t="s">
        <v>289</v>
      </c>
      <c r="N75" s="70"/>
      <c r="O75" s="70"/>
      <c r="P75" s="90">
        <v>3.5016178835638465</v>
      </c>
      <c r="Q75" s="90">
        <v>0.3652905744562186</v>
      </c>
      <c r="R75" s="90">
        <v>46.507143859649126</v>
      </c>
      <c r="S75" s="91">
        <v>5.2256257913247367E-2</v>
      </c>
      <c r="T75" s="90">
        <v>0.1883987692307692</v>
      </c>
      <c r="U75" s="90">
        <v>18.511691608765368</v>
      </c>
      <c r="V75" s="92">
        <v>247.67636778115502</v>
      </c>
      <c r="W75" s="93">
        <v>19.154448563484706</v>
      </c>
      <c r="X75" s="92">
        <v>6.3763174486803518</v>
      </c>
      <c r="Y75" s="92">
        <v>129.23782696177062</v>
      </c>
      <c r="Z75" s="90">
        <v>1.0393078668683813</v>
      </c>
      <c r="AA75" s="75">
        <f t="shared" si="9"/>
        <v>0.93631339357511822</v>
      </c>
      <c r="AB75" s="73">
        <f t="shared" si="10"/>
        <v>7238.7324770685964</v>
      </c>
      <c r="AC75" s="94" t="s">
        <v>76</v>
      </c>
      <c r="AD75" s="95" t="s">
        <v>132</v>
      </c>
      <c r="AE75" s="93">
        <v>4.8093933812949645</v>
      </c>
      <c r="AF75" s="93">
        <v>6.8986268656716412</v>
      </c>
      <c r="AG75" s="93">
        <v>31.814369747899157</v>
      </c>
      <c r="AH75" s="90">
        <v>1.760243119266055</v>
      </c>
      <c r="AI75" s="93">
        <v>411.40122025625385</v>
      </c>
      <c r="AJ75" s="90">
        <v>0.45089825119236887</v>
      </c>
      <c r="AK75" s="90">
        <v>0.5921959739490823</v>
      </c>
      <c r="AL75" s="90">
        <v>0.11670082342177493</v>
      </c>
      <c r="AM75" s="90">
        <v>0.15799081515499425</v>
      </c>
      <c r="AN75" s="93">
        <v>72.389176396339536</v>
      </c>
      <c r="AO75" s="90">
        <v>3.0389749393694423</v>
      </c>
      <c r="AP75" s="90">
        <v>4.9399984019176975</v>
      </c>
      <c r="AQ75" s="90">
        <v>0.50953730377083661</v>
      </c>
      <c r="AR75" s="90">
        <v>1.6667487868607691</v>
      </c>
      <c r="AS75" s="90">
        <v>0.24044185332924212</v>
      </c>
      <c r="AT75" s="90">
        <v>0.54779602791197002</v>
      </c>
      <c r="AU75" s="71">
        <f>AT75*1000</f>
        <v>547.79602791196999</v>
      </c>
      <c r="AV75" s="71">
        <f t="shared" si="8"/>
        <v>2.8990536679248624</v>
      </c>
      <c r="AW75" s="90">
        <v>0.13747183207285077</v>
      </c>
      <c r="AX75" s="91" t="s">
        <v>93</v>
      </c>
      <c r="AY75" s="90">
        <v>9.5721169290073876E-2</v>
      </c>
      <c r="AZ75" s="90">
        <v>2.7724601175482786E-2</v>
      </c>
      <c r="BA75" s="90">
        <v>4.8151515151515147E-2</v>
      </c>
      <c r="BB75" s="91" t="s">
        <v>93</v>
      </c>
      <c r="BC75" s="91" t="s">
        <v>75</v>
      </c>
      <c r="BD75" s="91" t="s">
        <v>136</v>
      </c>
      <c r="BE75" s="90">
        <v>0.19258317757009347</v>
      </c>
      <c r="BF75" s="90">
        <v>1.6801722238910586</v>
      </c>
      <c r="BG75" s="91" t="s">
        <v>123</v>
      </c>
      <c r="BH75" s="91" t="s">
        <v>106</v>
      </c>
    </row>
    <row r="76" spans="1:60" s="83" customFormat="1" ht="12" customHeight="1" x14ac:dyDescent="0.2">
      <c r="A76" s="62"/>
      <c r="B76" s="70">
        <v>71</v>
      </c>
      <c r="C76" s="89">
        <v>42933</v>
      </c>
      <c r="D76" s="82" t="s">
        <v>312</v>
      </c>
      <c r="E76" s="83">
        <v>97.5</v>
      </c>
      <c r="F76" s="83">
        <v>2819.2</v>
      </c>
      <c r="G76" s="83">
        <v>2819.2</v>
      </c>
      <c r="H76" s="83">
        <v>-1243.3999999999999</v>
      </c>
      <c r="I76" s="70" t="s">
        <v>180</v>
      </c>
      <c r="J76" s="83" t="s">
        <v>310</v>
      </c>
      <c r="K76" s="83" t="s">
        <v>53</v>
      </c>
      <c r="L76" s="83" t="s">
        <v>277</v>
      </c>
      <c r="M76" s="70" t="s">
        <v>289</v>
      </c>
      <c r="N76" s="70"/>
      <c r="O76" s="70"/>
      <c r="P76" s="90">
        <v>3.6290109359922802</v>
      </c>
      <c r="Q76" s="90">
        <v>1.5469057445621861</v>
      </c>
      <c r="R76" s="90">
        <v>49.416659649122813</v>
      </c>
      <c r="S76" s="91">
        <v>4.6853725674091448E-2</v>
      </c>
      <c r="T76" s="90">
        <v>0.21660676923076921</v>
      </c>
      <c r="U76" s="90">
        <v>18.02104489577766</v>
      </c>
      <c r="V76" s="92">
        <v>310.58548632218844</v>
      </c>
      <c r="W76" s="93">
        <v>7.4942326227988874</v>
      </c>
      <c r="X76" s="95" t="s">
        <v>101</v>
      </c>
      <c r="Y76" s="92">
        <v>300.79342723004697</v>
      </c>
      <c r="Z76" s="90">
        <v>2.2873335854765506</v>
      </c>
      <c r="AA76" s="75">
        <f t="shared" si="9"/>
        <v>2.0606608878167121</v>
      </c>
      <c r="AB76" s="73">
        <f t="shared" si="10"/>
        <v>15931.175389799782</v>
      </c>
      <c r="AC76" s="93">
        <v>3.0127221770917951</v>
      </c>
      <c r="AD76" s="95" t="s">
        <v>131</v>
      </c>
      <c r="AE76" s="94" t="s">
        <v>107</v>
      </c>
      <c r="AF76" s="93">
        <v>17.316865671641789</v>
      </c>
      <c r="AG76" s="93">
        <v>34.528739495798312</v>
      </c>
      <c r="AH76" s="90">
        <v>2.4854778619864377</v>
      </c>
      <c r="AI76" s="93">
        <v>414.22647956070773</v>
      </c>
      <c r="AJ76" s="90">
        <v>0.5487837837837839</v>
      </c>
      <c r="AK76" s="90">
        <v>0.57658792184724694</v>
      </c>
      <c r="AL76" s="91" t="s">
        <v>78</v>
      </c>
      <c r="AM76" s="90">
        <v>0.51610332950631455</v>
      </c>
      <c r="AN76" s="93">
        <v>79.941527295676877</v>
      </c>
      <c r="AO76" s="90">
        <v>2.9634858528698467</v>
      </c>
      <c r="AP76" s="90">
        <v>5.8764139033160196</v>
      </c>
      <c r="AQ76" s="90">
        <v>0.56037805470140789</v>
      </c>
      <c r="AR76" s="90">
        <v>1.7893038447181786</v>
      </c>
      <c r="AS76" s="90">
        <v>0.31057072721693774</v>
      </c>
      <c r="AT76" s="90">
        <v>0.43774771873322599</v>
      </c>
      <c r="AU76" s="71">
        <f>AT76*1000</f>
        <v>437.74771873322601</v>
      </c>
      <c r="AV76" s="71">
        <f t="shared" si="8"/>
        <v>1.5941792713917462</v>
      </c>
      <c r="AW76" s="90">
        <v>0.23861182281216237</v>
      </c>
      <c r="AX76" s="90">
        <v>3.2438894792773648E-2</v>
      </c>
      <c r="AY76" s="90">
        <v>0.13543527144233858</v>
      </c>
      <c r="AZ76" s="90">
        <v>1.9193954659949622E-2</v>
      </c>
      <c r="BA76" s="90">
        <v>4.5373543123543122E-2</v>
      </c>
      <c r="BB76" s="91" t="s">
        <v>91</v>
      </c>
      <c r="BC76" s="91" t="s">
        <v>75</v>
      </c>
      <c r="BD76" s="91" t="s">
        <v>82</v>
      </c>
      <c r="BE76" s="90">
        <v>0.21925831775700899</v>
      </c>
      <c r="BF76" s="90">
        <v>1.56900771002303</v>
      </c>
      <c r="BG76" s="91" t="s">
        <v>130</v>
      </c>
      <c r="BH76" s="91" t="s">
        <v>106</v>
      </c>
    </row>
    <row r="77" spans="1:60" ht="12" customHeight="1" x14ac:dyDescent="0.2">
      <c r="A77" s="56">
        <v>14</v>
      </c>
      <c r="B77" s="70">
        <v>72</v>
      </c>
      <c r="C77" s="81">
        <v>42892</v>
      </c>
      <c r="D77" s="82" t="s">
        <v>313</v>
      </c>
      <c r="E77" s="83">
        <v>119.89</v>
      </c>
      <c r="F77" s="83">
        <v>2841.5899999999997</v>
      </c>
      <c r="G77" s="83">
        <v>2842.7899999999995</v>
      </c>
      <c r="H77" s="83">
        <v>-1265.7899999999997</v>
      </c>
      <c r="I77" s="70" t="s">
        <v>180</v>
      </c>
      <c r="J77" s="70" t="s">
        <v>48</v>
      </c>
      <c r="K77" s="70" t="s">
        <v>62</v>
      </c>
      <c r="L77" s="70" t="s">
        <v>42</v>
      </c>
      <c r="M77" s="70" t="s">
        <v>289</v>
      </c>
      <c r="P77" s="71">
        <v>3.4303647132169575</v>
      </c>
      <c r="Q77" s="72">
        <v>8.9999999999999993E-3</v>
      </c>
      <c r="R77" s="71">
        <v>26.688249619482495</v>
      </c>
      <c r="S77" s="72">
        <v>5.2289018873209837E-2</v>
      </c>
      <c r="T77" s="71">
        <v>0.23425090470446319</v>
      </c>
      <c r="U77" s="71">
        <v>6.7348522710568872</v>
      </c>
      <c r="V77" s="73">
        <v>16.131147540983999</v>
      </c>
      <c r="W77" s="85">
        <v>37</v>
      </c>
      <c r="X77" s="84">
        <v>17</v>
      </c>
      <c r="Y77" s="73">
        <v>40.174837872891999</v>
      </c>
      <c r="Z77" s="75">
        <v>0.194648689138577</v>
      </c>
      <c r="AA77" s="75">
        <f t="shared" si="9"/>
        <v>0.17535917940412341</v>
      </c>
      <c r="AB77" s="73">
        <f t="shared" si="10"/>
        <v>1355.7193518912184</v>
      </c>
      <c r="AC77" s="85">
        <v>0.7</v>
      </c>
      <c r="AD77" s="84">
        <v>29</v>
      </c>
      <c r="AE77" s="74">
        <v>563.83370697613088</v>
      </c>
      <c r="AF77" s="74">
        <v>2.7588601398601402</v>
      </c>
      <c r="AG77" s="74">
        <v>30.960798668885193</v>
      </c>
      <c r="AH77" s="74">
        <v>0.86681478521478528</v>
      </c>
      <c r="AI77" s="74">
        <v>192.75486111111113</v>
      </c>
      <c r="AJ77" s="72">
        <v>0.05</v>
      </c>
      <c r="AK77" s="72">
        <v>0.21</v>
      </c>
      <c r="AL77" s="71">
        <v>0.05</v>
      </c>
      <c r="AM77" s="71">
        <v>0.28496636771300454</v>
      </c>
      <c r="AN77" s="74">
        <v>71.799496190328099</v>
      </c>
      <c r="AO77" s="71">
        <v>1.6299565217391307</v>
      </c>
      <c r="AP77" s="71">
        <v>2.9185419058553386</v>
      </c>
      <c r="AQ77" s="71">
        <v>0.17327299610894942</v>
      </c>
      <c r="AR77" s="71">
        <v>0.12531216931216932</v>
      </c>
      <c r="AS77" s="72">
        <v>0.05</v>
      </c>
      <c r="AT77" s="71">
        <v>0.10070797413793102</v>
      </c>
      <c r="AU77" s="71">
        <f t="shared" ref="AU77:AU87" si="11">AT77*1000</f>
        <v>100.70797413793102</v>
      </c>
      <c r="AV77" s="72">
        <f t="shared" si="8"/>
        <v>2.0141594827586204</v>
      </c>
      <c r="AW77" s="72">
        <v>0.05</v>
      </c>
      <c r="AX77" s="72">
        <v>4.0000000000000001E-3</v>
      </c>
      <c r="AY77" s="72">
        <v>8.0000000000000002E-3</v>
      </c>
      <c r="AZ77" s="72">
        <v>3.0000000000000001E-3</v>
      </c>
      <c r="BA77" s="72">
        <v>6.0000000000000001E-3</v>
      </c>
      <c r="BB77" s="72">
        <v>2E-3</v>
      </c>
      <c r="BC77" s="72">
        <v>1.2E-2</v>
      </c>
      <c r="BD77" s="72">
        <v>3.0000000000000001E-3</v>
      </c>
      <c r="BE77" s="72">
        <v>1.2E-2</v>
      </c>
      <c r="BF77" s="71">
        <v>2.8883837831930936</v>
      </c>
      <c r="BG77" s="72">
        <v>1.7000000000000001E-2</v>
      </c>
      <c r="BH77" s="71">
        <v>1.3253186558516802E-2</v>
      </c>
    </row>
    <row r="78" spans="1:60" ht="12" customHeight="1" x14ac:dyDescent="0.2">
      <c r="B78" s="70">
        <v>73</v>
      </c>
      <c r="C78" s="81">
        <v>42892</v>
      </c>
      <c r="D78" s="82" t="s">
        <v>313</v>
      </c>
      <c r="E78" s="83">
        <v>119.89</v>
      </c>
      <c r="F78" s="83">
        <v>2841.5899999999997</v>
      </c>
      <c r="G78" s="83">
        <v>2842.7899999999995</v>
      </c>
      <c r="H78" s="83">
        <v>-1265.7899999999997</v>
      </c>
      <c r="I78" s="70" t="s">
        <v>180</v>
      </c>
      <c r="J78" s="70" t="s">
        <v>48</v>
      </c>
      <c r="K78" s="70" t="s">
        <v>62</v>
      </c>
      <c r="L78" s="70" t="s">
        <v>42</v>
      </c>
      <c r="M78" s="70" t="s">
        <v>289</v>
      </c>
      <c r="P78" s="71">
        <v>3.947574501246883</v>
      </c>
      <c r="Q78" s="72">
        <v>8.0000000000000002E-3</v>
      </c>
      <c r="R78" s="71">
        <v>34.593424657534243</v>
      </c>
      <c r="S78" s="72">
        <v>0.14051180713610401</v>
      </c>
      <c r="T78" s="71">
        <v>0.20078648974668273</v>
      </c>
      <c r="U78" s="71">
        <v>9.653288255181538</v>
      </c>
      <c r="V78" s="73">
        <v>7.1983871975019511</v>
      </c>
      <c r="W78" s="85">
        <v>24</v>
      </c>
      <c r="X78" s="84">
        <v>12</v>
      </c>
      <c r="Y78" s="73">
        <v>30.069546044098601</v>
      </c>
      <c r="Z78" s="75">
        <v>0.18571985018726592</v>
      </c>
      <c r="AA78" s="75">
        <f t="shared" si="9"/>
        <v>0.1673151803488882</v>
      </c>
      <c r="AB78" s="73">
        <f t="shared" si="10"/>
        <v>1293.5303907952896</v>
      </c>
      <c r="AC78" s="85">
        <v>0.9</v>
      </c>
      <c r="AD78" s="84">
        <v>52</v>
      </c>
      <c r="AE78" s="74">
        <v>36.902018989845708</v>
      </c>
      <c r="AF78" s="74">
        <v>3.9200419580419585</v>
      </c>
      <c r="AG78" s="74">
        <v>32.780565723793679</v>
      </c>
      <c r="AH78" s="74">
        <v>1.6538613386613388</v>
      </c>
      <c r="AI78" s="74">
        <v>235.31874999999999</v>
      </c>
      <c r="AJ78" s="72">
        <v>0.06</v>
      </c>
      <c r="AK78" s="71">
        <v>0.68602138690861902</v>
      </c>
      <c r="AL78" s="71">
        <v>6.2645412844036699E-2</v>
      </c>
      <c r="AM78" s="71">
        <v>1.2243161434977579</v>
      </c>
      <c r="AN78" s="74">
        <v>53.263697714196852</v>
      </c>
      <c r="AO78" s="71">
        <v>2.4728985507246377</v>
      </c>
      <c r="AP78" s="71">
        <v>4.2689552238805968</v>
      </c>
      <c r="AQ78" s="71">
        <v>0.26880373540856028</v>
      </c>
      <c r="AR78" s="71">
        <v>0.66198941798941791</v>
      </c>
      <c r="AS78" s="72">
        <v>0.05</v>
      </c>
      <c r="AT78" s="71">
        <v>0.19532920258620687</v>
      </c>
      <c r="AU78" s="71">
        <f t="shared" si="11"/>
        <v>195.32920258620686</v>
      </c>
      <c r="AV78" s="72">
        <f t="shared" si="8"/>
        <v>3.906584051724137</v>
      </c>
      <c r="AW78" s="72">
        <v>0.05</v>
      </c>
      <c r="AX78" s="72">
        <v>4.0000000000000001E-3</v>
      </c>
      <c r="AY78" s="72">
        <v>7.0000000000000001E-3</v>
      </c>
      <c r="AZ78" s="72">
        <v>2E-3</v>
      </c>
      <c r="BA78" s="72">
        <v>7.0000000000000001E-3</v>
      </c>
      <c r="BB78" s="72">
        <v>2E-3</v>
      </c>
      <c r="BC78" s="72">
        <v>8.9999999999999993E-3</v>
      </c>
      <c r="BD78" s="72">
        <v>2E-3</v>
      </c>
      <c r="BE78" s="72">
        <v>8.9999999999999993E-3</v>
      </c>
      <c r="BF78" s="71">
        <v>4.303026991585619</v>
      </c>
      <c r="BG78" s="71">
        <v>1.2814962680090265E-2</v>
      </c>
      <c r="BH78" s="71">
        <v>1.6506373117033603E-2</v>
      </c>
    </row>
    <row r="79" spans="1:60" ht="12" customHeight="1" x14ac:dyDescent="0.2">
      <c r="B79" s="70">
        <v>74</v>
      </c>
      <c r="C79" s="81">
        <v>42892</v>
      </c>
      <c r="D79" s="82" t="s">
        <v>313</v>
      </c>
      <c r="E79" s="83">
        <v>119.89</v>
      </c>
      <c r="F79" s="83">
        <v>2841.5899999999997</v>
      </c>
      <c r="G79" s="83">
        <v>2842.7899999999995</v>
      </c>
      <c r="H79" s="83">
        <v>-1265.7899999999997</v>
      </c>
      <c r="I79" s="70" t="s">
        <v>180</v>
      </c>
      <c r="J79" s="70" t="s">
        <v>48</v>
      </c>
      <c r="K79" s="70" t="s">
        <v>62</v>
      </c>
      <c r="L79" s="70" t="s">
        <v>42</v>
      </c>
      <c r="M79" s="70" t="s">
        <v>289</v>
      </c>
      <c r="P79" s="71">
        <v>3.3432780548628429</v>
      </c>
      <c r="Q79" s="71">
        <v>0.30395763203714449</v>
      </c>
      <c r="R79" s="71">
        <v>31.355616438356162</v>
      </c>
      <c r="S79" s="72">
        <v>0.16705435834588001</v>
      </c>
      <c r="T79" s="71">
        <v>0.23939927623642943</v>
      </c>
      <c r="U79" s="71">
        <v>9.4287931794796425</v>
      </c>
      <c r="V79" s="73">
        <v>204.34457455113193</v>
      </c>
      <c r="W79" s="85">
        <v>17</v>
      </c>
      <c r="X79" s="84">
        <v>8</v>
      </c>
      <c r="Y79" s="73">
        <v>44.21539559014267</v>
      </c>
      <c r="Z79" s="75">
        <v>0.59823220973782776</v>
      </c>
      <c r="AA79" s="75">
        <f t="shared" si="9"/>
        <v>0.5389479367007457</v>
      </c>
      <c r="AB79" s="73">
        <f t="shared" si="10"/>
        <v>4166.6603934271352</v>
      </c>
      <c r="AC79" s="74">
        <v>1.2360928919681806</v>
      </c>
      <c r="AD79" s="84">
        <v>43</v>
      </c>
      <c r="AE79" s="74">
        <v>33.177562969800874</v>
      </c>
      <c r="AF79" s="74">
        <v>6.6199160839160847</v>
      </c>
      <c r="AG79" s="74">
        <v>31.022695507487523</v>
      </c>
      <c r="AH79" s="74">
        <v>1.3640367632367634</v>
      </c>
      <c r="AI79" s="74">
        <v>216.73159722222223</v>
      </c>
      <c r="AJ79" s="71">
        <v>0.25055622561191909</v>
      </c>
      <c r="AK79" s="71">
        <v>0.24748606610499027</v>
      </c>
      <c r="AL79" s="71">
        <v>7.4447798165137621E-2</v>
      </c>
      <c r="AM79" s="71">
        <v>7.0257847533632289E-2</v>
      </c>
      <c r="AN79" s="74">
        <v>65.132626341160005</v>
      </c>
      <c r="AO79" s="71">
        <v>2.0823188405797102</v>
      </c>
      <c r="AP79" s="71">
        <v>4.0671526980482202</v>
      </c>
      <c r="AQ79" s="71">
        <v>0.33864</v>
      </c>
      <c r="AR79" s="71">
        <v>1.051047619047619</v>
      </c>
      <c r="AS79" s="71">
        <v>0.11082839939789262</v>
      </c>
      <c r="AT79" s="71">
        <v>0.1870290948275862</v>
      </c>
      <c r="AU79" s="71">
        <f t="shared" si="11"/>
        <v>187.02909482758619</v>
      </c>
      <c r="AV79" s="71">
        <f t="shared" si="8"/>
        <v>2.0580634530493631</v>
      </c>
      <c r="AW79" s="71">
        <v>7.0924106386583113E-2</v>
      </c>
      <c r="AX79" s="71">
        <v>1.0672811059907833E-2</v>
      </c>
      <c r="AY79" s="71">
        <v>2.9237439523632305E-2</v>
      </c>
      <c r="AZ79" s="71">
        <v>1.2537634408602149E-2</v>
      </c>
      <c r="BA79" s="72">
        <v>7.0000000000000001E-3</v>
      </c>
      <c r="BB79" s="72">
        <v>2E-3</v>
      </c>
      <c r="BC79" s="72">
        <v>1.0999999999999999E-2</v>
      </c>
      <c r="BD79" s="72">
        <v>2E-3</v>
      </c>
      <c r="BE79" s="71">
        <v>0.02</v>
      </c>
      <c r="BF79" s="71">
        <v>3.5569227406840778</v>
      </c>
      <c r="BG79" s="71">
        <v>2.7640000000000001E-2</v>
      </c>
      <c r="BH79" s="71">
        <v>1.7157010428736963E-2</v>
      </c>
    </row>
    <row r="80" spans="1:60" ht="12" customHeight="1" x14ac:dyDescent="0.2">
      <c r="B80" s="70">
        <v>75</v>
      </c>
      <c r="C80" s="81">
        <v>42892</v>
      </c>
      <c r="D80" s="82" t="s">
        <v>313</v>
      </c>
      <c r="E80" s="83">
        <v>119.89</v>
      </c>
      <c r="F80" s="83">
        <v>2841.5899999999997</v>
      </c>
      <c r="G80" s="83">
        <v>2842.7899999999995</v>
      </c>
      <c r="H80" s="83">
        <v>-1265.7899999999997</v>
      </c>
      <c r="I80" s="70" t="s">
        <v>180</v>
      </c>
      <c r="J80" s="70" t="s">
        <v>48</v>
      </c>
      <c r="K80" s="70" t="s">
        <v>62</v>
      </c>
      <c r="L80" s="70" t="s">
        <v>42</v>
      </c>
      <c r="M80" s="70" t="s">
        <v>289</v>
      </c>
      <c r="P80" s="71">
        <v>3.6587016832917705</v>
      </c>
      <c r="Q80" s="71">
        <v>0.36642745211839817</v>
      </c>
      <c r="R80" s="71">
        <v>33.873911719939116</v>
      </c>
      <c r="S80" s="72">
        <v>4.9157756924262046E-2</v>
      </c>
      <c r="T80" s="71">
        <v>0.23296381182147163</v>
      </c>
      <c r="U80" s="71">
        <v>10.326773482287226</v>
      </c>
      <c r="V80" s="73">
        <v>110.2584699453552</v>
      </c>
      <c r="W80" s="85">
        <v>24</v>
      </c>
      <c r="X80" s="84">
        <v>14</v>
      </c>
      <c r="Y80" s="73">
        <v>40.266523994811934</v>
      </c>
      <c r="Z80" s="75">
        <v>0.62591161048689137</v>
      </c>
      <c r="AA80" s="75">
        <f t="shared" si="9"/>
        <v>0.56388433377197411</v>
      </c>
      <c r="AB80" s="73">
        <f t="shared" si="10"/>
        <v>4359.4461728245087</v>
      </c>
      <c r="AC80" s="74">
        <v>1.6611834744675391</v>
      </c>
      <c r="AD80" s="73">
        <v>35.955486111111114</v>
      </c>
      <c r="AE80" s="74">
        <v>40.088195964657793</v>
      </c>
      <c r="AF80" s="74">
        <v>7.9277202797202797</v>
      </c>
      <c r="AG80" s="74">
        <v>31.827354409317802</v>
      </c>
      <c r="AH80" s="74">
        <v>1.0662353646353648</v>
      </c>
      <c r="AI80" s="74">
        <v>232.83125000000001</v>
      </c>
      <c r="AJ80" s="71">
        <v>0.28138382405108192</v>
      </c>
      <c r="AK80" s="71">
        <v>0.30446856772521064</v>
      </c>
      <c r="AL80" s="72">
        <v>0.04</v>
      </c>
      <c r="AM80" s="71">
        <v>0.66070627802690596</v>
      </c>
      <c r="AN80" s="74">
        <v>56.961355932203382</v>
      </c>
      <c r="AO80" s="71">
        <v>1.4957391304347827</v>
      </c>
      <c r="AP80" s="71">
        <v>3.1442135476463835</v>
      </c>
      <c r="AQ80" s="71">
        <v>0.29318054474708166</v>
      </c>
      <c r="AR80" s="71">
        <v>0.97756613756613753</v>
      </c>
      <c r="AS80" s="71">
        <v>0.15869794279979929</v>
      </c>
      <c r="AT80" s="71">
        <v>0.20362931034482756</v>
      </c>
      <c r="AU80" s="71">
        <f t="shared" si="11"/>
        <v>203.62931034482756</v>
      </c>
      <c r="AV80" s="71">
        <f t="shared" si="8"/>
        <v>1.3438361941979324</v>
      </c>
      <c r="AW80" s="71">
        <v>0.14435880060985942</v>
      </c>
      <c r="AX80" s="71">
        <v>8.0046082949308747E-3</v>
      </c>
      <c r="AY80" s="71">
        <v>4.3856159285448455E-2</v>
      </c>
      <c r="AZ80" s="71">
        <v>1.139784946236559E-2</v>
      </c>
      <c r="BA80" s="72">
        <v>7.0000000000000001E-3</v>
      </c>
      <c r="BB80" s="71">
        <v>6.1835748792270539E-3</v>
      </c>
      <c r="BC80" s="72">
        <v>8.0000000000000002E-3</v>
      </c>
      <c r="BD80" s="72">
        <v>2E-3</v>
      </c>
      <c r="BE80" s="71">
        <v>0.02</v>
      </c>
      <c r="BF80" s="71">
        <v>3.1099989072232539</v>
      </c>
      <c r="BG80" s="71">
        <v>2.3265926054504428E-2</v>
      </c>
      <c r="BH80" s="71">
        <v>1.376E-2</v>
      </c>
    </row>
    <row r="81" spans="1:60" ht="12" customHeight="1" x14ac:dyDescent="0.2">
      <c r="B81" s="70">
        <v>76</v>
      </c>
      <c r="C81" s="81">
        <v>42892</v>
      </c>
      <c r="D81" s="82" t="s">
        <v>313</v>
      </c>
      <c r="E81" s="83">
        <v>119.89</v>
      </c>
      <c r="F81" s="83">
        <v>2841.5899999999997</v>
      </c>
      <c r="G81" s="83">
        <v>2842.7899999999995</v>
      </c>
      <c r="H81" s="83">
        <v>-1265.7899999999997</v>
      </c>
      <c r="I81" s="70" t="s">
        <v>180</v>
      </c>
      <c r="J81" s="70" t="s">
        <v>48</v>
      </c>
      <c r="K81" s="70" t="s">
        <v>62</v>
      </c>
      <c r="L81" s="70" t="s">
        <v>42</v>
      </c>
      <c r="M81" s="70" t="s">
        <v>289</v>
      </c>
      <c r="P81" s="71">
        <v>3.5280716957605986</v>
      </c>
      <c r="Q81" s="72">
        <v>6.0000000000000001E-3</v>
      </c>
      <c r="R81" s="71">
        <v>31.658569254185689</v>
      </c>
      <c r="S81" s="72">
        <v>5.9661234987219439E-2</v>
      </c>
      <c r="T81" s="71">
        <v>0.2110832328106152</v>
      </c>
      <c r="U81" s="71">
        <v>9.5240335146259003</v>
      </c>
      <c r="V81" s="73">
        <v>115.14387197501951</v>
      </c>
      <c r="W81" s="85">
        <v>32</v>
      </c>
      <c r="X81" s="84">
        <v>17</v>
      </c>
      <c r="Y81" s="73">
        <v>28.2900661478599</v>
      </c>
      <c r="Z81" s="75">
        <v>0.30983071161048686</v>
      </c>
      <c r="AA81" s="75">
        <f t="shared" si="9"/>
        <v>0.2791267672166548</v>
      </c>
      <c r="AB81" s="73">
        <f t="shared" si="10"/>
        <v>2157.9569500286798</v>
      </c>
      <c r="AC81" s="85">
        <v>0.8</v>
      </c>
      <c r="AD81" s="84">
        <v>32</v>
      </c>
      <c r="AE81" s="74">
        <v>9.4824106554134246</v>
      </c>
      <c r="AF81" s="74">
        <v>2.2600069930069933</v>
      </c>
      <c r="AG81" s="74">
        <v>31.938768718801995</v>
      </c>
      <c r="AH81" s="74">
        <v>0.93860619380619381</v>
      </c>
      <c r="AI81" s="74">
        <v>217.69895833333331</v>
      </c>
      <c r="AJ81" s="72">
        <v>0.05</v>
      </c>
      <c r="AK81" s="72">
        <v>0.22</v>
      </c>
      <c r="AL81" s="71">
        <v>0.05</v>
      </c>
      <c r="AM81" s="71">
        <v>0.40573991031390133</v>
      </c>
      <c r="AN81" s="74">
        <v>54.696837194837499</v>
      </c>
      <c r="AO81" s="71">
        <v>1.9537826086956525</v>
      </c>
      <c r="AP81" s="71">
        <v>3.8328013777267507</v>
      </c>
      <c r="AQ81" s="71">
        <v>0.26880373540856028</v>
      </c>
      <c r="AR81" s="71">
        <v>0.87849735449735444</v>
      </c>
      <c r="AS81" s="71">
        <v>3.590215755143001E-2</v>
      </c>
      <c r="AT81" s="71">
        <v>0.20694935344827584</v>
      </c>
      <c r="AU81" s="71">
        <f t="shared" si="11"/>
        <v>206.94935344827584</v>
      </c>
      <c r="AV81" s="72">
        <f t="shared" si="8"/>
        <v>5.453055884690774</v>
      </c>
      <c r="AW81" s="72">
        <v>0.04</v>
      </c>
      <c r="AX81" s="72">
        <v>5.0000000000000001E-3</v>
      </c>
      <c r="AY81" s="72">
        <v>7.0000000000000001E-3</v>
      </c>
      <c r="AZ81" s="72">
        <v>3.0000000000000001E-3</v>
      </c>
      <c r="BA81" s="72">
        <v>7.0000000000000001E-3</v>
      </c>
      <c r="BB81" s="72">
        <v>3.0000000000000001E-3</v>
      </c>
      <c r="BC81" s="72">
        <v>8.0000000000000002E-3</v>
      </c>
      <c r="BD81" s="72">
        <v>2E-3</v>
      </c>
      <c r="BE81" s="72">
        <v>1.0999999999999999E-2</v>
      </c>
      <c r="BF81" s="71">
        <v>2.9991913452081738</v>
      </c>
      <c r="BG81" s="72">
        <v>1.4999999999999999E-2</v>
      </c>
      <c r="BH81" s="71">
        <v>1.5855735805330243E-2</v>
      </c>
    </row>
    <row r="82" spans="1:60" ht="12" customHeight="1" x14ac:dyDescent="0.2">
      <c r="B82" s="70">
        <v>77</v>
      </c>
      <c r="C82" s="81">
        <v>42892</v>
      </c>
      <c r="D82" s="82" t="s">
        <v>313</v>
      </c>
      <c r="E82" s="83">
        <v>119.89</v>
      </c>
      <c r="F82" s="83">
        <v>2841.5899999999997</v>
      </c>
      <c r="G82" s="83">
        <v>2842.7899999999995</v>
      </c>
      <c r="H82" s="83">
        <v>-1265.7899999999997</v>
      </c>
      <c r="I82" s="70" t="s">
        <v>180</v>
      </c>
      <c r="J82" s="70" t="s">
        <v>48</v>
      </c>
      <c r="K82" s="70" t="s">
        <v>62</v>
      </c>
      <c r="L82" s="70" t="s">
        <v>42</v>
      </c>
      <c r="M82" s="70" t="s">
        <v>289</v>
      </c>
      <c r="P82" s="71">
        <v>2.9389837905236909</v>
      </c>
      <c r="Q82" s="71">
        <v>9.6526407428903106E-3</v>
      </c>
      <c r="R82" s="71">
        <v>32.645958904109584</v>
      </c>
      <c r="S82" s="72">
        <v>0.29906232186000908</v>
      </c>
      <c r="T82" s="71">
        <v>0.13773462002412545</v>
      </c>
      <c r="U82" s="71">
        <v>11.572297515801852</v>
      </c>
      <c r="V82" s="73">
        <v>179.33114754098361</v>
      </c>
      <c r="W82" s="85">
        <v>35</v>
      </c>
      <c r="X82" s="84">
        <v>8</v>
      </c>
      <c r="Y82" s="73">
        <v>13.564954604409857</v>
      </c>
      <c r="Z82" s="75">
        <v>0.35913558052434458</v>
      </c>
      <c r="AA82" s="75">
        <f t="shared" si="9"/>
        <v>0.32354556803995005</v>
      </c>
      <c r="AB82" s="73">
        <f t="shared" si="10"/>
        <v>2501.363141073658</v>
      </c>
      <c r="AC82" s="85">
        <v>0.9</v>
      </c>
      <c r="AD82" s="84">
        <v>27</v>
      </c>
      <c r="AE82" s="74">
        <v>4.3733455096927338</v>
      </c>
      <c r="AF82" s="74">
        <v>2.8245328671328669</v>
      </c>
      <c r="AG82" s="74">
        <v>20.640536605657239</v>
      </c>
      <c r="AH82" s="74">
        <v>0.56176143856143856</v>
      </c>
      <c r="AI82" s="74">
        <v>258.62556818181815</v>
      </c>
      <c r="AJ82" s="71">
        <v>0.25143135863781479</v>
      </c>
      <c r="AK82" s="71">
        <v>0.23939209332469216</v>
      </c>
      <c r="AL82" s="71">
        <v>7.1131834862385321E-2</v>
      </c>
      <c r="AM82" s="71">
        <v>6.7228699551569515E-2</v>
      </c>
      <c r="AN82" s="74">
        <v>55.514563831441457</v>
      </c>
      <c r="AO82" s="71">
        <v>2.3484243156199676</v>
      </c>
      <c r="AP82" s="71">
        <v>4.5402640642939147</v>
      </c>
      <c r="AQ82" s="71">
        <v>0.38240108949416346</v>
      </c>
      <c r="AR82" s="71">
        <v>1.4480786092214666</v>
      </c>
      <c r="AS82" s="71">
        <v>0.19528265596253555</v>
      </c>
      <c r="AT82" s="71">
        <v>0.27962392241379308</v>
      </c>
      <c r="AU82" s="71">
        <f t="shared" si="11"/>
        <v>279.62392241379308</v>
      </c>
      <c r="AV82" s="71">
        <f t="shared" si="8"/>
        <v>1.9076120631367888</v>
      </c>
      <c r="AW82" s="71">
        <v>9.7883787904455358E-2</v>
      </c>
      <c r="AX82" s="71">
        <v>9.8905529953917052E-3</v>
      </c>
      <c r="AY82" s="71">
        <v>7.4348343877930781E-2</v>
      </c>
      <c r="AZ82" s="71">
        <v>1.4838709677419352E-2</v>
      </c>
      <c r="BA82" s="71">
        <v>2.3573195876288658E-2</v>
      </c>
      <c r="BB82" s="72">
        <v>2E-3</v>
      </c>
      <c r="BC82" s="71">
        <v>9.4264214046822729E-3</v>
      </c>
      <c r="BD82" s="72">
        <v>2E-3</v>
      </c>
      <c r="BE82" s="71">
        <v>4.5481530782029947E-2</v>
      </c>
      <c r="BF82" s="71">
        <v>0.76630969292973439</v>
      </c>
      <c r="BG82" s="71">
        <v>2.4206561360874849E-2</v>
      </c>
      <c r="BH82" s="71">
        <v>1.4684241019698726E-2</v>
      </c>
    </row>
    <row r="83" spans="1:60" ht="12" customHeight="1" x14ac:dyDescent="0.2">
      <c r="B83" s="70">
        <v>78</v>
      </c>
      <c r="C83" s="81">
        <v>42892</v>
      </c>
      <c r="D83" s="82" t="s">
        <v>313</v>
      </c>
      <c r="E83" s="83">
        <v>119.89</v>
      </c>
      <c r="F83" s="83">
        <v>2841.5899999999997</v>
      </c>
      <c r="G83" s="83">
        <v>2842.7899999999995</v>
      </c>
      <c r="H83" s="83">
        <v>-1265.7899999999997</v>
      </c>
      <c r="I83" s="70" t="s">
        <v>180</v>
      </c>
      <c r="J83" s="70" t="s">
        <v>48</v>
      </c>
      <c r="K83" s="70" t="s">
        <v>62</v>
      </c>
      <c r="L83" s="70" t="s">
        <v>42</v>
      </c>
      <c r="M83" s="70" t="s">
        <v>289</v>
      </c>
      <c r="P83" s="71">
        <v>4.1685486284289279</v>
      </c>
      <c r="Q83" s="71">
        <v>0.8771982008125363</v>
      </c>
      <c r="R83" s="71">
        <v>32.47198630136986</v>
      </c>
      <c r="S83" s="72">
        <v>6.6957037361252136E-2</v>
      </c>
      <c r="T83" s="71">
        <v>0.17682147165259349</v>
      </c>
      <c r="U83" s="71">
        <v>11.155209466411877</v>
      </c>
      <c r="V83" s="73">
        <v>210.50866510538643</v>
      </c>
      <c r="W83" s="85">
        <v>44</v>
      </c>
      <c r="X83" s="73">
        <v>11.304322946175638</v>
      </c>
      <c r="Y83" s="73">
        <v>81.308715953307399</v>
      </c>
      <c r="Z83" s="75">
        <v>0.89386816479400744</v>
      </c>
      <c r="AA83" s="75">
        <f t="shared" si="9"/>
        <v>0.80528663494955621</v>
      </c>
      <c r="AB83" s="73">
        <f t="shared" si="10"/>
        <v>6225.7515034585131</v>
      </c>
      <c r="AC83" s="74">
        <v>3.4900205286117525</v>
      </c>
      <c r="AD83" s="84">
        <v>29</v>
      </c>
      <c r="AE83" s="74">
        <v>15.875231438744558</v>
      </c>
      <c r="AF83" s="74">
        <v>4.0005013986013989</v>
      </c>
      <c r="AG83" s="74">
        <v>26.232325291181365</v>
      </c>
      <c r="AH83" s="74">
        <v>1.1149594405594407</v>
      </c>
      <c r="AI83" s="74">
        <v>247.50075757575758</v>
      </c>
      <c r="AJ83" s="71">
        <v>0.32130968428520751</v>
      </c>
      <c r="AK83" s="71">
        <v>0.1936454957874271</v>
      </c>
      <c r="AL83" s="71">
        <v>0.11417816513761468</v>
      </c>
      <c r="AM83" s="71">
        <v>8.1854260089686104E-2</v>
      </c>
      <c r="AN83" s="74">
        <v>59.11143523557768</v>
      </c>
      <c r="AO83" s="71">
        <v>2.4868180354267313</v>
      </c>
      <c r="AP83" s="71">
        <v>5.0256567164179105</v>
      </c>
      <c r="AQ83" s="71">
        <v>0.40025105058365756</v>
      </c>
      <c r="AR83" s="71">
        <v>1.2710325018896449</v>
      </c>
      <c r="AS83" s="71">
        <v>0.33047834085967553</v>
      </c>
      <c r="AT83" s="71">
        <v>0.29631788793103447</v>
      </c>
      <c r="AU83" s="71">
        <f t="shared" si="11"/>
        <v>296.31788793103448</v>
      </c>
      <c r="AV83" s="71">
        <f t="shared" si="8"/>
        <v>1.2157285500992903</v>
      </c>
      <c r="AW83" s="71">
        <v>0.15699542605454853</v>
      </c>
      <c r="AX83" s="71">
        <v>1.5126728110599078E-2</v>
      </c>
      <c r="AY83" s="71">
        <v>5.3556010420543372E-2</v>
      </c>
      <c r="AZ83" s="72">
        <v>3.0000000000000001E-3</v>
      </c>
      <c r="BA83" s="72">
        <v>7.0000000000000001E-3</v>
      </c>
      <c r="BB83" s="72">
        <v>2E-3</v>
      </c>
      <c r="BC83" s="72">
        <v>8.9999999999999993E-3</v>
      </c>
      <c r="BD83" s="72">
        <v>2E-3</v>
      </c>
      <c r="BE83" s="71">
        <v>0.02</v>
      </c>
      <c r="BF83" s="71">
        <v>1.0105999344333954</v>
      </c>
      <c r="BG83" s="71">
        <v>0.02</v>
      </c>
      <c r="BH83" s="71">
        <v>2.1376013904982619E-2</v>
      </c>
    </row>
    <row r="84" spans="1:60" ht="12" customHeight="1" x14ac:dyDescent="0.2">
      <c r="B84" s="70">
        <v>80</v>
      </c>
      <c r="C84" s="81">
        <v>42892</v>
      </c>
      <c r="D84" s="82" t="s">
        <v>313</v>
      </c>
      <c r="E84" s="83">
        <v>119.89</v>
      </c>
      <c r="F84" s="83">
        <v>2841.5899999999997</v>
      </c>
      <c r="G84" s="83">
        <v>2842.7899999999995</v>
      </c>
      <c r="H84" s="83">
        <v>-1265.7899999999997</v>
      </c>
      <c r="I84" s="70" t="s">
        <v>180</v>
      </c>
      <c r="J84" s="70" t="s">
        <v>48</v>
      </c>
      <c r="K84" s="70" t="s">
        <v>62</v>
      </c>
      <c r="L84" s="70" t="s">
        <v>42</v>
      </c>
      <c r="M84" s="70" t="s">
        <v>289</v>
      </c>
      <c r="P84" s="71">
        <v>3.5699576059850373</v>
      </c>
      <c r="Q84" s="71">
        <v>0.32502901915264076</v>
      </c>
      <c r="R84" s="71">
        <v>27.922602739726027</v>
      </c>
      <c r="S84" s="72">
        <v>0.41218755593683248</v>
      </c>
      <c r="T84" s="71">
        <v>0.17589083232810615</v>
      </c>
      <c r="U84" s="71">
        <v>10.048030280758489</v>
      </c>
      <c r="V84" s="73">
        <v>117.37892271662763</v>
      </c>
      <c r="W84" s="85">
        <v>28</v>
      </c>
      <c r="X84" s="84">
        <v>9</v>
      </c>
      <c r="Y84" s="73">
        <v>38.075486381322953</v>
      </c>
      <c r="Z84" s="75">
        <v>0.54796853932584266</v>
      </c>
      <c r="AA84" s="75">
        <f t="shared" si="9"/>
        <v>0.49366535074400236</v>
      </c>
      <c r="AB84" s="73">
        <f t="shared" si="10"/>
        <v>3816.5761931369566</v>
      </c>
      <c r="AC84" s="74">
        <v>1.5484352065691558</v>
      </c>
      <c r="AD84" s="84">
        <v>27</v>
      </c>
      <c r="AE84" s="74">
        <v>6.4674978240801781</v>
      </c>
      <c r="AF84" s="74">
        <v>4.0822118881118881</v>
      </c>
      <c r="AG84" s="74">
        <v>20.868415141430948</v>
      </c>
      <c r="AH84" s="74">
        <v>0.32883596403596405</v>
      </c>
      <c r="AI84" s="74">
        <v>219.0625</v>
      </c>
      <c r="AJ84" s="71">
        <v>4.7020929407591339E-2</v>
      </c>
      <c r="AK84" s="72">
        <v>0.22</v>
      </c>
      <c r="AL84" s="71">
        <v>4.6086697247706421E-2</v>
      </c>
      <c r="AM84" s="71">
        <v>7.1217488789237671E-2</v>
      </c>
      <c r="AN84" s="74">
        <v>53.619020370082417</v>
      </c>
      <c r="AO84" s="71">
        <v>1.7711247987117553</v>
      </c>
      <c r="AP84" s="71">
        <v>3.795315729047072</v>
      </c>
      <c r="AQ84" s="71">
        <v>0.29795704280155644</v>
      </c>
      <c r="AR84" s="71">
        <v>0.55624187452758878</v>
      </c>
      <c r="AS84" s="71">
        <v>0.10058036460946647</v>
      </c>
      <c r="AT84" s="71">
        <v>0.21284806034482756</v>
      </c>
      <c r="AU84" s="71">
        <f t="shared" si="11"/>
        <v>212.84806034482756</v>
      </c>
      <c r="AV84" s="71">
        <f t="shared" si="8"/>
        <v>2.8270360600713613</v>
      </c>
      <c r="AW84" s="72">
        <v>0.05</v>
      </c>
      <c r="AX84" s="72">
        <v>5.0000000000000001E-3</v>
      </c>
      <c r="AY84" s="72">
        <v>7.0000000000000001E-3</v>
      </c>
      <c r="AZ84" s="71">
        <v>4.9462365591397845E-3</v>
      </c>
      <c r="BA84" s="71">
        <v>1.14680412371134E-2</v>
      </c>
      <c r="BB84" s="72">
        <v>3.0000000000000001E-3</v>
      </c>
      <c r="BC84" s="72">
        <v>1.0999999999999999E-2</v>
      </c>
      <c r="BD84" s="72">
        <v>2E-3</v>
      </c>
      <c r="BE84" s="72">
        <v>8.9999999999999993E-3</v>
      </c>
      <c r="BF84" s="71">
        <v>0.74215932684952468</v>
      </c>
      <c r="BG84" s="71">
        <v>2.657E-2</v>
      </c>
      <c r="BH84" s="72">
        <v>8.9999999999999993E-3</v>
      </c>
    </row>
    <row r="85" spans="1:60" ht="12" customHeight="1" x14ac:dyDescent="0.2">
      <c r="B85" s="70">
        <v>81</v>
      </c>
      <c r="C85" s="81">
        <v>42892</v>
      </c>
      <c r="D85" s="82" t="s">
        <v>313</v>
      </c>
      <c r="E85" s="83">
        <v>119.89</v>
      </c>
      <c r="F85" s="83">
        <v>2841.5899999999997</v>
      </c>
      <c r="G85" s="83">
        <v>2842.7899999999995</v>
      </c>
      <c r="H85" s="83">
        <v>-1265.7899999999997</v>
      </c>
      <c r="I85" s="70" t="s">
        <v>180</v>
      </c>
      <c r="J85" s="70" t="s">
        <v>48</v>
      </c>
      <c r="K85" s="70" t="s">
        <v>62</v>
      </c>
      <c r="L85" s="70" t="s">
        <v>42</v>
      </c>
      <c r="M85" s="70" t="s">
        <v>289</v>
      </c>
      <c r="P85" s="71">
        <v>3.5513129675810475</v>
      </c>
      <c r="Q85" s="71">
        <v>6.4625652930934419E-2</v>
      </c>
      <c r="R85" s="71">
        <v>30.923630136986297</v>
      </c>
      <c r="S85" s="72">
        <v>0.37032137644875518</v>
      </c>
      <c r="T85" s="71">
        <v>0.16937635705669479</v>
      </c>
      <c r="U85" s="71">
        <v>11.344794943407321</v>
      </c>
      <c r="V85" s="73">
        <v>189.07915690866508</v>
      </c>
      <c r="W85" s="85">
        <v>29</v>
      </c>
      <c r="X85" s="84">
        <v>11</v>
      </c>
      <c r="Y85" s="73">
        <v>27.723994811932556</v>
      </c>
      <c r="Z85" s="75">
        <v>0.54267415730337076</v>
      </c>
      <c r="AA85" s="75">
        <f t="shared" si="9"/>
        <v>0.48889563721024387</v>
      </c>
      <c r="AB85" s="73">
        <f t="shared" si="10"/>
        <v>3779.7010608361161</v>
      </c>
      <c r="AC85" s="85">
        <v>0.9</v>
      </c>
      <c r="AD85" s="84">
        <v>29</v>
      </c>
      <c r="AE85" s="74">
        <v>2.7768893577739679</v>
      </c>
      <c r="AF85" s="74">
        <v>3.7509531468531465</v>
      </c>
      <c r="AG85" s="74">
        <v>23.313727121464229</v>
      </c>
      <c r="AH85" s="74">
        <v>0.80068131868131875</v>
      </c>
      <c r="AI85" s="74">
        <v>259.50965909090905</v>
      </c>
      <c r="AJ85" s="71">
        <v>0.30106456190138348</v>
      </c>
      <c r="AK85" s="71">
        <v>0.29640959170447179</v>
      </c>
      <c r="AL85" s="71">
        <v>5.7043944954128442E-2</v>
      </c>
      <c r="AM85" s="71">
        <v>0.11908295964125561</v>
      </c>
      <c r="AN85" s="74">
        <v>60.789457316125024</v>
      </c>
      <c r="AO85" s="71">
        <v>2.0979975845410626</v>
      </c>
      <c r="AP85" s="71">
        <v>4.5873134328358205</v>
      </c>
      <c r="AQ85" s="71">
        <v>0.43389136186770427</v>
      </c>
      <c r="AR85" s="71">
        <v>1.2280922146636433</v>
      </c>
      <c r="AS85" s="71">
        <v>0.20442632547248704</v>
      </c>
      <c r="AT85" s="71">
        <v>0.27127693965517241</v>
      </c>
      <c r="AU85" s="71">
        <f t="shared" si="11"/>
        <v>271.27693965517238</v>
      </c>
      <c r="AV85" s="71">
        <f t="shared" si="8"/>
        <v>1.5702008012092188</v>
      </c>
      <c r="AW85" s="71">
        <v>0.14110520074538371</v>
      </c>
      <c r="AX85" s="71">
        <v>1.3963133640552995E-2</v>
      </c>
      <c r="AY85" s="71">
        <v>6.1746929661332356E-2</v>
      </c>
      <c r="AZ85" s="71">
        <v>1.3602150537634406E-2</v>
      </c>
      <c r="BA85" s="71">
        <v>8.2824742268041221E-3</v>
      </c>
      <c r="BB85" s="71">
        <v>2.5217391304347826E-3</v>
      </c>
      <c r="BC85" s="72">
        <v>8.0000000000000002E-3</v>
      </c>
      <c r="BD85" s="72">
        <v>2E-3</v>
      </c>
      <c r="BE85" s="71">
        <v>0.02</v>
      </c>
      <c r="BF85" s="71">
        <v>0.83411649000109278</v>
      </c>
      <c r="BG85" s="71">
        <v>3.2000000000000001E-2</v>
      </c>
      <c r="BH85" s="71">
        <v>1.6022595596755503E-2</v>
      </c>
    </row>
    <row r="86" spans="1:60" ht="12" customHeight="1" x14ac:dyDescent="0.2">
      <c r="B86" s="70">
        <v>82</v>
      </c>
      <c r="C86" s="81">
        <v>42892</v>
      </c>
      <c r="D86" s="82" t="s">
        <v>313</v>
      </c>
      <c r="E86" s="83">
        <v>119.89</v>
      </c>
      <c r="F86" s="83">
        <v>2841.5899999999997</v>
      </c>
      <c r="G86" s="83">
        <v>2842.7899999999995</v>
      </c>
      <c r="H86" s="83">
        <v>-1265.7899999999997</v>
      </c>
      <c r="I86" s="70" t="s">
        <v>180</v>
      </c>
      <c r="J86" s="70" t="s">
        <v>48</v>
      </c>
      <c r="K86" s="70" t="s">
        <v>62</v>
      </c>
      <c r="L86" s="70" t="s">
        <v>42</v>
      </c>
      <c r="M86" s="70" t="s">
        <v>289</v>
      </c>
      <c r="P86" s="71">
        <v>2.9703852867830425</v>
      </c>
      <c r="Q86" s="71">
        <v>4.4667730702263493E-2</v>
      </c>
      <c r="R86" s="71">
        <v>28.548904109589039</v>
      </c>
      <c r="S86" s="72">
        <v>0.31553217479603629</v>
      </c>
      <c r="T86" s="71">
        <v>0.18891978287092884</v>
      </c>
      <c r="U86" s="71">
        <v>10.078363957077759</v>
      </c>
      <c r="V86" s="73">
        <v>184.64824355971896</v>
      </c>
      <c r="W86" s="85">
        <v>61</v>
      </c>
      <c r="X86" s="84">
        <v>9</v>
      </c>
      <c r="Y86" s="73">
        <v>16.427367055771725</v>
      </c>
      <c r="Z86" s="75">
        <v>0.47472958801498133</v>
      </c>
      <c r="AA86" s="75">
        <f t="shared" si="9"/>
        <v>0.4276843135270102</v>
      </c>
      <c r="AB86" s="73">
        <f t="shared" si="10"/>
        <v>3306.4701963086682</v>
      </c>
      <c r="AC86" s="85">
        <v>0.8</v>
      </c>
      <c r="AD86" s="84">
        <v>38</v>
      </c>
      <c r="AE86" s="74">
        <v>0.25650494527231965</v>
      </c>
      <c r="AF86" s="74">
        <v>2.9890580419580419</v>
      </c>
      <c r="AG86" s="74">
        <v>21.411817803660565</v>
      </c>
      <c r="AH86" s="74">
        <v>0.72104135864135865</v>
      </c>
      <c r="AI86" s="74">
        <v>227.0929924242424</v>
      </c>
      <c r="AJ86" s="71">
        <v>0.21355338772614402</v>
      </c>
      <c r="AK86" s="71">
        <v>0.28580168502916398</v>
      </c>
      <c r="AL86" s="71">
        <v>5.782660550458716E-2</v>
      </c>
      <c r="AM86" s="71">
        <v>3.5318385650224215E-2</v>
      </c>
      <c r="AN86" s="74">
        <v>58.645317990981184</v>
      </c>
      <c r="AO86" s="71">
        <v>1.7790330112721418</v>
      </c>
      <c r="AP86" s="71">
        <v>4.1442652123995405</v>
      </c>
      <c r="AQ86" s="71">
        <v>0.33708964980544748</v>
      </c>
      <c r="AR86" s="71">
        <v>0.86805442176870762</v>
      </c>
      <c r="AS86" s="71">
        <v>0.19789513296537883</v>
      </c>
      <c r="AT86" s="71">
        <v>0.2455404094827586</v>
      </c>
      <c r="AU86" s="71">
        <f t="shared" si="11"/>
        <v>245.54040948275861</v>
      </c>
      <c r="AV86" s="71">
        <f t="shared" si="8"/>
        <v>1.4734788650896931</v>
      </c>
      <c r="AW86" s="71">
        <v>0.13538471963408436</v>
      </c>
      <c r="AX86" s="71">
        <v>7.5633640552995388E-3</v>
      </c>
      <c r="AY86" s="71">
        <v>2.4572757722366955E-2</v>
      </c>
      <c r="AZ86" s="71">
        <v>6.1827956989247302E-3</v>
      </c>
      <c r="BA86" s="71">
        <v>8.2824742268041221E-3</v>
      </c>
      <c r="BB86" s="71">
        <v>3.7826086956521741E-3</v>
      </c>
      <c r="BC86" s="71">
        <v>5.6558528428093634E-3</v>
      </c>
      <c r="BD86" s="72">
        <v>2E-3</v>
      </c>
      <c r="BE86" s="71">
        <v>1.4500000000000001E-2</v>
      </c>
      <c r="BF86" s="71">
        <v>0.80810840345317447</v>
      </c>
      <c r="BG86" s="71">
        <v>0.02</v>
      </c>
      <c r="BH86" s="71">
        <v>1.67E-2</v>
      </c>
    </row>
    <row r="87" spans="1:60" ht="12" customHeight="1" x14ac:dyDescent="0.2">
      <c r="B87" s="70">
        <v>83</v>
      </c>
      <c r="C87" s="81">
        <v>42892</v>
      </c>
      <c r="D87" s="82" t="s">
        <v>313</v>
      </c>
      <c r="E87" s="83">
        <v>119.89</v>
      </c>
      <c r="F87" s="83">
        <v>2841.5899999999997</v>
      </c>
      <c r="G87" s="83">
        <v>2842.7899999999995</v>
      </c>
      <c r="H87" s="83">
        <v>-1265.7899999999997</v>
      </c>
      <c r="I87" s="70" t="s">
        <v>180</v>
      </c>
      <c r="J87" s="70" t="s">
        <v>48</v>
      </c>
      <c r="K87" s="70" t="s">
        <v>62</v>
      </c>
      <c r="L87" s="70" t="s">
        <v>42</v>
      </c>
      <c r="M87" s="70" t="s">
        <v>289</v>
      </c>
      <c r="P87" s="71">
        <v>3.3265960099750624</v>
      </c>
      <c r="Q87" s="71">
        <v>0.79071387115496217</v>
      </c>
      <c r="R87" s="71">
        <v>27.879109589041089</v>
      </c>
      <c r="S87" s="72">
        <v>0.36932011800133058</v>
      </c>
      <c r="T87" s="71">
        <v>0.26802412545235221</v>
      </c>
      <c r="U87" s="71">
        <v>8.9256842569454644</v>
      </c>
      <c r="V87" s="73">
        <v>126.48243559718969</v>
      </c>
      <c r="W87" s="85">
        <v>52</v>
      </c>
      <c r="X87" s="84">
        <v>8</v>
      </c>
      <c r="Y87" s="73">
        <v>160.94319066147861</v>
      </c>
      <c r="Z87" s="75">
        <v>0.8312179775280899</v>
      </c>
      <c r="AA87" s="75">
        <f t="shared" si="9"/>
        <v>0.74884502480008097</v>
      </c>
      <c r="AB87" s="73">
        <f t="shared" si="10"/>
        <v>5789.3957712319052</v>
      </c>
      <c r="AC87" s="74">
        <v>1.8272650756992559</v>
      </c>
      <c r="AD87" s="84">
        <v>46</v>
      </c>
      <c r="AE87" s="74">
        <v>5.0701201371488853</v>
      </c>
      <c r="AF87" s="74">
        <v>7.6465559440559439</v>
      </c>
      <c r="AG87" s="74">
        <v>20.500303660565724</v>
      </c>
      <c r="AH87" s="74">
        <v>9.822261738261739</v>
      </c>
      <c r="AI87" s="74">
        <v>220.75700757575757</v>
      </c>
      <c r="AJ87" s="71">
        <v>0.21485952465413266</v>
      </c>
      <c r="AK87" s="71">
        <v>0.34281918340894363</v>
      </c>
      <c r="AL87" s="71">
        <v>5.782660550458716E-2</v>
      </c>
      <c r="AM87" s="71">
        <v>1.4061322869955155</v>
      </c>
      <c r="AN87" s="74">
        <v>73.941732234489209</v>
      </c>
      <c r="AO87" s="71">
        <v>1.3981207729468601</v>
      </c>
      <c r="AP87" s="71">
        <v>3.4267623421354765</v>
      </c>
      <c r="AQ87" s="71">
        <v>0.24921291828793773</v>
      </c>
      <c r="AR87" s="71">
        <v>0.92354648526077099</v>
      </c>
      <c r="AS87" s="71">
        <v>8.6864860344539233E-2</v>
      </c>
      <c r="AT87" s="71">
        <v>0.2079789870689655</v>
      </c>
      <c r="AU87" s="71">
        <f t="shared" si="11"/>
        <v>207.97898706896549</v>
      </c>
      <c r="AV87" s="71">
        <f t="shared" si="8"/>
        <v>2.510604933821631</v>
      </c>
      <c r="AW87" s="71">
        <v>7.8815517533457571E-2</v>
      </c>
      <c r="AX87" s="71">
        <v>1.163594470046083E-2</v>
      </c>
      <c r="AY87" s="71">
        <v>7.8128768142910324E-2</v>
      </c>
      <c r="AZ87" s="71">
        <v>1.1129032258064513E-2</v>
      </c>
      <c r="BA87" s="71">
        <v>7.6453608247422679E-3</v>
      </c>
      <c r="BB87" s="72">
        <v>3.0000000000000001E-3</v>
      </c>
      <c r="BC87" s="71">
        <v>1.2568561872909698E-2</v>
      </c>
      <c r="BD87" s="72">
        <v>2E-3</v>
      </c>
      <c r="BE87" s="71">
        <v>1.7899999999999999E-2</v>
      </c>
      <c r="BF87" s="71">
        <v>0.6734236695443121</v>
      </c>
      <c r="BG87" s="71">
        <v>2.9760000000000002E-2</v>
      </c>
      <c r="BH87" s="71">
        <v>2.5399999999999999E-2</v>
      </c>
    </row>
    <row r="88" spans="1:60" ht="12" customHeight="1" x14ac:dyDescent="0.2">
      <c r="A88" s="56">
        <v>15</v>
      </c>
      <c r="B88" s="70">
        <v>84</v>
      </c>
      <c r="C88" s="81" t="s">
        <v>57</v>
      </c>
      <c r="D88" s="82" t="s">
        <v>314</v>
      </c>
      <c r="E88" s="83">
        <v>128.63999999999999</v>
      </c>
      <c r="F88" s="83">
        <v>2850.3399999999997</v>
      </c>
      <c r="G88" s="83">
        <v>2851.5399999999995</v>
      </c>
      <c r="H88" s="83">
        <v>-1274.5399999999997</v>
      </c>
      <c r="I88" s="70" t="s">
        <v>180</v>
      </c>
      <c r="J88" s="70" t="s">
        <v>53</v>
      </c>
      <c r="K88" s="70" t="s">
        <v>53</v>
      </c>
      <c r="L88" s="70" t="s">
        <v>42</v>
      </c>
      <c r="M88" s="70" t="s">
        <v>289</v>
      </c>
      <c r="P88" s="71">
        <v>3.3190605427974944</v>
      </c>
      <c r="Q88" s="71">
        <v>6.2230836401893743</v>
      </c>
      <c r="R88" s="71">
        <v>31.984927627438637</v>
      </c>
      <c r="S88" s="72">
        <v>0.69087893679236678</v>
      </c>
      <c r="T88" s="71">
        <v>0.13415261958997723</v>
      </c>
      <c r="U88" s="71">
        <v>13.304738029581349</v>
      </c>
      <c r="V88" s="73">
        <v>211.35560344827587</v>
      </c>
      <c r="W88" s="85">
        <v>2</v>
      </c>
      <c r="X88" s="84">
        <v>18</v>
      </c>
      <c r="Y88" s="73">
        <v>279.48352344740175</v>
      </c>
      <c r="Z88" s="75">
        <v>2.5307252186588918</v>
      </c>
      <c r="AA88" s="75">
        <f t="shared" si="9"/>
        <v>2.2799326294224249</v>
      </c>
      <c r="AB88" s="73">
        <f t="shared" si="10"/>
        <v>17626.387151327708</v>
      </c>
      <c r="AC88" s="74">
        <v>9.7281189885969237</v>
      </c>
      <c r="AD88" s="84">
        <v>58</v>
      </c>
      <c r="AE88" s="74">
        <v>7.8103865378207251</v>
      </c>
      <c r="AF88" s="74">
        <v>18.909184086311527</v>
      </c>
      <c r="AG88" s="74">
        <v>26.107014218009482</v>
      </c>
      <c r="AH88" s="85">
        <v>1.9</v>
      </c>
      <c r="AI88" s="74">
        <v>282.7777457480542</v>
      </c>
      <c r="AJ88" s="72">
        <v>0.16</v>
      </c>
      <c r="AK88" s="72">
        <v>0.28000000000000003</v>
      </c>
      <c r="AL88" s="71">
        <v>3.2719626168224304E-2</v>
      </c>
      <c r="AM88" s="72">
        <v>0.19</v>
      </c>
      <c r="AN88" s="74">
        <v>68.166311858076568</v>
      </c>
      <c r="AO88" s="71">
        <v>2.3502643288084464</v>
      </c>
      <c r="AP88" s="71">
        <v>5.1685884030418245</v>
      </c>
      <c r="AQ88" s="71">
        <v>0.40461523437499997</v>
      </c>
      <c r="AR88" s="71">
        <v>1.2318352234823216</v>
      </c>
      <c r="AS88" s="71">
        <v>0.13376569037656905</v>
      </c>
      <c r="AT88" s="71">
        <v>0.32498098859315588</v>
      </c>
      <c r="AU88" s="71">
        <f t="shared" ref="AU88:AU93" si="12">AT88*1000</f>
        <v>324.98098859315587</v>
      </c>
      <c r="AV88" s="72">
        <f t="shared" si="8"/>
        <v>1.1328003540255851</v>
      </c>
      <c r="AW88" s="72">
        <v>0.44</v>
      </c>
      <c r="AX88" s="72">
        <v>0.03</v>
      </c>
      <c r="AY88" s="72">
        <v>0.13</v>
      </c>
      <c r="AZ88" s="72">
        <v>0.03</v>
      </c>
      <c r="BA88" s="72">
        <v>0.1</v>
      </c>
      <c r="BB88" s="72">
        <v>0.03</v>
      </c>
      <c r="BC88" s="71">
        <v>4.422215988779804E-2</v>
      </c>
      <c r="BD88" s="72">
        <v>0.04</v>
      </c>
      <c r="BE88" s="72">
        <v>0.02</v>
      </c>
      <c r="BF88" s="72">
        <v>1.2</v>
      </c>
      <c r="BG88" s="71">
        <v>4.8442753494956645E-3</v>
      </c>
      <c r="BH88" s="71">
        <v>4.2133867276887881E-3</v>
      </c>
    </row>
    <row r="89" spans="1:60" ht="12" customHeight="1" x14ac:dyDescent="0.2">
      <c r="B89" s="70">
        <v>85</v>
      </c>
      <c r="C89" s="81" t="s">
        <v>57</v>
      </c>
      <c r="D89" s="82" t="s">
        <v>314</v>
      </c>
      <c r="E89" s="83">
        <v>128.63999999999999</v>
      </c>
      <c r="F89" s="83">
        <v>2850.3399999999997</v>
      </c>
      <c r="G89" s="83">
        <v>2851.5399999999995</v>
      </c>
      <c r="H89" s="83">
        <v>-1274.5399999999997</v>
      </c>
      <c r="I89" s="70" t="s">
        <v>180</v>
      </c>
      <c r="J89" s="70" t="s">
        <v>53</v>
      </c>
      <c r="K89" s="70" t="s">
        <v>53</v>
      </c>
      <c r="L89" s="70" t="s">
        <v>42</v>
      </c>
      <c r="M89" s="70" t="s">
        <v>289</v>
      </c>
      <c r="P89" s="71">
        <v>4.5725678496868474</v>
      </c>
      <c r="Q89" s="71">
        <v>0.92852025249868486</v>
      </c>
      <c r="R89" s="71">
        <v>30.501038388923849</v>
      </c>
      <c r="S89" s="72">
        <v>0.64972659617739004</v>
      </c>
      <c r="T89" s="71">
        <v>0.12814578587699316</v>
      </c>
      <c r="U89" s="71">
        <v>13.434200300827277</v>
      </c>
      <c r="V89" s="73">
        <v>193.28843390804599</v>
      </c>
      <c r="W89" s="85">
        <v>1.5</v>
      </c>
      <c r="X89" s="84">
        <v>15</v>
      </c>
      <c r="Y89" s="73">
        <v>536.51774397972122</v>
      </c>
      <c r="Z89" s="75">
        <v>2.4341326530612242</v>
      </c>
      <c r="AA89" s="75">
        <f t="shared" si="9"/>
        <v>2.1929123000551569</v>
      </c>
      <c r="AB89" s="73">
        <f t="shared" si="10"/>
        <v>16953.624282956422</v>
      </c>
      <c r="AC89" s="85">
        <v>1.9</v>
      </c>
      <c r="AD89" s="84">
        <v>48</v>
      </c>
      <c r="AE89" s="74">
        <v>9.8292235921359534</v>
      </c>
      <c r="AF89" s="74">
        <v>27.992447741065401</v>
      </c>
      <c r="AG89" s="74">
        <v>20.655367298578202</v>
      </c>
      <c r="AH89" s="74">
        <v>2.2515142296368986</v>
      </c>
      <c r="AI89" s="74">
        <v>269.65765350245033</v>
      </c>
      <c r="AJ89" s="72">
        <v>0.09</v>
      </c>
      <c r="AK89" s="71">
        <v>3.2498457350272227</v>
      </c>
      <c r="AL89" s="72">
        <v>0.11</v>
      </c>
      <c r="AM89" s="72">
        <v>0.37</v>
      </c>
      <c r="AN89" s="74">
        <v>63.01897603485839</v>
      </c>
      <c r="AO89" s="71">
        <v>1.9852797888386122</v>
      </c>
      <c r="AP89" s="71">
        <v>3.9729385931558929</v>
      </c>
      <c r="AQ89" s="71">
        <v>0.34496679687499998</v>
      </c>
      <c r="AR89" s="71">
        <v>1.341194129419613</v>
      </c>
      <c r="AS89" s="72">
        <v>0.27</v>
      </c>
      <c r="AT89" s="71">
        <v>0.32005703422053233</v>
      </c>
      <c r="AU89" s="71">
        <f t="shared" si="12"/>
        <v>320.05703422053233</v>
      </c>
      <c r="AV89" s="72">
        <f t="shared" si="8"/>
        <v>1.1638437608019356</v>
      </c>
      <c r="AW89" s="72">
        <v>0.28000000000000003</v>
      </c>
      <c r="AX89" s="71">
        <v>2.0433436532507742E-2</v>
      </c>
      <c r="AY89" s="71">
        <v>6.9014463763655956E-2</v>
      </c>
      <c r="AZ89" s="71">
        <v>1.0719152157456472E-2</v>
      </c>
      <c r="BA89" s="72">
        <v>0.14000000000000001</v>
      </c>
      <c r="BB89" s="71">
        <v>7.130097087378641E-3</v>
      </c>
      <c r="BC89" s="71">
        <v>3.5176718092566624E-2</v>
      </c>
      <c r="BD89" s="72">
        <v>0.03</v>
      </c>
      <c r="BE89" s="71">
        <v>5.8749205676763401E-2</v>
      </c>
      <c r="BF89" s="71">
        <v>2.5442474226804124</v>
      </c>
      <c r="BG89" s="71">
        <v>1.1626260838789594E-2</v>
      </c>
      <c r="BH89" s="71">
        <v>1.432551487414188E-2</v>
      </c>
    </row>
    <row r="90" spans="1:60" ht="12" customHeight="1" x14ac:dyDescent="0.2">
      <c r="B90" s="70">
        <v>86</v>
      </c>
      <c r="C90" s="81" t="s">
        <v>57</v>
      </c>
      <c r="D90" s="82" t="s">
        <v>314</v>
      </c>
      <c r="E90" s="83">
        <v>128.63999999999999</v>
      </c>
      <c r="F90" s="83">
        <v>2850.3399999999997</v>
      </c>
      <c r="G90" s="83">
        <v>2851.5399999999995</v>
      </c>
      <c r="H90" s="83">
        <v>-1274.5399999999997</v>
      </c>
      <c r="I90" s="70" t="s">
        <v>180</v>
      </c>
      <c r="J90" s="70" t="s">
        <v>53</v>
      </c>
      <c r="K90" s="70" t="s">
        <v>53</v>
      </c>
      <c r="L90" s="70" t="s">
        <v>42</v>
      </c>
      <c r="M90" s="70" t="s">
        <v>289</v>
      </c>
      <c r="P90" s="71">
        <v>3.4881524008350726</v>
      </c>
      <c r="Q90" s="71">
        <v>0.22082588111520252</v>
      </c>
      <c r="R90" s="71">
        <v>40.939081183134043</v>
      </c>
      <c r="S90" s="72">
        <v>0.61378015035463862</v>
      </c>
      <c r="T90" s="71">
        <v>0.11412984054669703</v>
      </c>
      <c r="U90" s="71">
        <v>19.837603409375784</v>
      </c>
      <c r="V90" s="73">
        <v>156.85129310344828</v>
      </c>
      <c r="W90" s="85">
        <v>1.5</v>
      </c>
      <c r="X90" s="84">
        <v>14</v>
      </c>
      <c r="Y90" s="73">
        <v>125.22179974651458</v>
      </c>
      <c r="Z90" s="75">
        <v>0.93033892128279883</v>
      </c>
      <c r="AA90" s="75">
        <f t="shared" si="9"/>
        <v>0.83814317232684576</v>
      </c>
      <c r="AB90" s="73">
        <f t="shared" si="10"/>
        <v>6479.7686795760765</v>
      </c>
      <c r="AC90" s="85">
        <v>1.9</v>
      </c>
      <c r="AD90" s="84">
        <v>64</v>
      </c>
      <c r="AE90" s="74">
        <v>4.2419510163278904</v>
      </c>
      <c r="AF90" s="74">
        <v>10.397194875252863</v>
      </c>
      <c r="AG90" s="74">
        <v>30.369383886255928</v>
      </c>
      <c r="AH90" s="85">
        <v>1.8</v>
      </c>
      <c r="AI90" s="74">
        <v>382.96754107812058</v>
      </c>
      <c r="AJ90" s="72">
        <v>0.21</v>
      </c>
      <c r="AK90" s="72">
        <v>0.32</v>
      </c>
      <c r="AL90" s="72">
        <v>0.17</v>
      </c>
      <c r="AM90" s="72">
        <v>0.28999999999999998</v>
      </c>
      <c r="AN90" s="74">
        <v>77.527900715841895</v>
      </c>
      <c r="AO90" s="71">
        <v>2.8352707390648568</v>
      </c>
      <c r="AP90" s="71">
        <v>5.6981777566539913</v>
      </c>
      <c r="AQ90" s="71">
        <v>0.44537500000000002</v>
      </c>
      <c r="AR90" s="71">
        <v>1.6692708472314877</v>
      </c>
      <c r="AS90" s="71">
        <v>0.12221757322175733</v>
      </c>
      <c r="AT90" s="71">
        <v>0.42641444866920153</v>
      </c>
      <c r="AU90" s="71">
        <f t="shared" si="12"/>
        <v>426.41444866920153</v>
      </c>
      <c r="AV90" s="72">
        <f t="shared" si="8"/>
        <v>2.23126553326632</v>
      </c>
      <c r="AW90" s="72">
        <v>0.26</v>
      </c>
      <c r="AX90" s="72">
        <v>0.05</v>
      </c>
      <c r="AY90" s="71">
        <v>8.1562548084320674E-2</v>
      </c>
      <c r="AZ90" s="72">
        <v>0.03</v>
      </c>
      <c r="BA90" s="72">
        <v>0.09</v>
      </c>
      <c r="BB90" s="72">
        <v>0.03</v>
      </c>
      <c r="BC90" s="71">
        <v>2.81413744740533E-2</v>
      </c>
      <c r="BD90" s="72">
        <v>0.04</v>
      </c>
      <c r="BE90" s="72">
        <v>0.02</v>
      </c>
      <c r="BF90" s="72">
        <v>1.4</v>
      </c>
      <c r="BG90" s="71">
        <v>8.7196956290921945E-3</v>
      </c>
      <c r="BH90" s="72">
        <v>0.01</v>
      </c>
    </row>
    <row r="91" spans="1:60" s="83" customFormat="1" ht="12" customHeight="1" x14ac:dyDescent="0.2">
      <c r="A91" s="62">
        <v>16</v>
      </c>
      <c r="B91" s="70">
        <v>87</v>
      </c>
      <c r="C91" s="89">
        <v>42933</v>
      </c>
      <c r="D91" s="82" t="s">
        <v>315</v>
      </c>
      <c r="E91" s="83">
        <v>136.05000000000001</v>
      </c>
      <c r="F91" s="83">
        <v>2857.75</v>
      </c>
      <c r="G91" s="83">
        <v>2858.95</v>
      </c>
      <c r="H91" s="83">
        <v>-1281.95</v>
      </c>
      <c r="I91" s="70" t="s">
        <v>180</v>
      </c>
      <c r="J91" s="70" t="s">
        <v>53</v>
      </c>
      <c r="K91" s="83" t="s">
        <v>53</v>
      </c>
      <c r="L91" s="70" t="s">
        <v>42</v>
      </c>
      <c r="M91" s="70" t="s">
        <v>289</v>
      </c>
      <c r="N91" s="70"/>
      <c r="O91" s="70"/>
      <c r="P91" s="90">
        <v>3.3519999999999999</v>
      </c>
      <c r="Q91" s="90">
        <v>6.5000000000000002E-2</v>
      </c>
      <c r="R91" s="90">
        <v>38.75</v>
      </c>
      <c r="S91" s="91">
        <v>0.33714</v>
      </c>
      <c r="T91" s="90">
        <v>0.13500000000000001</v>
      </c>
      <c r="U91" s="90">
        <v>18.079999999999998</v>
      </c>
      <c r="V91" s="92">
        <v>298.39999999999998</v>
      </c>
      <c r="W91" s="93">
        <v>7.2480000000000002</v>
      </c>
      <c r="X91" s="95" t="s">
        <v>112</v>
      </c>
      <c r="Y91" s="92">
        <v>13.77</v>
      </c>
      <c r="Z91" s="90">
        <v>0.46</v>
      </c>
      <c r="AA91" s="75">
        <f t="shared" si="9"/>
        <v>0.4144144144144144</v>
      </c>
      <c r="AB91" s="73">
        <f t="shared" si="10"/>
        <v>3203.8792792792788</v>
      </c>
      <c r="AC91" s="94" t="s">
        <v>76</v>
      </c>
      <c r="AD91" s="95" t="s">
        <v>129</v>
      </c>
      <c r="AE91" s="93">
        <v>6.0010000000000003</v>
      </c>
      <c r="AF91" s="93">
        <v>3.64</v>
      </c>
      <c r="AG91" s="93">
        <v>29</v>
      </c>
      <c r="AH91" s="91" t="s">
        <v>95</v>
      </c>
      <c r="AI91" s="93">
        <v>379.2</v>
      </c>
      <c r="AJ91" s="90">
        <v>0.54200000000000004</v>
      </c>
      <c r="AK91" s="90">
        <v>0.66200000000000003</v>
      </c>
      <c r="AL91" s="90">
        <v>0.10500000000000001</v>
      </c>
      <c r="AM91" s="91" t="s">
        <v>75</v>
      </c>
      <c r="AN91" s="93">
        <v>68.599999999999994</v>
      </c>
      <c r="AO91" s="90">
        <v>3.855</v>
      </c>
      <c r="AP91" s="90">
        <v>6.6909999999999998</v>
      </c>
      <c r="AQ91" s="90">
        <v>0.58299999999999996</v>
      </c>
      <c r="AR91" s="90">
        <v>2.4119999999999999</v>
      </c>
      <c r="AS91" s="90">
        <v>0.39300000000000002</v>
      </c>
      <c r="AT91" s="90">
        <v>0.53400000000000003</v>
      </c>
      <c r="AU91" s="71">
        <f t="shared" si="12"/>
        <v>534</v>
      </c>
      <c r="AV91" s="72">
        <f t="shared" si="8"/>
        <v>1.3267080745341617</v>
      </c>
      <c r="AW91" s="90">
        <v>0.41199999999999998</v>
      </c>
      <c r="AX91" s="90">
        <v>0.04</v>
      </c>
      <c r="AY91" s="90">
        <v>6.6000000000000003E-2</v>
      </c>
      <c r="AZ91" s="91" t="s">
        <v>82</v>
      </c>
      <c r="BA91" s="90">
        <v>2.5000000000000001E-2</v>
      </c>
      <c r="BB91" s="91" t="s">
        <v>106</v>
      </c>
      <c r="BC91" s="91" t="s">
        <v>75</v>
      </c>
      <c r="BD91" s="91" t="s">
        <v>82</v>
      </c>
      <c r="BE91" s="90">
        <v>0.1075</v>
      </c>
      <c r="BF91" s="90">
        <v>1.4910000000000001</v>
      </c>
      <c r="BG91" s="91" t="s">
        <v>120</v>
      </c>
      <c r="BH91" s="91" t="s">
        <v>106</v>
      </c>
    </row>
    <row r="92" spans="1:60" s="83" customFormat="1" ht="12" customHeight="1" x14ac:dyDescent="0.2">
      <c r="A92" s="62"/>
      <c r="B92" s="70">
        <v>88</v>
      </c>
      <c r="C92" s="89">
        <v>42933</v>
      </c>
      <c r="D92" s="82" t="s">
        <v>315</v>
      </c>
      <c r="E92" s="83">
        <v>136.05000000000001</v>
      </c>
      <c r="F92" s="83">
        <v>2857.75</v>
      </c>
      <c r="G92" s="83">
        <v>2858.95</v>
      </c>
      <c r="H92" s="83">
        <v>-1281.95</v>
      </c>
      <c r="I92" s="70" t="s">
        <v>180</v>
      </c>
      <c r="J92" s="70" t="s">
        <v>53</v>
      </c>
      <c r="K92" s="83" t="s">
        <v>53</v>
      </c>
      <c r="L92" s="70" t="s">
        <v>42</v>
      </c>
      <c r="M92" s="70" t="s">
        <v>289</v>
      </c>
      <c r="N92" s="70"/>
      <c r="O92" s="70"/>
      <c r="P92" s="90">
        <v>3.0329999999999999</v>
      </c>
      <c r="Q92" s="90">
        <v>1.417</v>
      </c>
      <c r="R92" s="90">
        <v>39.799999999999997</v>
      </c>
      <c r="S92" s="91">
        <v>0.31759999999999999</v>
      </c>
      <c r="T92" s="90">
        <v>0.17499999999999999</v>
      </c>
      <c r="U92" s="90">
        <v>16.59</v>
      </c>
      <c r="V92" s="92">
        <v>292.10000000000002</v>
      </c>
      <c r="W92" s="94" t="s">
        <v>86</v>
      </c>
      <c r="X92" s="95" t="s">
        <v>112</v>
      </c>
      <c r="Y92" s="92">
        <v>286.5</v>
      </c>
      <c r="Z92" s="90">
        <v>2.0680000000000001</v>
      </c>
      <c r="AA92" s="75">
        <f t="shared" si="9"/>
        <v>1.8630630630630629</v>
      </c>
      <c r="AB92" s="73">
        <f t="shared" si="10"/>
        <v>14403.526846846844</v>
      </c>
      <c r="AC92" s="94" t="s">
        <v>76</v>
      </c>
      <c r="AD92" s="95" t="s">
        <v>86</v>
      </c>
      <c r="AE92" s="93">
        <v>5.452</v>
      </c>
      <c r="AF92" s="93">
        <v>11.26</v>
      </c>
      <c r="AG92" s="93">
        <v>24.55</v>
      </c>
      <c r="AH92" s="90">
        <v>1.127</v>
      </c>
      <c r="AI92" s="93">
        <v>359.9</v>
      </c>
      <c r="AJ92" s="90">
        <v>0.53500000000000003</v>
      </c>
      <c r="AK92" s="90">
        <v>0.70900000000000007</v>
      </c>
      <c r="AL92" s="90">
        <v>9.9000000000000005E-2</v>
      </c>
      <c r="AM92" s="90">
        <v>0.20899999999999999</v>
      </c>
      <c r="AN92" s="93">
        <v>86.92</v>
      </c>
      <c r="AO92" s="90">
        <v>3.55</v>
      </c>
      <c r="AP92" s="90">
        <v>6.0990000000000002</v>
      </c>
      <c r="AQ92" s="90">
        <v>0.68899999999999995</v>
      </c>
      <c r="AR92" s="90">
        <v>1.9450000000000001</v>
      </c>
      <c r="AS92" s="90">
        <v>0.32500000000000001</v>
      </c>
      <c r="AT92" s="90">
        <v>0.4</v>
      </c>
      <c r="AU92" s="71">
        <f t="shared" si="12"/>
        <v>400</v>
      </c>
      <c r="AV92" s="72">
        <f t="shared" si="8"/>
        <v>1.3793103448275861</v>
      </c>
      <c r="AW92" s="90">
        <v>0.255</v>
      </c>
      <c r="AX92" s="91" t="s">
        <v>104</v>
      </c>
      <c r="AY92" s="90">
        <v>8.8999999999999996E-2</v>
      </c>
      <c r="AZ92" s="91" t="s">
        <v>109</v>
      </c>
      <c r="BA92" s="91" t="s">
        <v>114</v>
      </c>
      <c r="BB92" s="90">
        <v>1.7000000000000001E-2</v>
      </c>
      <c r="BC92" s="91" t="s">
        <v>84</v>
      </c>
      <c r="BD92" s="90">
        <v>8.9999999999999993E-3</v>
      </c>
      <c r="BE92" s="90">
        <v>0.152</v>
      </c>
      <c r="BF92" s="90">
        <v>1.2030000000000001</v>
      </c>
      <c r="BG92" s="91" t="s">
        <v>130</v>
      </c>
      <c r="BH92" s="91" t="s">
        <v>128</v>
      </c>
    </row>
    <row r="93" spans="1:60" s="83" customFormat="1" ht="12" customHeight="1" x14ac:dyDescent="0.2">
      <c r="A93" s="62"/>
      <c r="B93" s="70">
        <v>89</v>
      </c>
      <c r="C93" s="89">
        <v>42933</v>
      </c>
      <c r="D93" s="82" t="s">
        <v>315</v>
      </c>
      <c r="E93" s="83">
        <v>136.05000000000001</v>
      </c>
      <c r="F93" s="83">
        <v>2857.75</v>
      </c>
      <c r="G93" s="83">
        <v>2858.95</v>
      </c>
      <c r="H93" s="83">
        <v>-1281.95</v>
      </c>
      <c r="I93" s="70" t="s">
        <v>180</v>
      </c>
      <c r="J93" s="70" t="s">
        <v>53</v>
      </c>
      <c r="K93" s="83" t="s">
        <v>53</v>
      </c>
      <c r="L93" s="70" t="s">
        <v>42</v>
      </c>
      <c r="M93" s="70" t="s">
        <v>297</v>
      </c>
      <c r="N93" s="70"/>
      <c r="O93" s="70"/>
      <c r="P93" s="90">
        <v>3.4089999999999998</v>
      </c>
      <c r="Q93" s="90">
        <v>0.311</v>
      </c>
      <c r="R93" s="90">
        <v>41.97</v>
      </c>
      <c r="S93" s="91">
        <v>0.28976000000000002</v>
      </c>
      <c r="T93" s="90">
        <v>0.159</v>
      </c>
      <c r="U93" s="90">
        <v>19.11</v>
      </c>
      <c r="V93" s="92">
        <v>238.3</v>
      </c>
      <c r="W93" s="93">
        <v>6.7729999999999997</v>
      </c>
      <c r="X93" s="95" t="s">
        <v>101</v>
      </c>
      <c r="Y93" s="92">
        <v>101.1</v>
      </c>
      <c r="Z93" s="90">
        <v>1.37</v>
      </c>
      <c r="AA93" s="75">
        <f t="shared" si="9"/>
        <v>1.2342342342342343</v>
      </c>
      <c r="AB93" s="73">
        <f t="shared" si="10"/>
        <v>9541.9882882882885</v>
      </c>
      <c r="AC93" s="94" t="s">
        <v>76</v>
      </c>
      <c r="AD93" s="95" t="s">
        <v>121</v>
      </c>
      <c r="AE93" s="94" t="s">
        <v>102</v>
      </c>
      <c r="AF93" s="93">
        <v>6.976</v>
      </c>
      <c r="AG93" s="93">
        <v>24.88</v>
      </c>
      <c r="AH93" s="90">
        <v>0.23799999999999999</v>
      </c>
      <c r="AI93" s="93">
        <v>393.1</v>
      </c>
      <c r="AJ93" s="90">
        <v>0.379</v>
      </c>
      <c r="AK93" s="90">
        <v>0.65700000000000003</v>
      </c>
      <c r="AL93" s="91" t="s">
        <v>78</v>
      </c>
      <c r="AM93" s="91" t="s">
        <v>75</v>
      </c>
      <c r="AN93" s="93">
        <v>59.52</v>
      </c>
      <c r="AO93" s="90">
        <v>3.9340000000000002</v>
      </c>
      <c r="AP93" s="90">
        <v>6.7869999999999999</v>
      </c>
      <c r="AQ93" s="90">
        <v>0.65100000000000002</v>
      </c>
      <c r="AR93" s="90">
        <v>2.3530000000000002</v>
      </c>
      <c r="AS93" s="90">
        <v>0.31</v>
      </c>
      <c r="AT93" s="90">
        <v>0.496</v>
      </c>
      <c r="AU93" s="71">
        <f t="shared" si="12"/>
        <v>496</v>
      </c>
      <c r="AV93" s="72">
        <f t="shared" si="8"/>
        <v>1.9187620889748549</v>
      </c>
      <c r="AW93" s="90">
        <v>0.20699999999999999</v>
      </c>
      <c r="AX93" s="90">
        <v>1.6E-2</v>
      </c>
      <c r="AY93" s="90">
        <v>6.3E-2</v>
      </c>
      <c r="AZ93" s="90">
        <v>3.7999999999999999E-2</v>
      </c>
      <c r="BA93" s="90">
        <v>6.2E-2</v>
      </c>
      <c r="BB93" s="91" t="s">
        <v>91</v>
      </c>
      <c r="BC93" s="91" t="s">
        <v>84</v>
      </c>
      <c r="BD93" s="91" t="s">
        <v>82</v>
      </c>
      <c r="BE93" s="90">
        <v>0.16900000000000001</v>
      </c>
      <c r="BF93" s="90">
        <v>1.4259999999999999</v>
      </c>
      <c r="BG93" s="91" t="s">
        <v>127</v>
      </c>
      <c r="BH93" s="91" t="s">
        <v>106</v>
      </c>
    </row>
    <row r="94" spans="1:60" ht="12" customHeight="1" x14ac:dyDescent="0.2">
      <c r="A94" s="56">
        <v>17</v>
      </c>
      <c r="B94" s="70">
        <v>90</v>
      </c>
      <c r="C94" s="81">
        <v>42516</v>
      </c>
      <c r="D94" s="82" t="s">
        <v>316</v>
      </c>
      <c r="E94" s="83">
        <v>159.80000000000001</v>
      </c>
      <c r="F94" s="83">
        <v>2881.5</v>
      </c>
      <c r="G94" s="83">
        <v>2898.06</v>
      </c>
      <c r="H94" s="83">
        <v>-1305.7</v>
      </c>
      <c r="I94" s="70" t="s">
        <v>180</v>
      </c>
      <c r="J94" s="70" t="s">
        <v>317</v>
      </c>
      <c r="K94" s="70" t="s">
        <v>47</v>
      </c>
      <c r="L94" s="70" t="s">
        <v>42</v>
      </c>
      <c r="M94" s="70" t="s">
        <v>289</v>
      </c>
      <c r="P94" s="71">
        <v>3.22</v>
      </c>
      <c r="Q94" s="71">
        <v>8.8999999999999996E-2</v>
      </c>
      <c r="R94" s="71">
        <v>33.53</v>
      </c>
      <c r="S94" s="72">
        <v>0.41667999999999999</v>
      </c>
      <c r="T94" s="71">
        <v>7.2999999999999995E-2</v>
      </c>
      <c r="U94" s="71">
        <v>16.18</v>
      </c>
      <c r="V94" s="73">
        <v>209.2</v>
      </c>
      <c r="W94" s="85">
        <v>18.2</v>
      </c>
      <c r="X94" s="84">
        <v>4.4000000000000004</v>
      </c>
      <c r="Y94" s="73">
        <v>32.229999999999997</v>
      </c>
      <c r="Z94" s="75">
        <v>0.65100000000000002</v>
      </c>
      <c r="AA94" s="75">
        <f t="shared" si="9"/>
        <v>0.58648648648648649</v>
      </c>
      <c r="AB94" s="73">
        <f t="shared" si="10"/>
        <v>4534.1856756756752</v>
      </c>
      <c r="AC94" s="74">
        <v>0.52100000000000002</v>
      </c>
      <c r="AD94" s="84">
        <v>10.1</v>
      </c>
      <c r="AE94" s="85">
        <v>1.4</v>
      </c>
      <c r="AF94" s="74">
        <v>4.9669999999999996</v>
      </c>
      <c r="AG94" s="74">
        <v>26.29</v>
      </c>
      <c r="AH94" s="85">
        <v>0.2</v>
      </c>
      <c r="AI94" s="74">
        <v>315.39999999999998</v>
      </c>
      <c r="AJ94" s="71">
        <v>0.72599999999999998</v>
      </c>
      <c r="AK94" s="72">
        <v>0.11</v>
      </c>
      <c r="AL94" s="72">
        <v>0.05</v>
      </c>
      <c r="AM94" s="72">
        <v>7.0000000000000007E-2</v>
      </c>
      <c r="AN94" s="74">
        <v>49.17</v>
      </c>
      <c r="AO94" s="71">
        <v>5.1840000000000002</v>
      </c>
      <c r="AP94" s="71">
        <v>10.51</v>
      </c>
      <c r="AQ94" s="71">
        <v>1.0449999999999999</v>
      </c>
      <c r="AR94" s="71">
        <v>3.4790000000000001</v>
      </c>
      <c r="AS94" s="71">
        <v>0.42199999999999999</v>
      </c>
      <c r="AT94" s="71">
        <v>0.54100000000000004</v>
      </c>
      <c r="AU94" s="71">
        <f t="shared" ref="AU94:AU109" si="13">AT94*1000</f>
        <v>541</v>
      </c>
      <c r="AV94" s="71">
        <f t="shared" si="8"/>
        <v>1.4621621621621623</v>
      </c>
      <c r="AW94" s="71">
        <v>0.318</v>
      </c>
      <c r="AX94" s="71">
        <v>3.5000000000000003E-2</v>
      </c>
      <c r="AY94" s="71">
        <v>0.16700000000000001</v>
      </c>
      <c r="AZ94" s="71">
        <v>2.3E-2</v>
      </c>
      <c r="BA94" s="71">
        <v>4.1000000000000002E-2</v>
      </c>
      <c r="BB94" s="72">
        <v>0.01</v>
      </c>
      <c r="BC94" s="72">
        <v>0.05</v>
      </c>
      <c r="BD94" s="72">
        <v>0.01</v>
      </c>
      <c r="BE94" s="71">
        <v>8.4000000000000005E-2</v>
      </c>
      <c r="BF94" s="71">
        <v>1.679</v>
      </c>
      <c r="BG94" s="71">
        <v>1.2999999999999999E-2</v>
      </c>
      <c r="BH94" s="71">
        <v>5.0000000000000001E-3</v>
      </c>
    </row>
    <row r="95" spans="1:60" ht="12" customHeight="1" x14ac:dyDescent="0.2">
      <c r="B95" s="70">
        <v>91</v>
      </c>
      <c r="C95" s="81">
        <v>42516</v>
      </c>
      <c r="D95" s="82" t="s">
        <v>316</v>
      </c>
      <c r="E95" s="83">
        <v>159.80000000000001</v>
      </c>
      <c r="F95" s="83">
        <v>2881.5</v>
      </c>
      <c r="G95" s="83">
        <v>2898.06</v>
      </c>
      <c r="H95" s="83">
        <v>-1305.7</v>
      </c>
      <c r="I95" s="70" t="s">
        <v>180</v>
      </c>
      <c r="J95" s="70" t="s">
        <v>317</v>
      </c>
      <c r="K95" s="70" t="s">
        <v>47</v>
      </c>
      <c r="L95" s="70" t="s">
        <v>42</v>
      </c>
      <c r="M95" s="70" t="s">
        <v>289</v>
      </c>
      <c r="P95" s="71">
        <v>3.2170000000000001</v>
      </c>
      <c r="Q95" s="71">
        <v>9.9000000000000005E-2</v>
      </c>
      <c r="R95" s="71">
        <v>35.17</v>
      </c>
      <c r="S95" s="72">
        <v>0.39161000000000001</v>
      </c>
      <c r="T95" s="71">
        <v>8.8999999999999996E-2</v>
      </c>
      <c r="U95" s="71">
        <v>17.739999999999998</v>
      </c>
      <c r="V95" s="73">
        <v>269.5</v>
      </c>
      <c r="W95" s="85">
        <v>20.100000000000001</v>
      </c>
      <c r="X95" s="84">
        <v>3.7</v>
      </c>
      <c r="Y95" s="73">
        <v>61.26</v>
      </c>
      <c r="Z95" s="75">
        <v>0.83899999999999997</v>
      </c>
      <c r="AA95" s="75">
        <f t="shared" si="9"/>
        <v>0.7558558558558558</v>
      </c>
      <c r="AB95" s="73">
        <f t="shared" si="10"/>
        <v>5843.5972072072063</v>
      </c>
      <c r="AC95" s="74">
        <v>0.63</v>
      </c>
      <c r="AD95" s="84">
        <v>6.9</v>
      </c>
      <c r="AE95" s="74">
        <v>1.036</v>
      </c>
      <c r="AF95" s="74">
        <v>5.05</v>
      </c>
      <c r="AG95" s="74">
        <v>26.1</v>
      </c>
      <c r="AH95" s="85">
        <v>0.2</v>
      </c>
      <c r="AI95" s="74">
        <v>334.7</v>
      </c>
      <c r="AJ95" s="71">
        <v>0.92400000000000004</v>
      </c>
      <c r="AK95" s="71">
        <v>0.11</v>
      </c>
      <c r="AL95" s="71">
        <v>1.2999999999999999E-2</v>
      </c>
      <c r="AM95" s="72">
        <v>0.11</v>
      </c>
      <c r="AN95" s="74">
        <v>68.83</v>
      </c>
      <c r="AO95" s="71">
        <v>5.242</v>
      </c>
      <c r="AP95" s="71">
        <v>10.53</v>
      </c>
      <c r="AQ95" s="71">
        <v>1.0189999999999999</v>
      </c>
      <c r="AR95" s="71">
        <v>3.6339999999999999</v>
      </c>
      <c r="AS95" s="71">
        <v>0.47499999999999998</v>
      </c>
      <c r="AT95" s="71">
        <v>0.59499999999999997</v>
      </c>
      <c r="AU95" s="71">
        <f t="shared" si="13"/>
        <v>595</v>
      </c>
      <c r="AV95" s="71">
        <f t="shared" si="8"/>
        <v>1.2434691745036572</v>
      </c>
      <c r="AW95" s="71">
        <v>0.48199999999999998</v>
      </c>
      <c r="AX95" s="71">
        <v>3.1E-2</v>
      </c>
      <c r="AY95" s="71">
        <v>0.218</v>
      </c>
      <c r="AZ95" s="71">
        <v>3.6999999999999998E-2</v>
      </c>
      <c r="BA95" s="72">
        <v>0.04</v>
      </c>
      <c r="BB95" s="71">
        <v>1.2E-2</v>
      </c>
      <c r="BC95" s="71">
        <v>6.8000000000000005E-2</v>
      </c>
      <c r="BD95" s="71">
        <v>1.9E-2</v>
      </c>
      <c r="BE95" s="71">
        <v>8.4000000000000005E-2</v>
      </c>
      <c r="BF95" s="71">
        <v>1.68</v>
      </c>
      <c r="BG95" s="71">
        <v>6.0000000000000001E-3</v>
      </c>
      <c r="BH95" s="72">
        <v>0.02</v>
      </c>
    </row>
    <row r="96" spans="1:60" ht="12" customHeight="1" x14ac:dyDescent="0.2">
      <c r="B96" s="70">
        <v>92</v>
      </c>
      <c r="C96" s="81">
        <v>42516</v>
      </c>
      <c r="D96" s="82" t="s">
        <v>316</v>
      </c>
      <c r="E96" s="83">
        <v>159.80000000000001</v>
      </c>
      <c r="F96" s="83">
        <v>2881.5</v>
      </c>
      <c r="G96" s="83">
        <v>2898.06</v>
      </c>
      <c r="H96" s="83">
        <v>-1305.7</v>
      </c>
      <c r="I96" s="70" t="s">
        <v>180</v>
      </c>
      <c r="J96" s="70" t="s">
        <v>317</v>
      </c>
      <c r="K96" s="70" t="s">
        <v>47</v>
      </c>
      <c r="L96" s="70" t="s">
        <v>42</v>
      </c>
      <c r="M96" s="70" t="s">
        <v>289</v>
      </c>
      <c r="P96" s="71">
        <v>3.149</v>
      </c>
      <c r="Q96" s="71">
        <v>0.16900000000000001</v>
      </c>
      <c r="R96" s="71">
        <v>34.33</v>
      </c>
      <c r="S96" s="72">
        <v>0.42552000000000001</v>
      </c>
      <c r="T96" s="71">
        <v>0.10299999999999999</v>
      </c>
      <c r="U96" s="71">
        <v>15.96</v>
      </c>
      <c r="V96" s="73">
        <v>209.8</v>
      </c>
      <c r="W96" s="85">
        <v>20</v>
      </c>
      <c r="X96" s="84">
        <v>3.7</v>
      </c>
      <c r="Y96" s="73">
        <v>34.68</v>
      </c>
      <c r="Z96" s="75">
        <v>0.61699999999999999</v>
      </c>
      <c r="AA96" s="75">
        <f t="shared" si="9"/>
        <v>0.55585585585585584</v>
      </c>
      <c r="AB96" s="73">
        <f t="shared" si="10"/>
        <v>4297.377207207207</v>
      </c>
      <c r="AC96" s="74">
        <v>1.0820000000000001</v>
      </c>
      <c r="AD96" s="84">
        <v>6.7</v>
      </c>
      <c r="AE96" s="85">
        <v>0.7</v>
      </c>
      <c r="AF96" s="74">
        <v>4.0599999999999996</v>
      </c>
      <c r="AG96" s="74">
        <v>24.72</v>
      </c>
      <c r="AH96" s="74">
        <v>1.885</v>
      </c>
      <c r="AI96" s="74">
        <v>312.3</v>
      </c>
      <c r="AJ96" s="71">
        <v>0.8</v>
      </c>
      <c r="AK96" s="72">
        <v>0.04</v>
      </c>
      <c r="AL96" s="71">
        <v>8.0000000000000002E-3</v>
      </c>
      <c r="AM96" s="72">
        <v>0.11</v>
      </c>
      <c r="AN96" s="74">
        <v>69.650000000000006</v>
      </c>
      <c r="AO96" s="71">
        <v>4.9320000000000004</v>
      </c>
      <c r="AP96" s="71">
        <v>9.8870000000000005</v>
      </c>
      <c r="AQ96" s="71">
        <v>0.96699999999999997</v>
      </c>
      <c r="AR96" s="71">
        <v>3.19</v>
      </c>
      <c r="AS96" s="71">
        <v>0.379</v>
      </c>
      <c r="AT96" s="71">
        <v>0.42799999999999999</v>
      </c>
      <c r="AU96" s="71">
        <f t="shared" si="13"/>
        <v>428</v>
      </c>
      <c r="AV96" s="71">
        <f t="shared" si="8"/>
        <v>1.2246065808297566</v>
      </c>
      <c r="AW96" s="71">
        <v>0.32</v>
      </c>
      <c r="AX96" s="71">
        <v>2.5000000000000001E-2</v>
      </c>
      <c r="AY96" s="71">
        <v>0.189</v>
      </c>
      <c r="AZ96" s="71">
        <v>0.03</v>
      </c>
      <c r="BA96" s="72">
        <v>0.05</v>
      </c>
      <c r="BB96" s="71">
        <v>5.0000000000000001E-3</v>
      </c>
      <c r="BC96" s="71">
        <v>2.1999999999999999E-2</v>
      </c>
      <c r="BD96" s="71">
        <v>3.0000000000000001E-3</v>
      </c>
      <c r="BE96" s="71">
        <v>8.4000000000000005E-2</v>
      </c>
      <c r="BF96" s="71">
        <v>1.407</v>
      </c>
      <c r="BG96" s="71">
        <v>1.2E-2</v>
      </c>
      <c r="BH96" s="72">
        <v>0.02</v>
      </c>
    </row>
    <row r="97" spans="1:60" ht="12" customHeight="1" x14ac:dyDescent="0.2">
      <c r="B97" s="70">
        <v>93</v>
      </c>
      <c r="C97" s="81">
        <v>42516</v>
      </c>
      <c r="D97" s="82" t="s">
        <v>316</v>
      </c>
      <c r="E97" s="83">
        <v>159.80000000000001</v>
      </c>
      <c r="F97" s="83">
        <v>2881.5</v>
      </c>
      <c r="G97" s="83">
        <v>2898.06</v>
      </c>
      <c r="H97" s="83">
        <v>-1305.7</v>
      </c>
      <c r="I97" s="70" t="s">
        <v>180</v>
      </c>
      <c r="J97" s="70" t="s">
        <v>317</v>
      </c>
      <c r="K97" s="70" t="s">
        <v>47</v>
      </c>
      <c r="L97" s="70" t="s">
        <v>42</v>
      </c>
      <c r="M97" s="70" t="s">
        <v>289</v>
      </c>
      <c r="P97" s="71">
        <v>3.1360000000000001</v>
      </c>
      <c r="Q97" s="71">
        <v>3.6999999999999998E-2</v>
      </c>
      <c r="R97" s="71">
        <v>31.11</v>
      </c>
      <c r="S97" s="72">
        <v>0.44988</v>
      </c>
      <c r="T97" s="71">
        <v>9.4E-2</v>
      </c>
      <c r="U97" s="71">
        <v>14.88</v>
      </c>
      <c r="V97" s="73">
        <v>253.1</v>
      </c>
      <c r="W97" s="85">
        <v>0.6</v>
      </c>
      <c r="X97" s="84">
        <v>3.7</v>
      </c>
      <c r="Y97" s="73">
        <v>15.96</v>
      </c>
      <c r="Z97" s="75">
        <v>0.50600000000000001</v>
      </c>
      <c r="AA97" s="75">
        <f t="shared" si="9"/>
        <v>0.45585585585585581</v>
      </c>
      <c r="AB97" s="73">
        <f t="shared" si="10"/>
        <v>3524.2672072072064</v>
      </c>
      <c r="AC97" s="74">
        <v>0.441</v>
      </c>
      <c r="AD97" s="84">
        <v>8.9</v>
      </c>
      <c r="AE97" s="85">
        <v>0.8</v>
      </c>
      <c r="AF97" s="74">
        <v>2.98</v>
      </c>
      <c r="AG97" s="74">
        <v>25.64</v>
      </c>
      <c r="AH97" s="74">
        <v>0.193</v>
      </c>
      <c r="AI97" s="74">
        <v>291.3</v>
      </c>
      <c r="AJ97" s="71">
        <v>0.65300000000000002</v>
      </c>
      <c r="AK97" s="71">
        <v>0.13400000000000001</v>
      </c>
      <c r="AL97" s="71">
        <v>6.0000000000000001E-3</v>
      </c>
      <c r="AM97" s="72">
        <v>0.06</v>
      </c>
      <c r="AN97" s="74">
        <v>77.25</v>
      </c>
      <c r="AO97" s="71">
        <v>4.1079999999999997</v>
      </c>
      <c r="AP97" s="71">
        <v>8.6690000000000005</v>
      </c>
      <c r="AQ97" s="71">
        <v>0.75</v>
      </c>
      <c r="AR97" s="71">
        <v>2.5299999999999998</v>
      </c>
      <c r="AS97" s="71">
        <v>0.3</v>
      </c>
      <c r="AT97" s="71">
        <v>0.47199999999999998</v>
      </c>
      <c r="AU97" s="71">
        <f t="shared" si="13"/>
        <v>472</v>
      </c>
      <c r="AV97" s="71">
        <f t="shared" si="8"/>
        <v>1.4390243902439026</v>
      </c>
      <c r="AW97" s="71">
        <v>0.35599999999999998</v>
      </c>
      <c r="AX97" s="71">
        <v>2.1999999999999999E-2</v>
      </c>
      <c r="AY97" s="71">
        <v>0.2</v>
      </c>
      <c r="AZ97" s="71">
        <v>2.9000000000000001E-2</v>
      </c>
      <c r="BA97" s="72">
        <v>0.05</v>
      </c>
      <c r="BB97" s="72">
        <v>0.01</v>
      </c>
      <c r="BC97" s="71">
        <v>1.6E-2</v>
      </c>
      <c r="BD97" s="71">
        <v>7.0000000000000001E-3</v>
      </c>
      <c r="BE97" s="71">
        <v>0.10299999999999999</v>
      </c>
      <c r="BF97" s="71">
        <v>1.611</v>
      </c>
      <c r="BG97" s="71">
        <v>0</v>
      </c>
      <c r="BH97" s="71">
        <v>6.0000000000000001E-3</v>
      </c>
    </row>
    <row r="98" spans="1:60" ht="12" customHeight="1" x14ac:dyDescent="0.2">
      <c r="B98" s="70">
        <v>94</v>
      </c>
      <c r="C98" s="81">
        <v>42516</v>
      </c>
      <c r="D98" s="82" t="s">
        <v>316</v>
      </c>
      <c r="E98" s="83">
        <v>159.80000000000001</v>
      </c>
      <c r="F98" s="83">
        <v>2881.5</v>
      </c>
      <c r="G98" s="83">
        <v>2898.06</v>
      </c>
      <c r="H98" s="83">
        <v>-1305.7</v>
      </c>
      <c r="I98" s="70" t="s">
        <v>180</v>
      </c>
      <c r="J98" s="70" t="s">
        <v>317</v>
      </c>
      <c r="K98" s="70" t="s">
        <v>47</v>
      </c>
      <c r="L98" s="70" t="s">
        <v>42</v>
      </c>
      <c r="M98" s="70" t="s">
        <v>289</v>
      </c>
      <c r="P98" s="71">
        <v>3.016</v>
      </c>
      <c r="Q98" s="71">
        <v>0.25900000000000001</v>
      </c>
      <c r="R98" s="71">
        <v>32.1</v>
      </c>
      <c r="S98" s="72">
        <v>0.46244000000000002</v>
      </c>
      <c r="T98" s="71">
        <v>8.4000000000000005E-2</v>
      </c>
      <c r="U98" s="71">
        <v>15.33</v>
      </c>
      <c r="V98" s="73">
        <v>218.9</v>
      </c>
      <c r="W98" s="74">
        <v>1.772</v>
      </c>
      <c r="X98" s="84">
        <v>4.4000000000000004</v>
      </c>
      <c r="Y98" s="73">
        <v>62.69</v>
      </c>
      <c r="Z98" s="75">
        <v>0.95899999999999996</v>
      </c>
      <c r="AA98" s="75">
        <f t="shared" si="9"/>
        <v>0.86396396396396391</v>
      </c>
      <c r="AB98" s="73">
        <f t="shared" si="10"/>
        <v>6679.3918018018012</v>
      </c>
      <c r="AC98" s="74">
        <v>0.46500000000000002</v>
      </c>
      <c r="AD98" s="84">
        <v>8.9</v>
      </c>
      <c r="AE98" s="85">
        <v>1.3</v>
      </c>
      <c r="AF98" s="74">
        <v>5.5529999999999999</v>
      </c>
      <c r="AG98" s="74">
        <v>23.4</v>
      </c>
      <c r="AH98" s="74">
        <v>0.53700000000000003</v>
      </c>
      <c r="AI98" s="74">
        <v>296.10000000000002</v>
      </c>
      <c r="AJ98" s="71">
        <v>0.80100000000000005</v>
      </c>
      <c r="AK98" s="72">
        <v>0.13</v>
      </c>
      <c r="AL98" s="71">
        <v>2.1999999999999999E-2</v>
      </c>
      <c r="AM98" s="71">
        <v>0.111</v>
      </c>
      <c r="AN98" s="74">
        <v>53.45</v>
      </c>
      <c r="AO98" s="71">
        <v>5.2539999999999996</v>
      </c>
      <c r="AP98" s="71">
        <v>10.24</v>
      </c>
      <c r="AQ98" s="71">
        <v>0.92300000000000004</v>
      </c>
      <c r="AR98" s="71">
        <v>3.5590000000000002</v>
      </c>
      <c r="AS98" s="71">
        <v>0.48699999999999999</v>
      </c>
      <c r="AT98" s="71">
        <v>0.496</v>
      </c>
      <c r="AU98" s="71">
        <f t="shared" si="13"/>
        <v>496</v>
      </c>
      <c r="AV98" s="71">
        <f t="shared" si="8"/>
        <v>1.1908763505402162</v>
      </c>
      <c r="AW98" s="71">
        <v>0.34599999999999997</v>
      </c>
      <c r="AX98" s="71">
        <v>3.3000000000000002E-2</v>
      </c>
      <c r="AY98" s="71">
        <v>0.192</v>
      </c>
      <c r="AZ98" s="72">
        <v>0.03</v>
      </c>
      <c r="BA98" s="71">
        <v>6.8000000000000005E-2</v>
      </c>
      <c r="BB98" s="72">
        <v>0.02</v>
      </c>
      <c r="BC98" s="72">
        <v>0.05</v>
      </c>
      <c r="BD98" s="72">
        <v>0.01</v>
      </c>
      <c r="BE98" s="71">
        <v>8.4000000000000005E-2</v>
      </c>
      <c r="BF98" s="71">
        <v>1.4359999999999999</v>
      </c>
      <c r="BG98" s="71">
        <v>6.0000000000000001E-3</v>
      </c>
      <c r="BH98" s="72">
        <v>0.02</v>
      </c>
    </row>
    <row r="99" spans="1:60" ht="12" customHeight="1" x14ac:dyDescent="0.2">
      <c r="B99" s="70">
        <v>95</v>
      </c>
      <c r="C99" s="81">
        <v>42516</v>
      </c>
      <c r="D99" s="82" t="s">
        <v>316</v>
      </c>
      <c r="E99" s="83">
        <v>159.80000000000001</v>
      </c>
      <c r="F99" s="83">
        <v>2881.5</v>
      </c>
      <c r="G99" s="83">
        <v>2898.06</v>
      </c>
      <c r="H99" s="83">
        <v>-1305.7</v>
      </c>
      <c r="I99" s="70" t="s">
        <v>180</v>
      </c>
      <c r="J99" s="70" t="s">
        <v>317</v>
      </c>
      <c r="K99" s="70" t="s">
        <v>47</v>
      </c>
      <c r="L99" s="70" t="s">
        <v>42</v>
      </c>
      <c r="M99" s="70" t="s">
        <v>289</v>
      </c>
      <c r="P99" s="71">
        <v>2.9159999999999999</v>
      </c>
      <c r="Q99" s="71">
        <v>0.16600000000000001</v>
      </c>
      <c r="R99" s="71">
        <v>35.72</v>
      </c>
      <c r="S99" s="72">
        <v>0.41875000000000001</v>
      </c>
      <c r="T99" s="71">
        <v>0.06</v>
      </c>
      <c r="U99" s="71">
        <v>16.72</v>
      </c>
      <c r="V99" s="73">
        <v>222.7</v>
      </c>
      <c r="W99" s="85">
        <v>24.2</v>
      </c>
      <c r="X99" s="84">
        <v>3.1</v>
      </c>
      <c r="Y99" s="73">
        <v>43.58</v>
      </c>
      <c r="Z99" s="75">
        <v>0.72799999999999998</v>
      </c>
      <c r="AA99" s="75">
        <f t="shared" si="9"/>
        <v>0.65585585585585582</v>
      </c>
      <c r="AB99" s="73">
        <f t="shared" si="10"/>
        <v>5070.4872072072067</v>
      </c>
      <c r="AC99" s="74">
        <v>0.39900000000000002</v>
      </c>
      <c r="AD99" s="84">
        <v>8.4</v>
      </c>
      <c r="AE99" s="85">
        <v>0.9</v>
      </c>
      <c r="AF99" s="74">
        <v>4.1310000000000002</v>
      </c>
      <c r="AG99" s="74">
        <v>22.71</v>
      </c>
      <c r="AH99" s="85">
        <v>0.2</v>
      </c>
      <c r="AI99" s="74">
        <v>324.5</v>
      </c>
      <c r="AJ99" s="71">
        <v>1.0740000000000001</v>
      </c>
      <c r="AK99" s="72">
        <v>0.05</v>
      </c>
      <c r="AL99" s="72">
        <v>0.04</v>
      </c>
      <c r="AM99" s="72">
        <v>0.12</v>
      </c>
      <c r="AN99" s="74">
        <v>71.28</v>
      </c>
      <c r="AO99" s="71">
        <v>4.1920000000000002</v>
      </c>
      <c r="AP99" s="71">
        <v>8.2509999999999994</v>
      </c>
      <c r="AQ99" s="71">
        <v>0.86499999999999999</v>
      </c>
      <c r="AR99" s="71">
        <v>3.28</v>
      </c>
      <c r="AS99" s="71">
        <v>0.47799999999999998</v>
      </c>
      <c r="AT99" s="71">
        <v>0.63100000000000001</v>
      </c>
      <c r="AU99" s="71">
        <f t="shared" si="13"/>
        <v>631</v>
      </c>
      <c r="AV99" s="71">
        <f t="shared" si="8"/>
        <v>1.56575682382134</v>
      </c>
      <c r="AW99" s="71">
        <v>0.32800000000000001</v>
      </c>
      <c r="AX99" s="71">
        <v>5.5E-2</v>
      </c>
      <c r="AY99" s="71">
        <v>0.3</v>
      </c>
      <c r="AZ99" s="71">
        <v>1.7999999999999999E-2</v>
      </c>
      <c r="BA99" s="71">
        <v>8.3000000000000004E-2</v>
      </c>
      <c r="BB99" s="71">
        <v>0.02</v>
      </c>
      <c r="BC99" s="71">
        <v>4.4999999999999998E-2</v>
      </c>
      <c r="BD99" s="71">
        <v>2E-3</v>
      </c>
      <c r="BE99" s="72">
        <v>0.11</v>
      </c>
      <c r="BF99" s="71">
        <v>1.498</v>
      </c>
      <c r="BG99" s="72">
        <v>0.01</v>
      </c>
      <c r="BH99" s="71">
        <v>4.0000000000000001E-3</v>
      </c>
    </row>
    <row r="100" spans="1:60" ht="12" customHeight="1" x14ac:dyDescent="0.2">
      <c r="B100" s="70">
        <v>96</v>
      </c>
      <c r="C100" s="81">
        <v>42516</v>
      </c>
      <c r="D100" s="82" t="s">
        <v>316</v>
      </c>
      <c r="E100" s="83">
        <v>159.80000000000001</v>
      </c>
      <c r="F100" s="83">
        <v>2881.5</v>
      </c>
      <c r="G100" s="83">
        <v>2898.06</v>
      </c>
      <c r="H100" s="83">
        <v>-1305.7</v>
      </c>
      <c r="I100" s="70" t="s">
        <v>180</v>
      </c>
      <c r="J100" s="70" t="s">
        <v>317</v>
      </c>
      <c r="K100" s="70" t="s">
        <v>47</v>
      </c>
      <c r="L100" s="70" t="s">
        <v>42</v>
      </c>
      <c r="M100" s="70" t="s">
        <v>289</v>
      </c>
      <c r="P100" s="71">
        <v>2.9889999999999999</v>
      </c>
      <c r="Q100" s="71">
        <v>0.24099999999999999</v>
      </c>
      <c r="R100" s="71">
        <v>38.76</v>
      </c>
      <c r="S100" s="72">
        <v>0.39839999999999998</v>
      </c>
      <c r="T100" s="71">
        <v>6.2E-2</v>
      </c>
      <c r="U100" s="71">
        <v>18.149999999999999</v>
      </c>
      <c r="V100" s="73">
        <v>279</v>
      </c>
      <c r="W100" s="85">
        <v>20.2</v>
      </c>
      <c r="X100" s="84">
        <v>2.9</v>
      </c>
      <c r="Y100" s="73">
        <v>58.04</v>
      </c>
      <c r="Z100" s="75">
        <v>0.89700000000000002</v>
      </c>
      <c r="AA100" s="75">
        <f t="shared" si="9"/>
        <v>0.80810810810810807</v>
      </c>
      <c r="AB100" s="73">
        <f t="shared" si="10"/>
        <v>6247.5645945945944</v>
      </c>
      <c r="AC100" s="74">
        <v>0.434</v>
      </c>
      <c r="AD100" s="84">
        <v>0.83</v>
      </c>
      <c r="AE100" s="85">
        <v>0.9</v>
      </c>
      <c r="AF100" s="74">
        <v>5.3330000000000002</v>
      </c>
      <c r="AG100" s="74">
        <v>24.71</v>
      </c>
      <c r="AH100" s="74">
        <v>0.51500000000000001</v>
      </c>
      <c r="AI100" s="74">
        <v>347.2</v>
      </c>
      <c r="AJ100" s="71">
        <v>1.1839999999999999</v>
      </c>
      <c r="AK100" s="71">
        <v>7.2999999999999995E-2</v>
      </c>
      <c r="AL100" s="72">
        <v>0.04</v>
      </c>
      <c r="AM100" s="72">
        <v>0.12</v>
      </c>
      <c r="AN100" s="74">
        <v>71.77</v>
      </c>
      <c r="AO100" s="71">
        <v>4.5940000000000003</v>
      </c>
      <c r="AP100" s="71">
        <v>9.1890000000000001</v>
      </c>
      <c r="AQ100" s="71">
        <v>0.98699999999999999</v>
      </c>
      <c r="AR100" s="71">
        <v>2.9670000000000001</v>
      </c>
      <c r="AS100" s="71">
        <v>0.45300000000000001</v>
      </c>
      <c r="AT100" s="71">
        <v>0.624</v>
      </c>
      <c r="AU100" s="71">
        <f t="shared" si="13"/>
        <v>624</v>
      </c>
      <c r="AV100" s="71">
        <f t="shared" si="8"/>
        <v>1.6595744680851063</v>
      </c>
      <c r="AW100" s="71">
        <v>0.29899999999999999</v>
      </c>
      <c r="AX100" s="71">
        <v>3.6999999999999998E-2</v>
      </c>
      <c r="AY100" s="71">
        <v>0.30199999999999999</v>
      </c>
      <c r="AZ100" s="71">
        <v>3.9E-2</v>
      </c>
      <c r="BA100" s="71">
        <v>6.3E-2</v>
      </c>
      <c r="BB100" s="72">
        <v>0.01</v>
      </c>
      <c r="BC100" s="71">
        <v>2.1000000000000001E-2</v>
      </c>
      <c r="BD100" s="71">
        <v>7.0000000000000001E-3</v>
      </c>
      <c r="BE100" s="72">
        <v>0.11</v>
      </c>
      <c r="BF100" s="71">
        <v>1.274</v>
      </c>
      <c r="BG100" s="72">
        <v>0.01</v>
      </c>
      <c r="BH100" s="72">
        <v>0.01</v>
      </c>
    </row>
    <row r="101" spans="1:60" ht="12" customHeight="1" x14ac:dyDescent="0.2">
      <c r="B101" s="70">
        <v>97</v>
      </c>
      <c r="C101" s="81">
        <v>42516</v>
      </c>
      <c r="D101" s="82" t="s">
        <v>316</v>
      </c>
      <c r="E101" s="83">
        <v>159.80000000000001</v>
      </c>
      <c r="F101" s="83">
        <v>2881.5</v>
      </c>
      <c r="G101" s="83">
        <v>2898.06</v>
      </c>
      <c r="H101" s="83">
        <v>-1305.7</v>
      </c>
      <c r="I101" s="70" t="s">
        <v>180</v>
      </c>
      <c r="J101" s="70" t="s">
        <v>317</v>
      </c>
      <c r="K101" s="70" t="s">
        <v>47</v>
      </c>
      <c r="L101" s="70" t="s">
        <v>42</v>
      </c>
      <c r="M101" s="70" t="s">
        <v>289</v>
      </c>
      <c r="P101" s="71">
        <v>2.972</v>
      </c>
      <c r="Q101" s="71">
        <v>0.16</v>
      </c>
      <c r="R101" s="71">
        <v>39.4</v>
      </c>
      <c r="S101" s="72">
        <v>0.38199</v>
      </c>
      <c r="T101" s="71">
        <v>6.0999999999999999E-2</v>
      </c>
      <c r="U101" s="71">
        <v>18.260000000000002</v>
      </c>
      <c r="V101" s="73">
        <v>240.5</v>
      </c>
      <c r="W101" s="74">
        <v>2.9870000000000001</v>
      </c>
      <c r="X101" s="84">
        <v>3.9</v>
      </c>
      <c r="Y101" s="73">
        <v>52.68</v>
      </c>
      <c r="Z101" s="75">
        <v>0.74299999999999999</v>
      </c>
      <c r="AA101" s="75">
        <f t="shared" si="9"/>
        <v>0.6693693693693693</v>
      </c>
      <c r="AB101" s="73">
        <f t="shared" si="10"/>
        <v>5174.9615315315305</v>
      </c>
      <c r="AC101" s="85">
        <v>0.3</v>
      </c>
      <c r="AD101" s="84">
        <v>7.9</v>
      </c>
      <c r="AE101" s="85">
        <v>0.9</v>
      </c>
      <c r="AF101" s="74">
        <v>4.4279999999999999</v>
      </c>
      <c r="AG101" s="74">
        <v>24.29</v>
      </c>
      <c r="AH101" s="85">
        <v>0.3</v>
      </c>
      <c r="AI101" s="74">
        <v>345.6</v>
      </c>
      <c r="AJ101" s="71">
        <v>1.206</v>
      </c>
      <c r="AK101" s="72">
        <v>0.14000000000000001</v>
      </c>
      <c r="AL101" s="71">
        <v>0</v>
      </c>
      <c r="AM101" s="71">
        <v>0.11</v>
      </c>
      <c r="AN101" s="74">
        <v>63.25</v>
      </c>
      <c r="AO101" s="71">
        <v>5.82</v>
      </c>
      <c r="AP101" s="71">
        <v>10.61</v>
      </c>
      <c r="AQ101" s="71">
        <v>1.054</v>
      </c>
      <c r="AR101" s="71">
        <v>4.0060000000000002</v>
      </c>
      <c r="AS101" s="71">
        <v>0.67400000000000004</v>
      </c>
      <c r="AT101" s="71">
        <v>0.56399999999999995</v>
      </c>
      <c r="AU101" s="71">
        <f t="shared" si="13"/>
        <v>564</v>
      </c>
      <c r="AV101" s="71">
        <f t="shared" si="8"/>
        <v>1.0930232558139534</v>
      </c>
      <c r="AW101" s="71">
        <v>0.35799999999999998</v>
      </c>
      <c r="AX101" s="71">
        <v>5.6000000000000001E-2</v>
      </c>
      <c r="AY101" s="71">
        <v>0.308</v>
      </c>
      <c r="AZ101" s="71">
        <v>5.5E-2</v>
      </c>
      <c r="BA101" s="71">
        <v>0.106</v>
      </c>
      <c r="BB101" s="71">
        <v>8.0000000000000002E-3</v>
      </c>
      <c r="BC101" s="71">
        <v>6.0999999999999999E-2</v>
      </c>
      <c r="BD101" s="72">
        <v>0.01</v>
      </c>
      <c r="BE101" s="71">
        <v>8.4000000000000005E-2</v>
      </c>
      <c r="BF101" s="71">
        <v>1.462</v>
      </c>
      <c r="BG101" s="72">
        <v>0.01</v>
      </c>
      <c r="BH101" s="72">
        <v>0.01</v>
      </c>
    </row>
    <row r="102" spans="1:60" ht="12" customHeight="1" x14ac:dyDescent="0.2">
      <c r="B102" s="70">
        <v>98</v>
      </c>
      <c r="C102" s="81">
        <v>42516</v>
      </c>
      <c r="D102" s="82" t="s">
        <v>316</v>
      </c>
      <c r="E102" s="83">
        <v>159.80000000000001</v>
      </c>
      <c r="F102" s="83">
        <v>2881.5</v>
      </c>
      <c r="G102" s="83">
        <v>2898.06</v>
      </c>
      <c r="H102" s="83">
        <v>-1305.7</v>
      </c>
      <c r="I102" s="70" t="s">
        <v>180</v>
      </c>
      <c r="J102" s="70" t="s">
        <v>317</v>
      </c>
      <c r="K102" s="70" t="s">
        <v>47</v>
      </c>
      <c r="L102" s="70" t="s">
        <v>42</v>
      </c>
      <c r="M102" s="70" t="s">
        <v>289</v>
      </c>
      <c r="P102" s="71">
        <v>4.0060000000000002</v>
      </c>
      <c r="Q102" s="71">
        <v>0.441</v>
      </c>
      <c r="R102" s="71">
        <v>29.32</v>
      </c>
      <c r="S102" s="72">
        <v>0.45862000000000003</v>
      </c>
      <c r="T102" s="71">
        <v>6.3E-2</v>
      </c>
      <c r="U102" s="71">
        <v>14.44</v>
      </c>
      <c r="V102" s="73">
        <v>194.5</v>
      </c>
      <c r="W102" s="74">
        <v>2.331</v>
      </c>
      <c r="X102" s="84">
        <v>2.5</v>
      </c>
      <c r="Y102" s="73">
        <v>40.6</v>
      </c>
      <c r="Z102" s="75">
        <v>0.56699999999999995</v>
      </c>
      <c r="AA102" s="75">
        <f t="shared" si="9"/>
        <v>0.5108108108108107</v>
      </c>
      <c r="AB102" s="73">
        <f t="shared" si="10"/>
        <v>3949.1294594594588</v>
      </c>
      <c r="AC102" s="74">
        <v>1.1579999999999999</v>
      </c>
      <c r="AD102" s="84">
        <v>9.9</v>
      </c>
      <c r="AE102" s="74">
        <v>1.4039999999999999</v>
      </c>
      <c r="AF102" s="74">
        <v>4.9119999999999999</v>
      </c>
      <c r="AG102" s="74">
        <v>22.25</v>
      </c>
      <c r="AH102" s="74">
        <v>0.46400000000000002</v>
      </c>
      <c r="AI102" s="74">
        <v>273.89999999999998</v>
      </c>
      <c r="AJ102" s="71">
        <v>1.1870000000000001</v>
      </c>
      <c r="AK102" s="71">
        <v>2.0350000000000001</v>
      </c>
      <c r="AL102" s="71">
        <v>3.7999999999999999E-2</v>
      </c>
      <c r="AM102" s="72">
        <v>0.06</v>
      </c>
      <c r="AN102" s="74">
        <v>43.8</v>
      </c>
      <c r="AO102" s="71">
        <v>5.0309999999999997</v>
      </c>
      <c r="AP102" s="71">
        <v>10.59</v>
      </c>
      <c r="AQ102" s="71">
        <v>0.96599999999999997</v>
      </c>
      <c r="AR102" s="71">
        <v>3.7850000000000001</v>
      </c>
      <c r="AS102" s="71">
        <v>0.57099999999999995</v>
      </c>
      <c r="AT102" s="71">
        <v>0.42599999999999999</v>
      </c>
      <c r="AU102" s="71">
        <f t="shared" si="13"/>
        <v>426</v>
      </c>
      <c r="AV102" s="71">
        <f t="shared" ref="AV102:AV133" si="14">AT102/((AS102+AW102)/2)</f>
        <v>0.95515695067264583</v>
      </c>
      <c r="AW102" s="71">
        <v>0.32100000000000001</v>
      </c>
      <c r="AX102" s="71">
        <v>4.5999999999999999E-2</v>
      </c>
      <c r="AY102" s="71">
        <v>0.17899999999999999</v>
      </c>
      <c r="AZ102" s="71">
        <v>2.5000000000000001E-2</v>
      </c>
      <c r="BA102" s="71">
        <v>4.9000000000000002E-2</v>
      </c>
      <c r="BB102" s="72">
        <v>0.02</v>
      </c>
      <c r="BC102" s="72">
        <v>0.06</v>
      </c>
      <c r="BD102" s="72">
        <v>0.01</v>
      </c>
      <c r="BE102" s="71">
        <v>0.107</v>
      </c>
      <c r="BF102" s="71">
        <v>2.0299999999999998</v>
      </c>
      <c r="BG102" s="71">
        <v>2.5999999999999999E-2</v>
      </c>
      <c r="BH102" s="71">
        <v>3.5999999999999997E-2</v>
      </c>
    </row>
    <row r="103" spans="1:60" ht="12" customHeight="1" x14ac:dyDescent="0.2">
      <c r="B103" s="70">
        <v>99</v>
      </c>
      <c r="C103" s="81">
        <v>42516</v>
      </c>
      <c r="D103" s="82" t="s">
        <v>316</v>
      </c>
      <c r="E103" s="83">
        <v>159.80000000000001</v>
      </c>
      <c r="F103" s="83">
        <v>2881.5</v>
      </c>
      <c r="G103" s="83">
        <v>2898.06</v>
      </c>
      <c r="H103" s="83">
        <v>-1305.7</v>
      </c>
      <c r="I103" s="70" t="s">
        <v>180</v>
      </c>
      <c r="J103" s="70" t="s">
        <v>317</v>
      </c>
      <c r="K103" s="70" t="s">
        <v>47</v>
      </c>
      <c r="L103" s="70" t="s">
        <v>42</v>
      </c>
      <c r="M103" s="70" t="s">
        <v>289</v>
      </c>
      <c r="P103" s="71">
        <v>4.968</v>
      </c>
      <c r="Q103" s="71">
        <v>0.66700000000000004</v>
      </c>
      <c r="R103" s="71">
        <v>28.13</v>
      </c>
      <c r="S103" s="72">
        <v>0.53569</v>
      </c>
      <c r="T103" s="71">
        <v>5.3999999999999999E-2</v>
      </c>
      <c r="U103" s="71">
        <v>13.92</v>
      </c>
      <c r="V103" s="73">
        <v>226.1</v>
      </c>
      <c r="W103" s="74">
        <v>3.0870000000000002</v>
      </c>
      <c r="X103" s="84">
        <v>3.3</v>
      </c>
      <c r="Y103" s="73">
        <v>142.5</v>
      </c>
      <c r="Z103" s="75">
        <v>1.3480000000000001</v>
      </c>
      <c r="AA103" s="75">
        <f t="shared" si="9"/>
        <v>1.2144144144144144</v>
      </c>
      <c r="AB103" s="73">
        <f t="shared" si="10"/>
        <v>9388.7592792792784</v>
      </c>
      <c r="AC103" s="74">
        <v>2.0960000000000001</v>
      </c>
      <c r="AD103" s="84">
        <v>7.9</v>
      </c>
      <c r="AE103" s="74">
        <v>5.399</v>
      </c>
      <c r="AF103" s="74">
        <v>10.06</v>
      </c>
      <c r="AG103" s="74">
        <v>22.1</v>
      </c>
      <c r="AH103" s="74">
        <v>0.65500000000000003</v>
      </c>
      <c r="AI103" s="74">
        <v>258</v>
      </c>
      <c r="AJ103" s="71">
        <v>1.2769999999999999</v>
      </c>
      <c r="AK103" s="71">
        <v>3.3879999999999999</v>
      </c>
      <c r="AL103" s="71">
        <v>7.1999999999999995E-2</v>
      </c>
      <c r="AM103" s="72">
        <v>0.11</v>
      </c>
      <c r="AN103" s="74">
        <v>46.73</v>
      </c>
      <c r="AO103" s="71">
        <v>4.8419999999999996</v>
      </c>
      <c r="AP103" s="71">
        <v>10.26</v>
      </c>
      <c r="AQ103" s="71">
        <v>0.93600000000000005</v>
      </c>
      <c r="AR103" s="71">
        <v>3.0939999999999999</v>
      </c>
      <c r="AS103" s="71">
        <v>0.65700000000000003</v>
      </c>
      <c r="AT103" s="71">
        <v>0.434</v>
      </c>
      <c r="AU103" s="71">
        <f t="shared" si="13"/>
        <v>434</v>
      </c>
      <c r="AV103" s="71">
        <f t="shared" si="14"/>
        <v>0.7791741472172351</v>
      </c>
      <c r="AW103" s="71">
        <v>0.45700000000000002</v>
      </c>
      <c r="AX103" s="71">
        <v>4.9000000000000002E-2</v>
      </c>
      <c r="AY103" s="71">
        <v>0.26</v>
      </c>
      <c r="AZ103" s="71">
        <v>3.5999999999999997E-2</v>
      </c>
      <c r="BA103" s="71">
        <v>0.115</v>
      </c>
      <c r="BB103" s="71">
        <v>1.2999999999999999E-2</v>
      </c>
      <c r="BC103" s="71">
        <v>3.3000000000000002E-2</v>
      </c>
      <c r="BD103" s="71">
        <v>1.2E-2</v>
      </c>
      <c r="BE103" s="71">
        <v>0.21099999999999999</v>
      </c>
      <c r="BF103" s="71">
        <v>3.7029999999999998</v>
      </c>
      <c r="BG103" s="71">
        <v>4.3999999999999997E-2</v>
      </c>
      <c r="BH103" s="71">
        <v>2.9000000000000001E-2</v>
      </c>
    </row>
    <row r="104" spans="1:60" ht="12" customHeight="1" x14ac:dyDescent="0.2">
      <c r="B104" s="70">
        <v>100</v>
      </c>
      <c r="C104" s="81">
        <v>42516</v>
      </c>
      <c r="D104" s="82" t="s">
        <v>316</v>
      </c>
      <c r="E104" s="83">
        <v>159.80000000000001</v>
      </c>
      <c r="F104" s="83">
        <v>2881.5</v>
      </c>
      <c r="G104" s="83">
        <v>2898.06</v>
      </c>
      <c r="H104" s="83">
        <v>-1305.7</v>
      </c>
      <c r="I104" s="70" t="s">
        <v>180</v>
      </c>
      <c r="J104" s="70" t="s">
        <v>317</v>
      </c>
      <c r="K104" s="70" t="s">
        <v>47</v>
      </c>
      <c r="L104" s="70" t="s">
        <v>42</v>
      </c>
      <c r="M104" s="70" t="s">
        <v>289</v>
      </c>
      <c r="P104" s="71">
        <v>2.8730000000000002</v>
      </c>
      <c r="Q104" s="71">
        <v>6.7000000000000004E-2</v>
      </c>
      <c r="R104" s="71">
        <v>34.97</v>
      </c>
      <c r="S104" s="72">
        <v>0.36281999999999998</v>
      </c>
      <c r="T104" s="71">
        <v>0.14899999999999999</v>
      </c>
      <c r="U104" s="71">
        <v>16.73</v>
      </c>
      <c r="V104" s="73">
        <v>258.5</v>
      </c>
      <c r="W104" s="85">
        <v>0.7</v>
      </c>
      <c r="X104" s="84">
        <v>4.7</v>
      </c>
      <c r="Y104" s="73">
        <v>27.92</v>
      </c>
      <c r="Z104" s="75">
        <v>0.56699999999999995</v>
      </c>
      <c r="AA104" s="75">
        <f t="shared" si="9"/>
        <v>0.5108108108108107</v>
      </c>
      <c r="AB104" s="73">
        <f t="shared" si="10"/>
        <v>3949.1294594594588</v>
      </c>
      <c r="AC104" s="74">
        <v>0.39500000000000002</v>
      </c>
      <c r="AD104" s="84">
        <v>8.5</v>
      </c>
      <c r="AE104" s="74">
        <v>1.831</v>
      </c>
      <c r="AF104" s="74">
        <v>3.6280000000000001</v>
      </c>
      <c r="AG104" s="74">
        <v>26.04</v>
      </c>
      <c r="AH104" s="74">
        <v>3.6680000000000001</v>
      </c>
      <c r="AI104" s="74">
        <v>335.5</v>
      </c>
      <c r="AJ104" s="71">
        <v>0.96499999999999997</v>
      </c>
      <c r="AK104" s="72">
        <v>0.09</v>
      </c>
      <c r="AL104" s="72">
        <v>0.04</v>
      </c>
      <c r="AM104" s="71">
        <v>0.46899999999999997</v>
      </c>
      <c r="AN104" s="74">
        <v>86.93</v>
      </c>
      <c r="AO104" s="71">
        <v>3.7829999999999999</v>
      </c>
      <c r="AP104" s="71">
        <v>7.8159999999999998</v>
      </c>
      <c r="AQ104" s="71">
        <v>0.81499999999999995</v>
      </c>
      <c r="AR104" s="71">
        <v>3.0750000000000002</v>
      </c>
      <c r="AS104" s="71">
        <v>0.67300000000000004</v>
      </c>
      <c r="AT104" s="71">
        <v>0.498</v>
      </c>
      <c r="AU104" s="71">
        <f t="shared" si="13"/>
        <v>498</v>
      </c>
      <c r="AV104" s="71">
        <f t="shared" si="14"/>
        <v>1.0440251572327044</v>
      </c>
      <c r="AW104" s="71">
        <v>0.28100000000000003</v>
      </c>
      <c r="AX104" s="71">
        <v>5.2999999999999999E-2</v>
      </c>
      <c r="AY104" s="71">
        <v>0.19</v>
      </c>
      <c r="AZ104" s="71">
        <v>2.5000000000000001E-2</v>
      </c>
      <c r="BA104" s="71">
        <v>0.124</v>
      </c>
      <c r="BB104" s="71">
        <v>6.0000000000000001E-3</v>
      </c>
      <c r="BC104" s="71">
        <v>8.7999999999999995E-2</v>
      </c>
      <c r="BD104" s="72">
        <v>0.01</v>
      </c>
      <c r="BE104" s="71">
        <v>8.4000000000000005E-2</v>
      </c>
      <c r="BF104" s="71">
        <v>1.786</v>
      </c>
      <c r="BG104" s="71">
        <v>1.0999999999999999E-2</v>
      </c>
      <c r="BH104" s="71">
        <v>1.2E-2</v>
      </c>
    </row>
    <row r="105" spans="1:60" ht="12" customHeight="1" x14ac:dyDescent="0.2">
      <c r="B105" s="70">
        <v>101</v>
      </c>
      <c r="C105" s="81">
        <v>42516</v>
      </c>
      <c r="D105" s="82" t="s">
        <v>316</v>
      </c>
      <c r="E105" s="83">
        <v>159.80000000000001</v>
      </c>
      <c r="F105" s="83">
        <v>2881.5</v>
      </c>
      <c r="G105" s="83">
        <v>2898.06</v>
      </c>
      <c r="H105" s="83">
        <v>-1305.7</v>
      </c>
      <c r="I105" s="70" t="s">
        <v>180</v>
      </c>
      <c r="J105" s="70" t="s">
        <v>317</v>
      </c>
      <c r="K105" s="70" t="s">
        <v>47</v>
      </c>
      <c r="L105" s="70" t="s">
        <v>42</v>
      </c>
      <c r="M105" s="70" t="s">
        <v>289</v>
      </c>
      <c r="P105" s="71">
        <v>3.27</v>
      </c>
      <c r="Q105" s="71">
        <v>9.7000000000000003E-2</v>
      </c>
      <c r="R105" s="71">
        <v>38.880000000000003</v>
      </c>
      <c r="S105" s="72">
        <v>0.34841</v>
      </c>
      <c r="T105" s="71">
        <v>9.5000000000000001E-2</v>
      </c>
      <c r="U105" s="71">
        <v>18.8</v>
      </c>
      <c r="V105" s="73">
        <v>258.3</v>
      </c>
      <c r="W105" s="74">
        <v>2.177</v>
      </c>
      <c r="X105" s="84">
        <v>4.7</v>
      </c>
      <c r="Y105" s="73">
        <v>26.43</v>
      </c>
      <c r="Z105" s="75">
        <v>0.53900000000000003</v>
      </c>
      <c r="AA105" s="75">
        <f t="shared" si="9"/>
        <v>0.48558558558558557</v>
      </c>
      <c r="AB105" s="73">
        <f t="shared" si="10"/>
        <v>3754.1107207207201</v>
      </c>
      <c r="AC105" s="74">
        <v>0.49</v>
      </c>
      <c r="AD105" s="84">
        <v>8.5</v>
      </c>
      <c r="AE105" s="85">
        <v>1.2</v>
      </c>
      <c r="AF105" s="74">
        <v>3.6829999999999998</v>
      </c>
      <c r="AG105" s="74">
        <v>25.85</v>
      </c>
      <c r="AH105" s="74">
        <v>0.52500000000000002</v>
      </c>
      <c r="AI105" s="74">
        <v>355.3</v>
      </c>
      <c r="AJ105" s="71">
        <v>1.0389999999999999</v>
      </c>
      <c r="AK105" s="71">
        <v>0.39300000000000002</v>
      </c>
      <c r="AL105" s="72">
        <v>0.04</v>
      </c>
      <c r="AM105" s="72">
        <v>0.08</v>
      </c>
      <c r="AN105" s="74">
        <v>64.83</v>
      </c>
      <c r="AO105" s="71">
        <v>6.4720000000000004</v>
      </c>
      <c r="AP105" s="71">
        <v>11.99</v>
      </c>
      <c r="AQ105" s="71">
        <v>1.1060000000000001</v>
      </c>
      <c r="AR105" s="71">
        <v>4.367</v>
      </c>
      <c r="AS105" s="71">
        <v>0.89100000000000001</v>
      </c>
      <c r="AT105" s="71">
        <v>0.65600000000000003</v>
      </c>
      <c r="AU105" s="71">
        <f t="shared" si="13"/>
        <v>656</v>
      </c>
      <c r="AV105" s="71">
        <f t="shared" si="14"/>
        <v>0.89678742310321258</v>
      </c>
      <c r="AW105" s="71">
        <v>0.57199999999999995</v>
      </c>
      <c r="AX105" s="71">
        <v>3.4000000000000002E-2</v>
      </c>
      <c r="AY105" s="71">
        <v>0.122</v>
      </c>
      <c r="AZ105" s="71">
        <v>3.1E-2</v>
      </c>
      <c r="BA105" s="71">
        <v>4.7E-2</v>
      </c>
      <c r="BB105" s="71">
        <v>0</v>
      </c>
      <c r="BC105" s="71">
        <v>7.0000000000000007E-2</v>
      </c>
      <c r="BD105" s="72">
        <v>0.01</v>
      </c>
      <c r="BE105" s="71">
        <v>8.4000000000000005E-2</v>
      </c>
      <c r="BF105" s="71">
        <v>1.6220000000000001</v>
      </c>
      <c r="BG105" s="72">
        <v>0.01</v>
      </c>
      <c r="BH105" s="72">
        <v>0.01</v>
      </c>
    </row>
    <row r="106" spans="1:60" ht="12" customHeight="1" x14ac:dyDescent="0.2">
      <c r="B106" s="70">
        <v>102</v>
      </c>
      <c r="C106" s="81">
        <v>42516</v>
      </c>
      <c r="D106" s="82" t="s">
        <v>316</v>
      </c>
      <c r="E106" s="83">
        <v>159.80000000000001</v>
      </c>
      <c r="F106" s="83">
        <v>2881.5</v>
      </c>
      <c r="G106" s="83">
        <v>2898.06</v>
      </c>
      <c r="H106" s="83">
        <v>-1305.7</v>
      </c>
      <c r="I106" s="70" t="s">
        <v>180</v>
      </c>
      <c r="J106" s="70" t="s">
        <v>317</v>
      </c>
      <c r="K106" s="70" t="s">
        <v>47</v>
      </c>
      <c r="L106" s="70" t="s">
        <v>42</v>
      </c>
      <c r="M106" s="70" t="s">
        <v>289</v>
      </c>
      <c r="P106" s="71">
        <v>3.8959999999999999</v>
      </c>
      <c r="Q106" s="71">
        <v>0.159</v>
      </c>
      <c r="R106" s="71">
        <v>38.32</v>
      </c>
      <c r="S106" s="72">
        <v>0.35694999999999999</v>
      </c>
      <c r="T106" s="71">
        <v>9.7000000000000003E-2</v>
      </c>
      <c r="U106" s="71">
        <v>18.32</v>
      </c>
      <c r="V106" s="73">
        <v>261.89999999999998</v>
      </c>
      <c r="W106" s="74">
        <v>3.3889999999999998</v>
      </c>
      <c r="X106" s="84">
        <v>4.5999999999999996</v>
      </c>
      <c r="Y106" s="73">
        <v>39.01</v>
      </c>
      <c r="Z106" s="75">
        <v>0.75</v>
      </c>
      <c r="AA106" s="75">
        <f t="shared" si="9"/>
        <v>0.67567567567567566</v>
      </c>
      <c r="AB106" s="73">
        <f t="shared" si="10"/>
        <v>5223.7162162162158</v>
      </c>
      <c r="AC106" s="85">
        <v>0.3</v>
      </c>
      <c r="AD106" s="84">
        <v>12.2</v>
      </c>
      <c r="AE106" s="85">
        <v>1.3</v>
      </c>
      <c r="AF106" s="74">
        <v>4.8680000000000003</v>
      </c>
      <c r="AG106" s="74">
        <v>26.73</v>
      </c>
      <c r="AH106" s="74">
        <v>0.252</v>
      </c>
      <c r="AI106" s="74">
        <v>361.4</v>
      </c>
      <c r="AJ106" s="71">
        <v>1.2130000000000001</v>
      </c>
      <c r="AK106" s="71">
        <v>0.123</v>
      </c>
      <c r="AL106" s="72">
        <v>0.04</v>
      </c>
      <c r="AM106" s="71">
        <v>6.9000000000000006E-2</v>
      </c>
      <c r="AN106" s="74">
        <v>67.45</v>
      </c>
      <c r="AO106" s="71">
        <v>5.3</v>
      </c>
      <c r="AP106" s="71">
        <v>11.02</v>
      </c>
      <c r="AQ106" s="71">
        <v>1.1319999999999999</v>
      </c>
      <c r="AR106" s="71">
        <v>4.3869999999999996</v>
      </c>
      <c r="AS106" s="71">
        <v>0.627</v>
      </c>
      <c r="AT106" s="71">
        <v>0.60899999999999999</v>
      </c>
      <c r="AU106" s="71">
        <f t="shared" si="13"/>
        <v>609</v>
      </c>
      <c r="AV106" s="71">
        <f t="shared" si="14"/>
        <v>1.0141548709408825</v>
      </c>
      <c r="AW106" s="71">
        <v>0.57399999999999995</v>
      </c>
      <c r="AX106" s="71">
        <v>5.3999999999999999E-2</v>
      </c>
      <c r="AY106" s="71">
        <v>0.255</v>
      </c>
      <c r="AZ106" s="71">
        <v>4.5999999999999999E-2</v>
      </c>
      <c r="BA106" s="71">
        <v>0.107</v>
      </c>
      <c r="BB106" s="71">
        <v>1.4999999999999999E-2</v>
      </c>
      <c r="BC106" s="71">
        <v>4.3999999999999997E-2</v>
      </c>
      <c r="BD106" s="71">
        <v>1.0999999999999999E-2</v>
      </c>
      <c r="BE106" s="71">
        <v>0.10299999999999999</v>
      </c>
      <c r="BF106" s="71">
        <v>1.748</v>
      </c>
      <c r="BG106" s="72">
        <v>0.01</v>
      </c>
      <c r="BH106" s="72">
        <v>0.01</v>
      </c>
    </row>
    <row r="107" spans="1:60" ht="12" customHeight="1" x14ac:dyDescent="0.2">
      <c r="B107" s="70">
        <v>103</v>
      </c>
      <c r="C107" s="81">
        <v>42516</v>
      </c>
      <c r="D107" s="82" t="s">
        <v>316</v>
      </c>
      <c r="E107" s="83">
        <v>159.80000000000001</v>
      </c>
      <c r="F107" s="83">
        <v>2881.5</v>
      </c>
      <c r="G107" s="83">
        <v>2898.06</v>
      </c>
      <c r="H107" s="83">
        <v>-1305.7</v>
      </c>
      <c r="I107" s="70" t="s">
        <v>180</v>
      </c>
      <c r="J107" s="70" t="s">
        <v>317</v>
      </c>
      <c r="K107" s="70" t="s">
        <v>47</v>
      </c>
      <c r="L107" s="70" t="s">
        <v>42</v>
      </c>
      <c r="M107" s="70" t="s">
        <v>289</v>
      </c>
      <c r="P107" s="71">
        <v>3.3010000000000002</v>
      </c>
      <c r="Q107" s="71">
        <v>0.158</v>
      </c>
      <c r="R107" s="71">
        <v>27.66</v>
      </c>
      <c r="S107" s="72">
        <v>0.43357000000000001</v>
      </c>
      <c r="T107" s="71">
        <v>5.8000000000000003E-2</v>
      </c>
      <c r="U107" s="71">
        <v>13.02</v>
      </c>
      <c r="V107" s="73">
        <v>204.8</v>
      </c>
      <c r="W107" s="74">
        <v>2.3679999999999999</v>
      </c>
      <c r="X107" s="84">
        <v>4.0999999999999996</v>
      </c>
      <c r="Y107" s="73">
        <v>48.26</v>
      </c>
      <c r="Z107" s="75">
        <v>0.81499999999999995</v>
      </c>
      <c r="AA107" s="75">
        <f t="shared" si="9"/>
        <v>0.73423423423423417</v>
      </c>
      <c r="AB107" s="73">
        <f t="shared" si="10"/>
        <v>5676.4382882882874</v>
      </c>
      <c r="AC107" s="74">
        <v>0.63400000000000001</v>
      </c>
      <c r="AD107" s="84">
        <v>7.6</v>
      </c>
      <c r="AE107" s="85">
        <v>1.4</v>
      </c>
      <c r="AF107" s="74">
        <v>4.8869999999999996</v>
      </c>
      <c r="AG107" s="74">
        <v>25.04</v>
      </c>
      <c r="AH107" s="74">
        <v>0.71399999999999997</v>
      </c>
      <c r="AI107" s="74">
        <v>280.3</v>
      </c>
      <c r="AJ107" s="71">
        <v>0.69299999999999995</v>
      </c>
      <c r="AK107" s="71">
        <v>0.53800000000000003</v>
      </c>
      <c r="AL107" s="71">
        <v>7.0000000000000007E-2</v>
      </c>
      <c r="AM107" s="72">
        <v>7.0000000000000007E-2</v>
      </c>
      <c r="AN107" s="74">
        <v>38.58</v>
      </c>
      <c r="AO107" s="71">
        <v>4.4349999999999996</v>
      </c>
      <c r="AP107" s="71">
        <v>9.9830000000000005</v>
      </c>
      <c r="AQ107" s="71">
        <v>0.93100000000000005</v>
      </c>
      <c r="AR107" s="71">
        <v>2.9430000000000001</v>
      </c>
      <c r="AS107" s="71">
        <v>0.52500000000000002</v>
      </c>
      <c r="AT107" s="71">
        <v>0.40500000000000003</v>
      </c>
      <c r="AU107" s="71">
        <f t="shared" si="13"/>
        <v>405</v>
      </c>
      <c r="AV107" s="71">
        <f t="shared" si="14"/>
        <v>0.94076655052264813</v>
      </c>
      <c r="AW107" s="71">
        <v>0.33600000000000002</v>
      </c>
      <c r="AX107" s="71">
        <v>3.3000000000000002E-2</v>
      </c>
      <c r="AY107" s="71">
        <v>0.11600000000000001</v>
      </c>
      <c r="AZ107" s="71">
        <v>1.7000000000000001E-2</v>
      </c>
      <c r="BA107" s="71">
        <v>3.7999999999999999E-2</v>
      </c>
      <c r="BB107" s="72">
        <v>0.01</v>
      </c>
      <c r="BC107" s="71">
        <v>8.9999999999999993E-3</v>
      </c>
      <c r="BD107" s="71">
        <v>0</v>
      </c>
      <c r="BE107" s="71">
        <v>8.4000000000000005E-2</v>
      </c>
      <c r="BF107" s="71">
        <v>2.76</v>
      </c>
      <c r="BG107" s="72">
        <v>0.01</v>
      </c>
      <c r="BH107" s="71">
        <v>1.4E-2</v>
      </c>
    </row>
    <row r="108" spans="1:60" ht="12" customHeight="1" x14ac:dyDescent="0.2">
      <c r="B108" s="70">
        <v>104</v>
      </c>
      <c r="C108" s="81">
        <v>42516</v>
      </c>
      <c r="D108" s="82" t="s">
        <v>316</v>
      </c>
      <c r="E108" s="83">
        <v>159.80000000000001</v>
      </c>
      <c r="F108" s="83">
        <v>2881.5</v>
      </c>
      <c r="G108" s="83">
        <v>2898.06</v>
      </c>
      <c r="H108" s="83">
        <v>-1305.7</v>
      </c>
      <c r="I108" s="70" t="s">
        <v>180</v>
      </c>
      <c r="J108" s="70" t="s">
        <v>317</v>
      </c>
      <c r="K108" s="70" t="s">
        <v>47</v>
      </c>
      <c r="L108" s="70" t="s">
        <v>42</v>
      </c>
      <c r="M108" s="70" t="s">
        <v>289</v>
      </c>
      <c r="P108" s="71">
        <v>2.6779999999999999</v>
      </c>
      <c r="Q108" s="71">
        <v>7.3999999999999996E-2</v>
      </c>
      <c r="R108" s="71">
        <v>27.78</v>
      </c>
      <c r="S108" s="72">
        <v>0.47965999999999998</v>
      </c>
      <c r="T108" s="71">
        <v>6.3E-2</v>
      </c>
      <c r="U108" s="71">
        <v>13.59</v>
      </c>
      <c r="V108" s="73">
        <v>218</v>
      </c>
      <c r="W108" s="85">
        <v>18.5</v>
      </c>
      <c r="X108" s="84">
        <v>4.2</v>
      </c>
      <c r="Y108" s="73">
        <v>22.12</v>
      </c>
      <c r="Z108" s="75">
        <v>0.497</v>
      </c>
      <c r="AA108" s="75">
        <f t="shared" si="9"/>
        <v>0.44774774774774773</v>
      </c>
      <c r="AB108" s="73">
        <f t="shared" si="10"/>
        <v>3461.5826126126121</v>
      </c>
      <c r="AC108" s="74">
        <v>0.36199999999999999</v>
      </c>
      <c r="AD108" s="84">
        <v>7.8</v>
      </c>
      <c r="AE108" s="85">
        <v>1.5</v>
      </c>
      <c r="AF108" s="74">
        <v>2.9750000000000001</v>
      </c>
      <c r="AG108" s="74">
        <v>23.21</v>
      </c>
      <c r="AH108" s="74">
        <v>0.247</v>
      </c>
      <c r="AI108" s="74">
        <v>258.39999999999998</v>
      </c>
      <c r="AJ108" s="71">
        <v>0.69399999999999995</v>
      </c>
      <c r="AK108" s="72">
        <v>0.1</v>
      </c>
      <c r="AL108" s="72">
        <v>0.04</v>
      </c>
      <c r="AM108" s="72">
        <v>0.08</v>
      </c>
      <c r="AN108" s="74">
        <v>47.51</v>
      </c>
      <c r="AO108" s="71">
        <v>4.1829999999999998</v>
      </c>
      <c r="AP108" s="71">
        <v>9.407</v>
      </c>
      <c r="AQ108" s="71">
        <v>0.83599999999999997</v>
      </c>
      <c r="AR108" s="71">
        <v>2.7120000000000002</v>
      </c>
      <c r="AS108" s="71">
        <v>0.496</v>
      </c>
      <c r="AT108" s="71">
        <v>0.42099999999999999</v>
      </c>
      <c r="AU108" s="71">
        <f t="shared" si="13"/>
        <v>421</v>
      </c>
      <c r="AV108" s="71">
        <f t="shared" si="14"/>
        <v>0.81117533718689783</v>
      </c>
      <c r="AW108" s="71">
        <v>0.54200000000000004</v>
      </c>
      <c r="AX108" s="71">
        <v>2.1000000000000001E-2</v>
      </c>
      <c r="AY108" s="71">
        <v>0.188</v>
      </c>
      <c r="AZ108" s="71">
        <v>2.8000000000000001E-2</v>
      </c>
      <c r="BA108" s="72">
        <v>0.03</v>
      </c>
      <c r="BB108" s="72">
        <v>0.01</v>
      </c>
      <c r="BC108" s="71">
        <v>2.3E-2</v>
      </c>
      <c r="BD108" s="72">
        <v>0.02</v>
      </c>
      <c r="BE108" s="71">
        <v>8.4000000000000005E-2</v>
      </c>
      <c r="BF108" s="71">
        <v>1.4790000000000001</v>
      </c>
      <c r="BG108" s="72">
        <v>0.01</v>
      </c>
      <c r="BH108" s="72">
        <v>0.01</v>
      </c>
    </row>
    <row r="109" spans="1:60" ht="12" customHeight="1" x14ac:dyDescent="0.2">
      <c r="B109" s="70">
        <v>105</v>
      </c>
      <c r="C109" s="81">
        <v>42516</v>
      </c>
      <c r="D109" s="82" t="s">
        <v>316</v>
      </c>
      <c r="E109" s="83">
        <v>159.80000000000001</v>
      </c>
      <c r="F109" s="83">
        <v>2881.5</v>
      </c>
      <c r="G109" s="83">
        <v>2898.06</v>
      </c>
      <c r="H109" s="83">
        <v>-1305.7</v>
      </c>
      <c r="I109" s="70" t="s">
        <v>180</v>
      </c>
      <c r="J109" s="70" t="s">
        <v>317</v>
      </c>
      <c r="K109" s="70" t="s">
        <v>47</v>
      </c>
      <c r="L109" s="70" t="s">
        <v>42</v>
      </c>
      <c r="M109" s="70" t="s">
        <v>289</v>
      </c>
      <c r="P109" s="71">
        <v>3.3530000000000002</v>
      </c>
      <c r="Q109" s="71">
        <v>0.16600000000000001</v>
      </c>
      <c r="R109" s="71">
        <v>30.69</v>
      </c>
      <c r="S109" s="72">
        <v>0.25042999999999999</v>
      </c>
      <c r="T109" s="71">
        <v>9.2999999999999999E-2</v>
      </c>
      <c r="U109" s="71">
        <v>15.06</v>
      </c>
      <c r="V109" s="73">
        <v>262.5</v>
      </c>
      <c r="W109" s="85">
        <v>18.600000000000001</v>
      </c>
      <c r="X109" s="84">
        <v>2.9</v>
      </c>
      <c r="Y109" s="73">
        <v>64.62</v>
      </c>
      <c r="Z109" s="75">
        <v>0.97199999999999998</v>
      </c>
      <c r="AA109" s="75">
        <f t="shared" si="9"/>
        <v>0.87567567567567561</v>
      </c>
      <c r="AB109" s="73">
        <f t="shared" si="10"/>
        <v>6769.9362162162161</v>
      </c>
      <c r="AC109" s="74">
        <v>0.48199999999999998</v>
      </c>
      <c r="AD109" s="84">
        <v>3.9</v>
      </c>
      <c r="AE109" s="74">
        <v>1.84</v>
      </c>
      <c r="AF109" s="74">
        <v>6.8120000000000003</v>
      </c>
      <c r="AG109" s="74">
        <v>26.7</v>
      </c>
      <c r="AH109" s="74">
        <v>0.54700000000000004</v>
      </c>
      <c r="AI109" s="74">
        <v>283.89999999999998</v>
      </c>
      <c r="AJ109" s="71">
        <v>1.01</v>
      </c>
      <c r="AK109" s="72">
        <v>0.08</v>
      </c>
      <c r="AL109" s="71">
        <v>4.0000000000000001E-3</v>
      </c>
      <c r="AM109" s="72">
        <v>0.13</v>
      </c>
      <c r="AN109" s="74">
        <v>53.34</v>
      </c>
      <c r="AO109" s="71">
        <v>4.617</v>
      </c>
      <c r="AP109" s="71">
        <v>10.61</v>
      </c>
      <c r="AQ109" s="71">
        <v>0.90700000000000003</v>
      </c>
      <c r="AR109" s="71">
        <v>3.044</v>
      </c>
      <c r="AS109" s="71">
        <v>0.50900000000000001</v>
      </c>
      <c r="AT109" s="71">
        <v>0.50600000000000001</v>
      </c>
      <c r="AU109" s="71">
        <f t="shared" si="13"/>
        <v>506</v>
      </c>
      <c r="AV109" s="71">
        <f t="shared" si="14"/>
        <v>1.2222222222222221</v>
      </c>
      <c r="AW109" s="71">
        <v>0.31900000000000001</v>
      </c>
      <c r="AX109" s="71">
        <v>0.04</v>
      </c>
      <c r="AY109" s="71">
        <v>0.14699999999999999</v>
      </c>
      <c r="AZ109" s="71">
        <v>3.2000000000000001E-2</v>
      </c>
      <c r="BA109" s="72">
        <v>0.05</v>
      </c>
      <c r="BB109" s="71">
        <v>8.0000000000000002E-3</v>
      </c>
      <c r="BC109" s="72">
        <v>0.04</v>
      </c>
      <c r="BD109" s="71">
        <v>1E-3</v>
      </c>
      <c r="BE109" s="71">
        <v>8.4000000000000005E-2</v>
      </c>
      <c r="BF109" s="71">
        <v>1.7370000000000001</v>
      </c>
      <c r="BG109" s="72">
        <v>0.01</v>
      </c>
      <c r="BH109" s="72">
        <v>0.01</v>
      </c>
    </row>
    <row r="110" spans="1:60" ht="12" customHeight="1" x14ac:dyDescent="0.2">
      <c r="A110" s="56">
        <v>18</v>
      </c>
      <c r="B110" s="70">
        <v>106</v>
      </c>
      <c r="C110" s="81">
        <v>42892</v>
      </c>
      <c r="D110" s="82" t="s">
        <v>318</v>
      </c>
      <c r="E110" s="83">
        <v>197.34</v>
      </c>
      <c r="F110" s="83">
        <v>2919.04</v>
      </c>
      <c r="G110" s="83">
        <v>2944.9399999999996</v>
      </c>
      <c r="H110" s="83">
        <v>-1343.24</v>
      </c>
      <c r="I110" s="70" t="s">
        <v>180</v>
      </c>
      <c r="J110" s="70" t="s">
        <v>49</v>
      </c>
      <c r="K110" s="70" t="s">
        <v>305</v>
      </c>
      <c r="L110" s="70" t="s">
        <v>42</v>
      </c>
      <c r="M110" s="70" t="s">
        <v>289</v>
      </c>
      <c r="P110" s="71">
        <v>2.5873117206982545</v>
      </c>
      <c r="Q110" s="71">
        <v>0.17150551363900174</v>
      </c>
      <c r="R110" s="71">
        <v>30.36624809741248</v>
      </c>
      <c r="S110" s="72">
        <v>0.36704957211386946</v>
      </c>
      <c r="T110" s="71">
        <v>8.2644752714113381E-2</v>
      </c>
      <c r="U110" s="71">
        <v>12.131636042922239</v>
      </c>
      <c r="V110" s="73">
        <v>145.96674473067915</v>
      </c>
      <c r="W110" s="85">
        <v>19</v>
      </c>
      <c r="X110" s="84">
        <v>8</v>
      </c>
      <c r="Y110" s="73">
        <v>102.93988326848249</v>
      </c>
      <c r="Z110" s="75">
        <v>0.70450337078651692</v>
      </c>
      <c r="AA110" s="75">
        <f t="shared" si="9"/>
        <v>0.63468772142929442</v>
      </c>
      <c r="AB110" s="73">
        <f t="shared" si="10"/>
        <v>4906.8342431420178</v>
      </c>
      <c r="AC110" s="74">
        <v>0.92856043110084674</v>
      </c>
      <c r="AD110" s="84">
        <v>29</v>
      </c>
      <c r="AE110" s="74">
        <v>4.7188880390346819</v>
      </c>
      <c r="AF110" s="74">
        <v>5.1668615384615384</v>
      </c>
      <c r="AG110" s="74">
        <v>20.122437603993344</v>
      </c>
      <c r="AH110" s="85">
        <v>0.09</v>
      </c>
      <c r="AI110" s="74">
        <v>235</v>
      </c>
      <c r="AJ110" s="71">
        <v>0.29795530329904224</v>
      </c>
      <c r="AK110" s="71">
        <v>0.30606351263771875</v>
      </c>
      <c r="AL110" s="71">
        <v>0.05</v>
      </c>
      <c r="AM110" s="71">
        <v>3.9964125560538119E-2</v>
      </c>
      <c r="AN110" s="74">
        <v>50.462923340071526</v>
      </c>
      <c r="AO110" s="71">
        <v>1.7435402576489534</v>
      </c>
      <c r="AP110" s="71">
        <v>3.7163905472636825</v>
      </c>
      <c r="AQ110" s="71">
        <v>0.26833011673151752</v>
      </c>
      <c r="AR110" s="71">
        <v>1.0917482993197278</v>
      </c>
      <c r="AS110" s="71">
        <v>0.14894932262920219</v>
      </c>
      <c r="AT110" s="71">
        <v>0.19793103448275862</v>
      </c>
      <c r="AU110" s="71">
        <f t="shared" ref="AU110:AU117" si="15">AT110*1000</f>
        <v>197.93103448275861</v>
      </c>
      <c r="AV110" s="71">
        <f t="shared" si="14"/>
        <v>1.7261310313083502</v>
      </c>
      <c r="AW110" s="71">
        <v>8.0385566661019828E-2</v>
      </c>
      <c r="AX110" s="71">
        <v>1.0368663594470046E-2</v>
      </c>
      <c r="AY110" s="71">
        <v>8.7041310011164871E-2</v>
      </c>
      <c r="AZ110" s="71">
        <v>1.1661290322580642E-2</v>
      </c>
      <c r="BA110" s="71">
        <v>2.5390721649484534E-2</v>
      </c>
      <c r="BB110" s="71">
        <v>4.8357487922705313E-3</v>
      </c>
      <c r="BC110" s="72">
        <v>8.9999999999999993E-3</v>
      </c>
      <c r="BD110" s="72">
        <v>2E-3</v>
      </c>
      <c r="BE110" s="71">
        <v>0.02</v>
      </c>
      <c r="BF110" s="71">
        <v>0.59349251447929185</v>
      </c>
      <c r="BG110" s="71">
        <v>2.1649999999999999E-2</v>
      </c>
      <c r="BH110" s="71">
        <v>1.924E-2</v>
      </c>
    </row>
    <row r="111" spans="1:60" ht="12" customHeight="1" x14ac:dyDescent="0.2">
      <c r="B111" s="70">
        <v>107</v>
      </c>
      <c r="C111" s="81">
        <v>42892</v>
      </c>
      <c r="D111" s="82" t="s">
        <v>318</v>
      </c>
      <c r="E111" s="83">
        <v>197.34</v>
      </c>
      <c r="F111" s="83">
        <v>2919.04</v>
      </c>
      <c r="G111" s="83">
        <v>2944.9399999999996</v>
      </c>
      <c r="H111" s="83">
        <v>-1343.24</v>
      </c>
      <c r="I111" s="70" t="s">
        <v>180</v>
      </c>
      <c r="J111" s="70" t="s">
        <v>49</v>
      </c>
      <c r="K111" s="70" t="s">
        <v>305</v>
      </c>
      <c r="L111" s="70" t="s">
        <v>42</v>
      </c>
      <c r="M111" s="70" t="s">
        <v>289</v>
      </c>
      <c r="P111" s="71">
        <v>2.572798004987531</v>
      </c>
      <c r="Q111" s="71">
        <v>0.57006094022054554</v>
      </c>
      <c r="R111" s="71">
        <v>28.486643835616441</v>
      </c>
      <c r="S111" s="72">
        <v>0.1437513246262124</v>
      </c>
      <c r="T111" s="71">
        <v>8.9294330518697229E-2</v>
      </c>
      <c r="U111" s="71">
        <v>10.908622666470674</v>
      </c>
      <c r="V111" s="73">
        <v>152.92552693208432</v>
      </c>
      <c r="W111" s="85">
        <v>31</v>
      </c>
      <c r="X111" s="84">
        <v>10</v>
      </c>
      <c r="Y111" s="73">
        <v>603.37490272373543</v>
      </c>
      <c r="Z111" s="75">
        <v>3.1548314606741577</v>
      </c>
      <c r="AA111" s="75">
        <f t="shared" si="9"/>
        <v>2.8421905051118537</v>
      </c>
      <c r="AB111" s="73">
        <f t="shared" si="10"/>
        <v>21973.259014070252</v>
      </c>
      <c r="AC111" s="74">
        <v>6.1695150115473441</v>
      </c>
      <c r="AD111" s="84">
        <v>16</v>
      </c>
      <c r="AE111" s="74">
        <v>20.835736515890805</v>
      </c>
      <c r="AF111" s="74">
        <v>20.719461538461537</v>
      </c>
      <c r="AG111" s="74">
        <v>21.927296173044923</v>
      </c>
      <c r="AH111" s="74">
        <v>0.72272587412587419</v>
      </c>
      <c r="AI111" s="74">
        <v>255.55050505050505</v>
      </c>
      <c r="AJ111" s="71">
        <v>0.19683575736076622</v>
      </c>
      <c r="AK111" s="71">
        <v>0.32424627349319507</v>
      </c>
      <c r="AL111" s="71">
        <v>9.0795871559633035E-2</v>
      </c>
      <c r="AM111" s="71">
        <v>0.17946188340807173</v>
      </c>
      <c r="AN111" s="74">
        <v>47.991985694293263</v>
      </c>
      <c r="AO111" s="71">
        <v>1.7754066022544284</v>
      </c>
      <c r="AP111" s="71">
        <v>3.8587935323383089</v>
      </c>
      <c r="AQ111" s="71">
        <v>0.26477136186770428</v>
      </c>
      <c r="AR111" s="71">
        <v>0.91741723356009064</v>
      </c>
      <c r="AS111" s="71">
        <v>0.21042047165077771</v>
      </c>
      <c r="AT111" s="71">
        <v>0.2226724137931034</v>
      </c>
      <c r="AU111" s="71">
        <f t="shared" si="15"/>
        <v>222.6724137931034</v>
      </c>
      <c r="AV111" s="71">
        <f t="shared" si="14"/>
        <v>1.2358813752439231</v>
      </c>
      <c r="AW111" s="71">
        <v>0.14992546162967985</v>
      </c>
      <c r="AX111" s="71">
        <v>1.2073732718894E-2</v>
      </c>
      <c r="AY111" s="71">
        <v>2.0309639002605136E-2</v>
      </c>
      <c r="AZ111" s="71">
        <v>5.8306451612903211E-3</v>
      </c>
      <c r="BA111" s="71">
        <v>1.461890034364261E-2</v>
      </c>
      <c r="BB111" s="71">
        <v>4.8357487922705313E-3</v>
      </c>
      <c r="BC111" s="71">
        <v>2.4698996655518394E-2</v>
      </c>
      <c r="BD111" s="72">
        <v>2E-3</v>
      </c>
      <c r="BE111" s="71">
        <v>0.02</v>
      </c>
      <c r="BF111" s="71">
        <v>1.5149445962189925</v>
      </c>
      <c r="BG111" s="71">
        <v>2.657E-2</v>
      </c>
      <c r="BH111" s="71">
        <v>1.8467000000000001E-2</v>
      </c>
    </row>
    <row r="112" spans="1:60" ht="12" customHeight="1" x14ac:dyDescent="0.2">
      <c r="A112" s="56">
        <v>19</v>
      </c>
      <c r="B112" s="70">
        <v>108</v>
      </c>
      <c r="C112" s="81" t="s">
        <v>57</v>
      </c>
      <c r="D112" s="82" t="s">
        <v>319</v>
      </c>
      <c r="E112" s="83">
        <v>204.55</v>
      </c>
      <c r="F112" s="83">
        <v>2926.25</v>
      </c>
      <c r="G112" s="83">
        <v>2952.1499999999996</v>
      </c>
      <c r="H112" s="83">
        <v>-1350.45</v>
      </c>
      <c r="I112" s="70" t="s">
        <v>180</v>
      </c>
      <c r="J112" s="70" t="s">
        <v>320</v>
      </c>
      <c r="K112" s="70" t="s">
        <v>53</v>
      </c>
      <c r="L112" s="70" t="s">
        <v>42</v>
      </c>
      <c r="M112" s="70" t="s">
        <v>289</v>
      </c>
      <c r="P112" s="71">
        <v>3.1019999999999999</v>
      </c>
      <c r="Q112" s="71">
        <v>3.7999999999999999E-2</v>
      </c>
      <c r="R112" s="71">
        <v>27.53</v>
      </c>
      <c r="S112" s="72">
        <v>0.72104999999999997</v>
      </c>
      <c r="T112" s="71">
        <v>9.6000000000000002E-2</v>
      </c>
      <c r="U112" s="71">
        <v>13.47</v>
      </c>
      <c r="V112" s="73">
        <v>203.6</v>
      </c>
      <c r="W112" s="85">
        <v>1.5</v>
      </c>
      <c r="X112" s="84">
        <v>27</v>
      </c>
      <c r="Y112" s="73">
        <v>15.21</v>
      </c>
      <c r="Z112" s="75">
        <v>0.216</v>
      </c>
      <c r="AA112" s="75">
        <f t="shared" si="9"/>
        <v>0.19459459459459458</v>
      </c>
      <c r="AB112" s="73">
        <f t="shared" si="10"/>
        <v>1504.4302702702701</v>
      </c>
      <c r="AC112" s="85">
        <v>2.7</v>
      </c>
      <c r="AD112" s="73">
        <v>298.3</v>
      </c>
      <c r="AE112" s="74">
        <v>7.6509999999999998</v>
      </c>
      <c r="AF112" s="85">
        <v>5.0999999999999996</v>
      </c>
      <c r="AG112" s="74">
        <v>21.43</v>
      </c>
      <c r="AH112" s="85">
        <v>2</v>
      </c>
      <c r="AI112" s="74">
        <v>281.60000000000002</v>
      </c>
      <c r="AJ112" s="72">
        <v>0.18</v>
      </c>
      <c r="AK112" s="72">
        <v>0.91</v>
      </c>
      <c r="AL112" s="72">
        <v>0.24</v>
      </c>
      <c r="AM112" s="72">
        <v>0.69</v>
      </c>
      <c r="AN112" s="74">
        <v>59.28</v>
      </c>
      <c r="AO112" s="71">
        <v>2.4590000000000001</v>
      </c>
      <c r="AP112" s="71">
        <v>4.5460000000000003</v>
      </c>
      <c r="AQ112" s="71">
        <v>0.501</v>
      </c>
      <c r="AR112" s="71">
        <v>0.85299999999999998</v>
      </c>
      <c r="AS112" s="72">
        <v>0.28999999999999998</v>
      </c>
      <c r="AT112" s="71">
        <v>0.42099999999999999</v>
      </c>
      <c r="AU112" s="71">
        <f t="shared" si="15"/>
        <v>421</v>
      </c>
      <c r="AV112" s="72">
        <f t="shared" si="14"/>
        <v>1.4517241379310346</v>
      </c>
      <c r="AW112" s="72">
        <v>0.28999999999999998</v>
      </c>
      <c r="AX112" s="72">
        <v>0.05</v>
      </c>
      <c r="AY112" s="72">
        <v>0.08</v>
      </c>
      <c r="AZ112" s="72">
        <v>0.05</v>
      </c>
      <c r="BA112" s="72">
        <v>0.19</v>
      </c>
      <c r="BB112" s="72">
        <v>0.05</v>
      </c>
      <c r="BC112" s="72">
        <v>7.0000000000000007E-2</v>
      </c>
      <c r="BD112" s="72">
        <v>0.05</v>
      </c>
      <c r="BE112" s="71">
        <v>6.7000000000000004E-2</v>
      </c>
      <c r="BF112" s="71">
        <v>20.07</v>
      </c>
      <c r="BG112" s="71">
        <v>1.7000000000000001E-2</v>
      </c>
      <c r="BH112" s="71">
        <v>1.4E-2</v>
      </c>
    </row>
    <row r="113" spans="1:60" s="83" customFormat="1" ht="12" customHeight="1" x14ac:dyDescent="0.2">
      <c r="A113" s="62">
        <v>20</v>
      </c>
      <c r="B113" s="70">
        <v>109</v>
      </c>
      <c r="C113" s="89">
        <v>42933</v>
      </c>
      <c r="D113" s="82" t="s">
        <v>321</v>
      </c>
      <c r="E113" s="83">
        <v>205.46</v>
      </c>
      <c r="F113" s="83">
        <v>2927.16</v>
      </c>
      <c r="G113" s="83">
        <v>2953.0599999999995</v>
      </c>
      <c r="H113" s="83">
        <v>-1351.36</v>
      </c>
      <c r="I113" s="83" t="s">
        <v>180</v>
      </c>
      <c r="J113" s="83" t="s">
        <v>310</v>
      </c>
      <c r="K113" s="83" t="s">
        <v>53</v>
      </c>
      <c r="L113" s="70" t="s">
        <v>42</v>
      </c>
      <c r="M113" s="70" t="s">
        <v>289</v>
      </c>
      <c r="N113" s="70"/>
      <c r="O113" s="70"/>
      <c r="P113" s="90">
        <v>2.569</v>
      </c>
      <c r="Q113" s="90">
        <v>0.32</v>
      </c>
      <c r="R113" s="90">
        <v>41.12</v>
      </c>
      <c r="S113" s="91">
        <v>0.23386000000000001</v>
      </c>
      <c r="T113" s="90">
        <v>0.17499999999999999</v>
      </c>
      <c r="U113" s="90">
        <v>18.260000000000002</v>
      </c>
      <c r="V113" s="92">
        <v>206.4</v>
      </c>
      <c r="W113" s="93">
        <v>20.66</v>
      </c>
      <c r="X113" s="95" t="s">
        <v>101</v>
      </c>
      <c r="Y113" s="92">
        <v>27.7</v>
      </c>
      <c r="Z113" s="90">
        <v>0.56699999999999995</v>
      </c>
      <c r="AA113" s="75">
        <f t="shared" si="9"/>
        <v>0.5108108108108107</v>
      </c>
      <c r="AB113" s="73">
        <f t="shared" si="10"/>
        <v>3949.1294594594588</v>
      </c>
      <c r="AC113" s="94" t="s">
        <v>76</v>
      </c>
      <c r="AD113" s="95" t="s">
        <v>102</v>
      </c>
      <c r="AE113" s="94" t="s">
        <v>103</v>
      </c>
      <c r="AF113" s="93">
        <v>2.9039999999999999</v>
      </c>
      <c r="AG113" s="93">
        <v>24.11</v>
      </c>
      <c r="AH113" s="90">
        <v>0.308</v>
      </c>
      <c r="AI113" s="93">
        <v>364.3</v>
      </c>
      <c r="AJ113" s="90">
        <v>0.52100000000000002</v>
      </c>
      <c r="AK113" s="90">
        <v>0.626</v>
      </c>
      <c r="AL113" s="91" t="s">
        <v>90</v>
      </c>
      <c r="AM113" s="91" t="s">
        <v>75</v>
      </c>
      <c r="AN113" s="93">
        <v>74</v>
      </c>
      <c r="AO113" s="90">
        <v>2.64</v>
      </c>
      <c r="AP113" s="90">
        <v>5.0529999999999999</v>
      </c>
      <c r="AQ113" s="90">
        <v>0.46300000000000002</v>
      </c>
      <c r="AR113" s="90">
        <v>1.6679999999999999</v>
      </c>
      <c r="AS113" s="90">
        <v>0.33600000000000002</v>
      </c>
      <c r="AT113" s="90">
        <v>0.46</v>
      </c>
      <c r="AU113" s="71">
        <f t="shared" si="15"/>
        <v>460</v>
      </c>
      <c r="AV113" s="72">
        <f t="shared" si="14"/>
        <v>1.5384615384615383</v>
      </c>
      <c r="AW113" s="90">
        <v>0.26200000000000001</v>
      </c>
      <c r="AX113" s="91" t="s">
        <v>104</v>
      </c>
      <c r="AY113" s="90">
        <v>8.1000000000000003E-2</v>
      </c>
      <c r="AZ113" s="90">
        <v>7.0000000000000001E-3</v>
      </c>
      <c r="BA113" s="90">
        <v>7.4999999999999997E-2</v>
      </c>
      <c r="BB113" s="90">
        <v>2.1000000000000001E-2</v>
      </c>
      <c r="BC113" s="91" t="s">
        <v>75</v>
      </c>
      <c r="BD113" s="91" t="s">
        <v>82</v>
      </c>
      <c r="BE113" s="90">
        <v>0.16500000000000001</v>
      </c>
      <c r="BF113" s="90">
        <v>4.1660000000000004</v>
      </c>
      <c r="BG113" s="91" t="s">
        <v>105</v>
      </c>
      <c r="BH113" s="91" t="s">
        <v>106</v>
      </c>
    </row>
    <row r="114" spans="1:60" s="83" customFormat="1" ht="12" customHeight="1" x14ac:dyDescent="0.2">
      <c r="A114" s="62"/>
      <c r="B114" s="70">
        <v>110</v>
      </c>
      <c r="C114" s="89">
        <v>42933</v>
      </c>
      <c r="D114" s="82" t="s">
        <v>321</v>
      </c>
      <c r="E114" s="83">
        <v>205.46</v>
      </c>
      <c r="F114" s="83">
        <v>2927.16</v>
      </c>
      <c r="G114" s="83">
        <v>2953.0599999999995</v>
      </c>
      <c r="H114" s="83">
        <v>-1351.36</v>
      </c>
      <c r="I114" s="83" t="s">
        <v>180</v>
      </c>
      <c r="J114" s="83" t="s">
        <v>310</v>
      </c>
      <c r="K114" s="83" t="s">
        <v>53</v>
      </c>
      <c r="L114" s="70" t="s">
        <v>42</v>
      </c>
      <c r="M114" s="70" t="s">
        <v>289</v>
      </c>
      <c r="N114" s="70"/>
      <c r="O114" s="70"/>
      <c r="P114" s="90">
        <v>2.3940000000000001</v>
      </c>
      <c r="Q114" s="90">
        <v>0.03</v>
      </c>
      <c r="R114" s="90">
        <v>37.049999999999997</v>
      </c>
      <c r="S114" s="91">
        <v>0.23807</v>
      </c>
      <c r="T114" s="90">
        <v>0.17199999999999999</v>
      </c>
      <c r="U114" s="90">
        <v>17.149999999999999</v>
      </c>
      <c r="V114" s="92">
        <v>138.6</v>
      </c>
      <c r="W114" s="93">
        <v>33.5</v>
      </c>
      <c r="X114" s="92">
        <v>12.404999999999999</v>
      </c>
      <c r="Y114" s="92">
        <v>7.9119999999999999</v>
      </c>
      <c r="Z114" s="90">
        <v>0.43099999999999999</v>
      </c>
      <c r="AA114" s="75">
        <f t="shared" si="9"/>
        <v>0.38828828828828826</v>
      </c>
      <c r="AB114" s="73">
        <f t="shared" si="10"/>
        <v>3001.8955855855852</v>
      </c>
      <c r="AC114" s="94" t="s">
        <v>98</v>
      </c>
      <c r="AD114" s="95" t="s">
        <v>86</v>
      </c>
      <c r="AE114" s="94" t="s">
        <v>107</v>
      </c>
      <c r="AF114" s="94" t="s">
        <v>108</v>
      </c>
      <c r="AG114" s="93">
        <v>22.31</v>
      </c>
      <c r="AH114" s="90">
        <v>0.628</v>
      </c>
      <c r="AI114" s="93">
        <v>311.60000000000002</v>
      </c>
      <c r="AJ114" s="90">
        <v>0.28199999999999997</v>
      </c>
      <c r="AK114" s="90">
        <v>0.72499999999999998</v>
      </c>
      <c r="AL114" s="90">
        <v>0.113</v>
      </c>
      <c r="AM114" s="90">
        <v>9.6000000000000002E-2</v>
      </c>
      <c r="AN114" s="93">
        <v>57.99</v>
      </c>
      <c r="AO114" s="90">
        <v>2.1840000000000002</v>
      </c>
      <c r="AP114" s="90">
        <v>3.778</v>
      </c>
      <c r="AQ114" s="90">
        <v>0.34300000000000003</v>
      </c>
      <c r="AR114" s="90">
        <v>1.1379999999999999</v>
      </c>
      <c r="AS114" s="90">
        <v>0.312</v>
      </c>
      <c r="AT114" s="90">
        <v>0.26600000000000001</v>
      </c>
      <c r="AU114" s="71">
        <f t="shared" si="15"/>
        <v>266</v>
      </c>
      <c r="AV114" s="72">
        <f t="shared" si="14"/>
        <v>1.449591280653951</v>
      </c>
      <c r="AW114" s="90">
        <v>5.5E-2</v>
      </c>
      <c r="AX114" s="90">
        <v>1.6E-2</v>
      </c>
      <c r="AY114" s="91" t="s">
        <v>78</v>
      </c>
      <c r="AZ114" s="91" t="s">
        <v>109</v>
      </c>
      <c r="BA114" s="91" t="s">
        <v>110</v>
      </c>
      <c r="BB114" s="91" t="s">
        <v>91</v>
      </c>
      <c r="BC114" s="90">
        <v>0.04</v>
      </c>
      <c r="BD114" s="91" t="s">
        <v>109</v>
      </c>
      <c r="BE114" s="90">
        <v>0.23200000000000001</v>
      </c>
      <c r="BF114" s="90">
        <v>0.74099999999999999</v>
      </c>
      <c r="BG114" s="91" t="s">
        <v>111</v>
      </c>
      <c r="BH114" s="90">
        <v>1.4999999999999999E-2</v>
      </c>
    </row>
    <row r="115" spans="1:60" s="83" customFormat="1" ht="12" customHeight="1" x14ac:dyDescent="0.2">
      <c r="A115" s="62"/>
      <c r="B115" s="70">
        <v>111</v>
      </c>
      <c r="C115" s="89">
        <v>42933</v>
      </c>
      <c r="D115" s="82" t="s">
        <v>321</v>
      </c>
      <c r="E115" s="83">
        <v>205.46</v>
      </c>
      <c r="F115" s="83">
        <v>2927.16</v>
      </c>
      <c r="G115" s="83">
        <v>2953.0599999999995</v>
      </c>
      <c r="H115" s="83">
        <v>-1351.36</v>
      </c>
      <c r="I115" s="83" t="s">
        <v>180</v>
      </c>
      <c r="J115" s="83" t="s">
        <v>310</v>
      </c>
      <c r="K115" s="83" t="s">
        <v>53</v>
      </c>
      <c r="L115" s="70" t="s">
        <v>42</v>
      </c>
      <c r="M115" s="70" t="s">
        <v>289</v>
      </c>
      <c r="N115" s="70"/>
      <c r="O115" s="70"/>
      <c r="P115" s="90">
        <v>3.0019999999999998</v>
      </c>
      <c r="Q115" s="90">
        <v>3.7999999999999999E-2</v>
      </c>
      <c r="R115" s="90">
        <v>38.869999999999997</v>
      </c>
      <c r="S115" s="91">
        <v>0.26555000000000001</v>
      </c>
      <c r="T115" s="90">
        <v>0.19400000000000001</v>
      </c>
      <c r="U115" s="90">
        <v>17.059999999999999</v>
      </c>
      <c r="V115" s="92">
        <v>254</v>
      </c>
      <c r="W115" s="93">
        <v>28.9</v>
      </c>
      <c r="X115" s="95" t="s">
        <v>112</v>
      </c>
      <c r="Y115" s="92">
        <v>10.68</v>
      </c>
      <c r="Z115" s="90">
        <v>0.40300000000000002</v>
      </c>
      <c r="AA115" s="75">
        <f t="shared" si="9"/>
        <v>0.36306306306306307</v>
      </c>
      <c r="AB115" s="73">
        <f t="shared" si="10"/>
        <v>2806.8768468468465</v>
      </c>
      <c r="AC115" s="94" t="s">
        <v>76</v>
      </c>
      <c r="AD115" s="95" t="s">
        <v>113</v>
      </c>
      <c r="AE115" s="94" t="s">
        <v>107</v>
      </c>
      <c r="AF115" s="93">
        <v>4.1349999999999998</v>
      </c>
      <c r="AG115" s="93">
        <v>24.2</v>
      </c>
      <c r="AH115" s="90">
        <v>0.25</v>
      </c>
      <c r="AI115" s="93">
        <v>368.9</v>
      </c>
      <c r="AJ115" s="90">
        <v>0.45100000000000001</v>
      </c>
      <c r="AK115" s="90">
        <v>0.68100000000000005</v>
      </c>
      <c r="AL115" s="90">
        <v>0.124</v>
      </c>
      <c r="AM115" s="91" t="s">
        <v>84</v>
      </c>
      <c r="AN115" s="93">
        <v>72.58</v>
      </c>
      <c r="AO115" s="90">
        <v>2.512</v>
      </c>
      <c r="AP115" s="90">
        <v>4.5220000000000002</v>
      </c>
      <c r="AQ115" s="90">
        <v>0.48599999999999999</v>
      </c>
      <c r="AR115" s="90">
        <v>1.431</v>
      </c>
      <c r="AS115" s="90">
        <v>0.121</v>
      </c>
      <c r="AT115" s="90">
        <v>0.45300000000000001</v>
      </c>
      <c r="AU115" s="71">
        <f t="shared" si="15"/>
        <v>453</v>
      </c>
      <c r="AV115" s="72">
        <f t="shared" si="14"/>
        <v>3.6829268292682928</v>
      </c>
      <c r="AW115" s="90">
        <v>0.125</v>
      </c>
      <c r="AX115" s="91" t="s">
        <v>91</v>
      </c>
      <c r="AY115" s="91" t="s">
        <v>81</v>
      </c>
      <c r="AZ115" s="90">
        <v>2.3E-2</v>
      </c>
      <c r="BA115" s="91" t="s">
        <v>114</v>
      </c>
      <c r="BB115" s="90">
        <v>1.4999999999999999E-2</v>
      </c>
      <c r="BC115" s="90">
        <v>3.5999999999999997E-2</v>
      </c>
      <c r="BD115" s="91" t="s">
        <v>82</v>
      </c>
      <c r="BE115" s="90">
        <v>0.16200000000000001</v>
      </c>
      <c r="BF115" s="90">
        <v>1.038</v>
      </c>
      <c r="BG115" s="91" t="s">
        <v>115</v>
      </c>
      <c r="BH115" s="91" t="s">
        <v>106</v>
      </c>
    </row>
    <row r="116" spans="1:60" s="83" customFormat="1" ht="12" customHeight="1" x14ac:dyDescent="0.2">
      <c r="A116" s="62"/>
      <c r="B116" s="70">
        <v>112</v>
      </c>
      <c r="C116" s="89">
        <v>42933</v>
      </c>
      <c r="D116" s="82" t="s">
        <v>321</v>
      </c>
      <c r="E116" s="83">
        <v>205.46</v>
      </c>
      <c r="F116" s="83">
        <v>2927.16</v>
      </c>
      <c r="G116" s="83">
        <v>2953.0599999999995</v>
      </c>
      <c r="H116" s="83">
        <v>-1351.36</v>
      </c>
      <c r="I116" s="83" t="s">
        <v>180</v>
      </c>
      <c r="J116" s="83" t="s">
        <v>310</v>
      </c>
      <c r="K116" s="83" t="s">
        <v>53</v>
      </c>
      <c r="L116" s="70" t="s">
        <v>42</v>
      </c>
      <c r="M116" s="70" t="s">
        <v>289</v>
      </c>
      <c r="N116" s="70"/>
      <c r="O116" s="70"/>
      <c r="P116" s="90">
        <v>3.2349999999999999</v>
      </c>
      <c r="Q116" s="90">
        <v>2.5999999999999999E-2</v>
      </c>
      <c r="R116" s="90">
        <v>40.380000000000003</v>
      </c>
      <c r="S116" s="91">
        <v>0.35402</v>
      </c>
      <c r="T116" s="90">
        <v>0.20499999999999999</v>
      </c>
      <c r="U116" s="90">
        <v>18.55</v>
      </c>
      <c r="V116" s="92">
        <v>342.8</v>
      </c>
      <c r="W116" s="93">
        <v>2.9649999999999999</v>
      </c>
      <c r="X116" s="92">
        <v>7.6219999999999999</v>
      </c>
      <c r="Y116" s="92">
        <v>16.32</v>
      </c>
      <c r="Z116" s="90">
        <v>0.49</v>
      </c>
      <c r="AA116" s="75">
        <f t="shared" si="9"/>
        <v>0.44144144144144137</v>
      </c>
      <c r="AB116" s="73">
        <f t="shared" si="10"/>
        <v>3412.8279279279272</v>
      </c>
      <c r="AC116" s="94" t="s">
        <v>96</v>
      </c>
      <c r="AD116" s="95" t="s">
        <v>116</v>
      </c>
      <c r="AE116" s="94" t="s">
        <v>117</v>
      </c>
      <c r="AF116" s="94" t="s">
        <v>108</v>
      </c>
      <c r="AG116" s="93">
        <v>25.2</v>
      </c>
      <c r="AH116" s="90">
        <v>0.33900000000000002</v>
      </c>
      <c r="AI116" s="93">
        <v>346.9</v>
      </c>
      <c r="AJ116" s="90">
        <v>0.95599999999999996</v>
      </c>
      <c r="AK116" s="90">
        <v>0.65400000000000003</v>
      </c>
      <c r="AL116" s="90">
        <v>8.7999999999999995E-2</v>
      </c>
      <c r="AM116" s="91" t="s">
        <v>84</v>
      </c>
      <c r="AN116" s="93">
        <v>102</v>
      </c>
      <c r="AO116" s="90">
        <v>4.8949999999999996</v>
      </c>
      <c r="AP116" s="90">
        <v>9.2260000000000009</v>
      </c>
      <c r="AQ116" s="90">
        <v>0.92100000000000004</v>
      </c>
      <c r="AR116" s="90">
        <v>3.0979999999999999</v>
      </c>
      <c r="AS116" s="90">
        <v>0.65700000000000003</v>
      </c>
      <c r="AT116" s="90">
        <v>0.439</v>
      </c>
      <c r="AU116" s="71">
        <f t="shared" si="15"/>
        <v>439</v>
      </c>
      <c r="AV116" s="72">
        <f t="shared" si="14"/>
        <v>0.84423076923076923</v>
      </c>
      <c r="AW116" s="90">
        <v>0.38300000000000001</v>
      </c>
      <c r="AX116" s="90">
        <v>5.0999999999999997E-2</v>
      </c>
      <c r="AY116" s="90">
        <v>0.19900000000000001</v>
      </c>
      <c r="AZ116" s="90">
        <v>2.1000000000000001E-2</v>
      </c>
      <c r="BA116" s="90">
        <v>0.09</v>
      </c>
      <c r="BB116" s="90">
        <v>1.4999999999999999E-2</v>
      </c>
      <c r="BC116" s="91" t="s">
        <v>92</v>
      </c>
      <c r="BD116" s="91" t="s">
        <v>82</v>
      </c>
      <c r="BE116" s="90">
        <v>0.182</v>
      </c>
      <c r="BF116" s="90">
        <v>1.333</v>
      </c>
      <c r="BG116" s="91" t="s">
        <v>118</v>
      </c>
      <c r="BH116" s="91" t="s">
        <v>106</v>
      </c>
    </row>
    <row r="117" spans="1:60" s="83" customFormat="1" ht="12" customHeight="1" x14ac:dyDescent="0.2">
      <c r="A117" s="62"/>
      <c r="B117" s="70">
        <v>113</v>
      </c>
      <c r="C117" s="89">
        <v>42933</v>
      </c>
      <c r="D117" s="82" t="s">
        <v>321</v>
      </c>
      <c r="E117" s="83">
        <v>205.46</v>
      </c>
      <c r="F117" s="83">
        <v>2927.16</v>
      </c>
      <c r="G117" s="83">
        <v>2953.0599999999995</v>
      </c>
      <c r="H117" s="83">
        <v>-1351.36</v>
      </c>
      <c r="I117" s="83" t="s">
        <v>180</v>
      </c>
      <c r="J117" s="83" t="s">
        <v>310</v>
      </c>
      <c r="K117" s="83" t="s">
        <v>53</v>
      </c>
      <c r="L117" s="70" t="s">
        <v>42</v>
      </c>
      <c r="M117" s="70" t="s">
        <v>289</v>
      </c>
      <c r="N117" s="70"/>
      <c r="O117" s="70"/>
      <c r="P117" s="90">
        <v>3.3460000000000001</v>
      </c>
      <c r="Q117" s="90">
        <v>7.6999999999999999E-2</v>
      </c>
      <c r="R117" s="90">
        <v>41.55</v>
      </c>
      <c r="S117" s="91">
        <v>0.29707</v>
      </c>
      <c r="T117" s="90">
        <v>0.21199999999999999</v>
      </c>
      <c r="U117" s="90">
        <v>18.73</v>
      </c>
      <c r="V117" s="92">
        <v>219.3</v>
      </c>
      <c r="W117" s="94" t="s">
        <v>113</v>
      </c>
      <c r="X117" s="95" t="s">
        <v>112</v>
      </c>
      <c r="Y117" s="92">
        <v>16.11</v>
      </c>
      <c r="Z117" s="90">
        <v>0.43</v>
      </c>
      <c r="AA117" s="75">
        <f t="shared" si="9"/>
        <v>0.38738738738738737</v>
      </c>
      <c r="AB117" s="73">
        <f t="shared" si="10"/>
        <v>2994.9306306306307</v>
      </c>
      <c r="AC117" s="94" t="s">
        <v>96</v>
      </c>
      <c r="AD117" s="95" t="s">
        <v>121</v>
      </c>
      <c r="AE117" s="93">
        <v>2.0920000000000001</v>
      </c>
      <c r="AF117" s="93">
        <v>3.24</v>
      </c>
      <c r="AG117" s="93">
        <v>26.94</v>
      </c>
      <c r="AH117" s="90">
        <v>0.49399999999999999</v>
      </c>
      <c r="AI117" s="93">
        <v>373.6</v>
      </c>
      <c r="AJ117" s="90">
        <v>0.34</v>
      </c>
      <c r="AK117" s="90">
        <v>0.69500000000000006</v>
      </c>
      <c r="AL117" s="90">
        <v>7.2000000000000008E-2</v>
      </c>
      <c r="AM117" s="90">
        <v>0.109</v>
      </c>
      <c r="AN117" s="93">
        <v>98.35</v>
      </c>
      <c r="AO117" s="90">
        <v>2.4689999999999999</v>
      </c>
      <c r="AP117" s="90">
        <v>4.5149999999999997</v>
      </c>
      <c r="AQ117" s="90">
        <v>0.51900000000000002</v>
      </c>
      <c r="AR117" s="90">
        <v>1.7689999999999999</v>
      </c>
      <c r="AS117" s="90">
        <v>0.27500000000000002</v>
      </c>
      <c r="AT117" s="90">
        <v>0.46899999999999997</v>
      </c>
      <c r="AU117" s="71">
        <f t="shared" si="15"/>
        <v>469</v>
      </c>
      <c r="AV117" s="72">
        <f t="shared" si="14"/>
        <v>2.7109826589595372</v>
      </c>
      <c r="AW117" s="90">
        <v>7.0999999999999994E-2</v>
      </c>
      <c r="AX117" s="90">
        <v>2.3E-2</v>
      </c>
      <c r="AY117" s="90">
        <v>0.14499999999999999</v>
      </c>
      <c r="AZ117" s="91" t="s">
        <v>109</v>
      </c>
      <c r="BA117" s="90">
        <v>3.1E-2</v>
      </c>
      <c r="BB117" s="91" t="s">
        <v>91</v>
      </c>
      <c r="BC117" s="91" t="s">
        <v>122</v>
      </c>
      <c r="BD117" s="91" t="s">
        <v>82</v>
      </c>
      <c r="BE117" s="90">
        <v>0.19900000000000001</v>
      </c>
      <c r="BF117" s="90">
        <v>1.544</v>
      </c>
      <c r="BG117" s="91" t="s">
        <v>123</v>
      </c>
      <c r="BH117" s="91" t="s">
        <v>124</v>
      </c>
    </row>
    <row r="118" spans="1:60" ht="12" customHeight="1" x14ac:dyDescent="0.2">
      <c r="A118" s="56">
        <v>21</v>
      </c>
      <c r="B118" s="70">
        <v>114</v>
      </c>
      <c r="C118" s="81">
        <v>42517</v>
      </c>
      <c r="D118" s="82" t="s">
        <v>322</v>
      </c>
      <c r="E118" s="83">
        <v>217.20178692405</v>
      </c>
      <c r="F118" s="83">
        <v>2938.8999999999996</v>
      </c>
      <c r="G118" s="83">
        <v>2964.7999999999993</v>
      </c>
      <c r="H118" s="83">
        <v>-1363.0999999999997</v>
      </c>
      <c r="I118" s="70" t="s">
        <v>180</v>
      </c>
      <c r="J118" s="70" t="s">
        <v>48</v>
      </c>
      <c r="K118" s="70" t="s">
        <v>62</v>
      </c>
      <c r="L118" s="70" t="s">
        <v>42</v>
      </c>
      <c r="M118" s="70" t="s">
        <v>289</v>
      </c>
      <c r="P118" s="71">
        <v>3.0129999999999999</v>
      </c>
      <c r="Q118" s="71">
        <v>3.1E-2</v>
      </c>
      <c r="R118" s="71">
        <v>31.86</v>
      </c>
      <c r="S118" s="72">
        <v>0.56544000000000005</v>
      </c>
      <c r="T118" s="71">
        <v>0.14000000000000001</v>
      </c>
      <c r="U118" s="71">
        <v>15.58</v>
      </c>
      <c r="V118" s="73">
        <v>163.80000000000001</v>
      </c>
      <c r="W118" s="85">
        <v>0.8</v>
      </c>
      <c r="X118" s="84">
        <v>5.0999999999999996</v>
      </c>
      <c r="Y118" s="73">
        <v>19.03</v>
      </c>
      <c r="Z118" s="75">
        <v>0.45300000000000001</v>
      </c>
      <c r="AA118" s="75">
        <f t="shared" si="9"/>
        <v>0.4081081081081081</v>
      </c>
      <c r="AB118" s="73">
        <f t="shared" si="10"/>
        <v>3155.1245945945943</v>
      </c>
      <c r="AC118" s="74">
        <v>0.64500000000000002</v>
      </c>
      <c r="AD118" s="84">
        <v>9.6</v>
      </c>
      <c r="AE118" s="85">
        <v>1.3</v>
      </c>
      <c r="AF118" s="74">
        <v>5.17</v>
      </c>
      <c r="AG118" s="74">
        <v>24.12</v>
      </c>
      <c r="AH118" s="74">
        <v>0.77900000000000003</v>
      </c>
      <c r="AI118" s="74">
        <v>287.3</v>
      </c>
      <c r="AJ118" s="71">
        <v>0.32900000000000001</v>
      </c>
      <c r="AK118" s="72">
        <v>0.12</v>
      </c>
      <c r="AL118" s="71">
        <v>8.9999999999999993E-3</v>
      </c>
      <c r="AM118" s="72">
        <v>0.08</v>
      </c>
      <c r="AN118" s="74">
        <v>65.17</v>
      </c>
      <c r="AO118" s="71">
        <v>1.881</v>
      </c>
      <c r="AP118" s="71">
        <v>3.8220000000000001</v>
      </c>
      <c r="AQ118" s="71">
        <v>0.33400000000000002</v>
      </c>
      <c r="AR118" s="71">
        <v>1.238</v>
      </c>
      <c r="AS118" s="71">
        <v>0.14499999999999999</v>
      </c>
      <c r="AT118" s="71">
        <v>0.35799999999999998</v>
      </c>
      <c r="AU118" s="71">
        <f t="shared" ref="AU118:AU124" si="16">AT118*1000</f>
        <v>358</v>
      </c>
      <c r="AV118" s="71">
        <f t="shared" si="14"/>
        <v>2.4775086505190314</v>
      </c>
      <c r="AW118" s="71">
        <v>0.14399999999999999</v>
      </c>
      <c r="AX118" s="71">
        <v>1.9E-2</v>
      </c>
      <c r="AY118" s="71">
        <v>6.5000000000000002E-2</v>
      </c>
      <c r="AZ118" s="71">
        <v>8.0000000000000002E-3</v>
      </c>
      <c r="BA118" s="71">
        <v>3.5000000000000003E-2</v>
      </c>
      <c r="BB118" s="72">
        <v>0.02</v>
      </c>
      <c r="BC118" s="72">
        <v>0.03</v>
      </c>
      <c r="BD118" s="72">
        <v>0.01</v>
      </c>
      <c r="BE118" s="71">
        <v>1.6E-2</v>
      </c>
      <c r="BF118" s="71">
        <v>1.3120000000000001</v>
      </c>
      <c r="BG118" s="71">
        <v>1.4999999999999999E-2</v>
      </c>
      <c r="BH118" s="71">
        <v>8.0000000000000002E-3</v>
      </c>
    </row>
    <row r="119" spans="1:60" ht="12" customHeight="1" x14ac:dyDescent="0.2">
      <c r="B119" s="70">
        <v>115</v>
      </c>
      <c r="C119" s="81">
        <v>42517</v>
      </c>
      <c r="D119" s="82" t="s">
        <v>322</v>
      </c>
      <c r="E119" s="83">
        <v>217.20178692405</v>
      </c>
      <c r="F119" s="83">
        <v>2938.8999999999996</v>
      </c>
      <c r="G119" s="83">
        <v>2964.7999999999993</v>
      </c>
      <c r="H119" s="83">
        <v>-1363.0999999999997</v>
      </c>
      <c r="I119" s="70" t="s">
        <v>180</v>
      </c>
      <c r="J119" s="70" t="s">
        <v>48</v>
      </c>
      <c r="K119" s="70" t="s">
        <v>62</v>
      </c>
      <c r="L119" s="70" t="s">
        <v>42</v>
      </c>
      <c r="M119" s="70" t="s">
        <v>289</v>
      </c>
      <c r="P119" s="71">
        <v>2.7549999999999999</v>
      </c>
      <c r="Q119" s="72">
        <v>0.1</v>
      </c>
      <c r="R119" s="71">
        <v>26.25</v>
      </c>
      <c r="S119" s="72">
        <v>0.68201000000000001</v>
      </c>
      <c r="T119" s="71">
        <v>0.15</v>
      </c>
      <c r="U119" s="71">
        <v>13.14</v>
      </c>
      <c r="V119" s="73">
        <v>147</v>
      </c>
      <c r="W119" s="85">
        <v>17.2</v>
      </c>
      <c r="X119" s="84">
        <v>5.7</v>
      </c>
      <c r="Y119" s="73">
        <v>13</v>
      </c>
      <c r="Z119" s="75">
        <v>0.373</v>
      </c>
      <c r="AA119" s="75">
        <f t="shared" si="9"/>
        <v>0.33603603603603599</v>
      </c>
      <c r="AB119" s="73">
        <f t="shared" si="10"/>
        <v>2597.9281981981981</v>
      </c>
      <c r="AC119" s="85">
        <v>0.7</v>
      </c>
      <c r="AD119" s="84">
        <v>12.2</v>
      </c>
      <c r="AE119" s="85">
        <v>8.1</v>
      </c>
      <c r="AF119" s="74">
        <v>5.0570000000000004</v>
      </c>
      <c r="AG119" s="74">
        <v>22.37</v>
      </c>
      <c r="AH119" s="74">
        <v>1.667</v>
      </c>
      <c r="AI119" s="74">
        <v>240.9</v>
      </c>
      <c r="AJ119" s="71">
        <v>0.11899999999999999</v>
      </c>
      <c r="AK119" s="71">
        <v>0.251</v>
      </c>
      <c r="AL119" s="72">
        <v>0.05</v>
      </c>
      <c r="AM119" s="72">
        <v>0.08</v>
      </c>
      <c r="AN119" s="74">
        <v>62.61</v>
      </c>
      <c r="AO119" s="71">
        <v>1.75</v>
      </c>
      <c r="AP119" s="71">
        <v>3.3149999999999999</v>
      </c>
      <c r="AQ119" s="71">
        <v>0.27300000000000002</v>
      </c>
      <c r="AR119" s="71">
        <v>1.0669999999999999</v>
      </c>
      <c r="AS119" s="71">
        <v>0.128</v>
      </c>
      <c r="AT119" s="71">
        <v>0.24099999999999999</v>
      </c>
      <c r="AU119" s="71">
        <f t="shared" si="16"/>
        <v>241</v>
      </c>
      <c r="AV119" s="72">
        <f t="shared" si="14"/>
        <v>2.0252100840336134</v>
      </c>
      <c r="AW119" s="72">
        <v>0.11</v>
      </c>
      <c r="AX119" s="72">
        <v>0.02</v>
      </c>
      <c r="AY119" s="72">
        <v>0.09</v>
      </c>
      <c r="AZ119" s="72">
        <v>0.03</v>
      </c>
      <c r="BA119" s="72">
        <v>0.09</v>
      </c>
      <c r="BB119" s="72">
        <v>0.02</v>
      </c>
      <c r="BC119" s="72">
        <v>0.09</v>
      </c>
      <c r="BD119" s="72">
        <v>0.02</v>
      </c>
      <c r="BE119" s="71">
        <v>1.9E-2</v>
      </c>
      <c r="BF119" s="71">
        <v>0.49199999999999999</v>
      </c>
      <c r="BG119" s="72">
        <v>0.03</v>
      </c>
      <c r="BH119" s="72">
        <v>0.01</v>
      </c>
    </row>
    <row r="120" spans="1:60" ht="12" customHeight="1" x14ac:dyDescent="0.2">
      <c r="B120" s="70">
        <v>116</v>
      </c>
      <c r="C120" s="81">
        <v>42517</v>
      </c>
      <c r="D120" s="82" t="s">
        <v>322</v>
      </c>
      <c r="E120" s="83">
        <v>217.20178692405</v>
      </c>
      <c r="F120" s="83">
        <v>2938.8999999999996</v>
      </c>
      <c r="G120" s="83">
        <v>2964.7999999999993</v>
      </c>
      <c r="H120" s="83">
        <v>-1363.0999999999997</v>
      </c>
      <c r="I120" s="70" t="s">
        <v>180</v>
      </c>
      <c r="J120" s="70" t="s">
        <v>48</v>
      </c>
      <c r="K120" s="70" t="s">
        <v>62</v>
      </c>
      <c r="L120" s="70" t="s">
        <v>42</v>
      </c>
      <c r="M120" s="70" t="s">
        <v>289</v>
      </c>
      <c r="P120" s="71">
        <v>2.5030000000000001</v>
      </c>
      <c r="Q120" s="72">
        <v>0.08</v>
      </c>
      <c r="R120" s="71">
        <v>30.27</v>
      </c>
      <c r="S120" s="72">
        <v>0.62219999999999998</v>
      </c>
      <c r="T120" s="71">
        <v>0.14699999999999999</v>
      </c>
      <c r="U120" s="71">
        <v>14.44</v>
      </c>
      <c r="V120" s="73">
        <v>166</v>
      </c>
      <c r="W120" s="85">
        <v>2.8</v>
      </c>
      <c r="X120" s="84">
        <v>3.7</v>
      </c>
      <c r="Y120" s="73">
        <v>13.76</v>
      </c>
      <c r="Z120" s="75">
        <v>0.42599999999999999</v>
      </c>
      <c r="AA120" s="75">
        <f t="shared" si="9"/>
        <v>0.38378378378378375</v>
      </c>
      <c r="AB120" s="73">
        <f t="shared" si="10"/>
        <v>2967.0708108108106</v>
      </c>
      <c r="AC120" s="85">
        <v>0.4</v>
      </c>
      <c r="AD120" s="84">
        <v>12.4</v>
      </c>
      <c r="AE120" s="85">
        <v>1.4</v>
      </c>
      <c r="AF120" s="74">
        <v>4.74</v>
      </c>
      <c r="AG120" s="74">
        <v>22.64</v>
      </c>
      <c r="AH120" s="74">
        <v>1.1679999999999999</v>
      </c>
      <c r="AI120" s="74">
        <v>258.39999999999998</v>
      </c>
      <c r="AJ120" s="71">
        <v>0.21</v>
      </c>
      <c r="AK120" s="71">
        <v>0.41</v>
      </c>
      <c r="AL120" s="71">
        <v>6.7000000000000004E-2</v>
      </c>
      <c r="AM120" s="72">
        <v>0.08</v>
      </c>
      <c r="AN120" s="74">
        <v>54.79</v>
      </c>
      <c r="AO120" s="71">
        <v>1.6</v>
      </c>
      <c r="AP120" s="71">
        <v>3.0230000000000001</v>
      </c>
      <c r="AQ120" s="71">
        <v>0.27500000000000002</v>
      </c>
      <c r="AR120" s="71">
        <v>1.0680000000000001</v>
      </c>
      <c r="AS120" s="71">
        <v>0.108</v>
      </c>
      <c r="AT120" s="71">
        <v>0.35399999999999998</v>
      </c>
      <c r="AU120" s="71">
        <f t="shared" si="16"/>
        <v>354</v>
      </c>
      <c r="AV120" s="72">
        <f t="shared" si="14"/>
        <v>2.5467625899280573</v>
      </c>
      <c r="AW120" s="72">
        <v>0.17</v>
      </c>
      <c r="AX120" s="72">
        <v>0.02</v>
      </c>
      <c r="AY120" s="72">
        <v>0.11</v>
      </c>
      <c r="AZ120" s="72">
        <v>0.02</v>
      </c>
      <c r="BA120" s="72">
        <v>0.06</v>
      </c>
      <c r="BB120" s="72">
        <v>0.03</v>
      </c>
      <c r="BC120" s="72">
        <v>0.08</v>
      </c>
      <c r="BD120" s="72">
        <v>0.01</v>
      </c>
      <c r="BE120" s="71">
        <v>2.7E-2</v>
      </c>
      <c r="BF120" s="71">
        <v>0.93500000000000005</v>
      </c>
      <c r="BG120" s="71">
        <v>8.9999999999999993E-3</v>
      </c>
      <c r="BH120" s="72">
        <v>0.01</v>
      </c>
    </row>
    <row r="121" spans="1:60" ht="12" customHeight="1" x14ac:dyDescent="0.2">
      <c r="B121" s="70">
        <v>117</v>
      </c>
      <c r="C121" s="81">
        <v>42517</v>
      </c>
      <c r="D121" s="82" t="s">
        <v>322</v>
      </c>
      <c r="E121" s="83">
        <v>217.20178692405</v>
      </c>
      <c r="F121" s="83">
        <v>2938.8999999999996</v>
      </c>
      <c r="G121" s="83">
        <v>2964.7999999999993</v>
      </c>
      <c r="H121" s="83">
        <v>-1363.0999999999997</v>
      </c>
      <c r="I121" s="70" t="s">
        <v>180</v>
      </c>
      <c r="J121" s="70" t="s">
        <v>48</v>
      </c>
      <c r="K121" s="70" t="s">
        <v>62</v>
      </c>
      <c r="L121" s="70" t="s">
        <v>42</v>
      </c>
      <c r="M121" s="70" t="s">
        <v>289</v>
      </c>
      <c r="P121" s="71">
        <v>2.8340000000000001</v>
      </c>
      <c r="Q121" s="72">
        <v>0.09</v>
      </c>
      <c r="R121" s="71">
        <v>35.79</v>
      </c>
      <c r="S121" s="72">
        <v>0.45311000000000001</v>
      </c>
      <c r="T121" s="71">
        <v>0.18099999999999999</v>
      </c>
      <c r="U121" s="71">
        <v>16.73</v>
      </c>
      <c r="V121" s="73">
        <v>133.9</v>
      </c>
      <c r="W121" s="85">
        <v>13.9</v>
      </c>
      <c r="X121" s="84">
        <v>2.7</v>
      </c>
      <c r="Y121" s="84">
        <v>4.3</v>
      </c>
      <c r="Z121" s="75">
        <v>0.23300000000000001</v>
      </c>
      <c r="AA121" s="75">
        <f t="shared" si="9"/>
        <v>0.2099099099099099</v>
      </c>
      <c r="AB121" s="73">
        <f t="shared" si="10"/>
        <v>1622.8345045045044</v>
      </c>
      <c r="AC121" s="85">
        <v>1.9</v>
      </c>
      <c r="AD121" s="84">
        <v>16.7</v>
      </c>
      <c r="AE121" s="85">
        <v>1.7</v>
      </c>
      <c r="AF121" s="74">
        <v>6.3079999999999998</v>
      </c>
      <c r="AG121" s="74">
        <v>26.49</v>
      </c>
      <c r="AH121" s="74">
        <v>1.3149999999999999</v>
      </c>
      <c r="AI121" s="74">
        <v>318.60000000000002</v>
      </c>
      <c r="AJ121" s="72">
        <v>0.11</v>
      </c>
      <c r="AK121" s="72">
        <v>0.15</v>
      </c>
      <c r="AL121" s="72">
        <v>0.05</v>
      </c>
      <c r="AM121" s="72">
        <v>0.06</v>
      </c>
      <c r="AN121" s="74">
        <v>67.77</v>
      </c>
      <c r="AO121" s="71">
        <v>1.827</v>
      </c>
      <c r="AP121" s="71">
        <v>3.3780000000000001</v>
      </c>
      <c r="AQ121" s="71">
        <v>0.33600000000000002</v>
      </c>
      <c r="AR121" s="71">
        <v>1.05</v>
      </c>
      <c r="AS121" s="71">
        <v>0.106</v>
      </c>
      <c r="AT121" s="71">
        <v>0.42199999999999999</v>
      </c>
      <c r="AU121" s="71">
        <f t="shared" si="16"/>
        <v>422</v>
      </c>
      <c r="AV121" s="71">
        <f t="shared" si="14"/>
        <v>4.6888888888888891</v>
      </c>
      <c r="AW121" s="71">
        <v>7.3999999999999996E-2</v>
      </c>
      <c r="AX121" s="72">
        <v>0.02</v>
      </c>
      <c r="AY121" s="72">
        <v>0.19</v>
      </c>
      <c r="AZ121" s="72">
        <v>0.03</v>
      </c>
      <c r="BA121" s="72">
        <v>0.03</v>
      </c>
      <c r="BB121" s="72">
        <v>0.03</v>
      </c>
      <c r="BC121" s="72">
        <v>0.11</v>
      </c>
      <c r="BD121" s="72">
        <v>0.03</v>
      </c>
      <c r="BE121" s="72">
        <v>0.05</v>
      </c>
      <c r="BF121" s="71">
        <v>1.69</v>
      </c>
      <c r="BG121" s="72">
        <v>0.02</v>
      </c>
      <c r="BH121" s="72">
        <v>0.02</v>
      </c>
    </row>
    <row r="122" spans="1:60" ht="12" customHeight="1" x14ac:dyDescent="0.2">
      <c r="B122" s="70">
        <v>118</v>
      </c>
      <c r="C122" s="81">
        <v>42517</v>
      </c>
      <c r="D122" s="82" t="s">
        <v>322</v>
      </c>
      <c r="E122" s="83">
        <v>217.20178692405</v>
      </c>
      <c r="F122" s="83">
        <v>2938.8999999999996</v>
      </c>
      <c r="G122" s="83">
        <v>2964.7999999999993</v>
      </c>
      <c r="H122" s="83">
        <v>-1363.0999999999997</v>
      </c>
      <c r="I122" s="70" t="s">
        <v>180</v>
      </c>
      <c r="J122" s="70" t="s">
        <v>48</v>
      </c>
      <c r="K122" s="70" t="s">
        <v>62</v>
      </c>
      <c r="L122" s="70" t="s">
        <v>42</v>
      </c>
      <c r="M122" s="70" t="s">
        <v>289</v>
      </c>
      <c r="P122" s="71">
        <v>2.5379999999999998</v>
      </c>
      <c r="Q122" s="71">
        <v>3.5000000000000003E-2</v>
      </c>
      <c r="R122" s="71">
        <v>32.47</v>
      </c>
      <c r="S122" s="72">
        <v>0.51002000000000003</v>
      </c>
      <c r="T122" s="71">
        <v>0.13700000000000001</v>
      </c>
      <c r="U122" s="71">
        <v>16.43</v>
      </c>
      <c r="V122" s="73">
        <v>179.7</v>
      </c>
      <c r="W122" s="85">
        <v>0.6</v>
      </c>
      <c r="X122" s="84">
        <v>5.7</v>
      </c>
      <c r="Y122" s="73">
        <v>25.32</v>
      </c>
      <c r="Z122" s="75">
        <v>0.53700000000000003</v>
      </c>
      <c r="AA122" s="75">
        <f t="shared" si="9"/>
        <v>0.48378378378378378</v>
      </c>
      <c r="AB122" s="73">
        <f t="shared" si="10"/>
        <v>3740.1808108108103</v>
      </c>
      <c r="AC122" s="85">
        <v>0.4</v>
      </c>
      <c r="AD122" s="84">
        <v>9.9</v>
      </c>
      <c r="AE122" s="85">
        <v>0.9</v>
      </c>
      <c r="AF122" s="74">
        <v>5.4390000000000001</v>
      </c>
      <c r="AG122" s="74">
        <v>21.35</v>
      </c>
      <c r="AH122" s="74">
        <v>1.0840000000000001</v>
      </c>
      <c r="AI122" s="74">
        <v>286.10000000000002</v>
      </c>
      <c r="AJ122" s="71">
        <v>0.251</v>
      </c>
      <c r="AK122" s="71">
        <v>0.28999999999999998</v>
      </c>
      <c r="AL122" s="72">
        <v>0.05</v>
      </c>
      <c r="AM122" s="72">
        <v>0.1</v>
      </c>
      <c r="AN122" s="74">
        <v>57.74</v>
      </c>
      <c r="AO122" s="71">
        <v>1.9239999999999999</v>
      </c>
      <c r="AP122" s="71">
        <v>3.4340000000000002</v>
      </c>
      <c r="AQ122" s="71">
        <v>0.308</v>
      </c>
      <c r="AR122" s="71">
        <v>1.2030000000000001</v>
      </c>
      <c r="AS122" s="71">
        <v>0.1</v>
      </c>
      <c r="AT122" s="71">
        <v>0.38</v>
      </c>
      <c r="AU122" s="71">
        <f t="shared" si="16"/>
        <v>380</v>
      </c>
      <c r="AV122" s="71">
        <f t="shared" si="14"/>
        <v>3.0158730158730158</v>
      </c>
      <c r="AW122" s="71">
        <v>0.152</v>
      </c>
      <c r="AX122" s="71">
        <v>2.3E-2</v>
      </c>
      <c r="AY122" s="71">
        <v>6.0999999999999999E-2</v>
      </c>
      <c r="AZ122" s="71">
        <v>1.7000000000000001E-2</v>
      </c>
      <c r="BA122" s="71">
        <v>2.1000000000000001E-2</v>
      </c>
      <c r="BB122" s="72">
        <v>0.02</v>
      </c>
      <c r="BC122" s="72">
        <v>7.0000000000000007E-2</v>
      </c>
      <c r="BD122" s="72">
        <v>0.02</v>
      </c>
      <c r="BE122" s="71">
        <v>2.1000000000000001E-2</v>
      </c>
      <c r="BF122" s="71">
        <v>1.5780000000000001</v>
      </c>
      <c r="BG122" s="71">
        <v>1.4E-2</v>
      </c>
      <c r="BH122" s="71">
        <v>8.9999999999999993E-3</v>
      </c>
    </row>
    <row r="123" spans="1:60" ht="12" customHeight="1" x14ac:dyDescent="0.2">
      <c r="B123" s="70">
        <v>119</v>
      </c>
      <c r="C123" s="81">
        <v>42517</v>
      </c>
      <c r="D123" s="82" t="s">
        <v>322</v>
      </c>
      <c r="E123" s="83">
        <v>217.20178692405</v>
      </c>
      <c r="F123" s="83">
        <v>2938.8999999999996</v>
      </c>
      <c r="G123" s="83">
        <v>2964.7999999999993</v>
      </c>
      <c r="H123" s="83">
        <v>-1363.0999999999997</v>
      </c>
      <c r="I123" s="70" t="s">
        <v>180</v>
      </c>
      <c r="J123" s="70" t="s">
        <v>48</v>
      </c>
      <c r="K123" s="70" t="s">
        <v>62</v>
      </c>
      <c r="L123" s="70" t="s">
        <v>42</v>
      </c>
      <c r="M123" s="70" t="s">
        <v>289</v>
      </c>
      <c r="P123" s="71">
        <v>2.7650000000000001</v>
      </c>
      <c r="Q123" s="71">
        <v>4.2000000000000003E-2</v>
      </c>
      <c r="R123" s="71">
        <v>29.34</v>
      </c>
      <c r="S123" s="72">
        <v>0.60526999999999997</v>
      </c>
      <c r="T123" s="71">
        <v>0.16700000000000001</v>
      </c>
      <c r="U123" s="71">
        <v>14.07</v>
      </c>
      <c r="V123" s="73">
        <v>173.5</v>
      </c>
      <c r="W123" s="85">
        <v>10.1</v>
      </c>
      <c r="X123" s="84">
        <v>3.9</v>
      </c>
      <c r="Y123" s="73">
        <v>31.21</v>
      </c>
      <c r="Z123" s="75">
        <v>0.64800000000000002</v>
      </c>
      <c r="AA123" s="75">
        <f t="shared" si="9"/>
        <v>0.58378378378378371</v>
      </c>
      <c r="AB123" s="73">
        <f t="shared" si="10"/>
        <v>4513.2908108108104</v>
      </c>
      <c r="AC123" s="74">
        <v>0.68400000000000005</v>
      </c>
      <c r="AD123" s="84">
        <v>8.1999999999999993</v>
      </c>
      <c r="AE123" s="85">
        <v>0.9</v>
      </c>
      <c r="AF123" s="74">
        <v>6.4269999999999996</v>
      </c>
      <c r="AG123" s="74">
        <v>22.17</v>
      </c>
      <c r="AH123" s="74">
        <v>1.099</v>
      </c>
      <c r="AI123" s="74">
        <v>267.8</v>
      </c>
      <c r="AJ123" s="71">
        <v>0.33900000000000002</v>
      </c>
      <c r="AK123" s="72">
        <v>0.11</v>
      </c>
      <c r="AL123" s="71">
        <v>5.0000000000000001E-3</v>
      </c>
      <c r="AM123" s="72">
        <v>0.05</v>
      </c>
      <c r="AN123" s="74">
        <v>59.47</v>
      </c>
      <c r="AO123" s="71">
        <v>1.641</v>
      </c>
      <c r="AP123" s="71">
        <v>2.7850000000000001</v>
      </c>
      <c r="AQ123" s="71">
        <v>0.23100000000000001</v>
      </c>
      <c r="AR123" s="71">
        <v>0.995</v>
      </c>
      <c r="AS123" s="71">
        <v>0.13500000000000001</v>
      </c>
      <c r="AT123" s="71">
        <v>0.32400000000000001</v>
      </c>
      <c r="AU123" s="71">
        <f t="shared" si="16"/>
        <v>324</v>
      </c>
      <c r="AV123" s="71">
        <f t="shared" si="14"/>
        <v>2.8421052631578947</v>
      </c>
      <c r="AW123" s="71">
        <v>9.2999999999999999E-2</v>
      </c>
      <c r="AX123" s="72">
        <v>0.02</v>
      </c>
      <c r="AY123" s="72">
        <v>0.09</v>
      </c>
      <c r="AZ123" s="71">
        <v>6.0000000000000001E-3</v>
      </c>
      <c r="BA123" s="72">
        <v>0.03</v>
      </c>
      <c r="BB123" s="72">
        <v>0.02</v>
      </c>
      <c r="BC123" s="72">
        <v>7.0000000000000007E-2</v>
      </c>
      <c r="BD123" s="72">
        <v>0.02</v>
      </c>
      <c r="BE123" s="72">
        <v>0.02</v>
      </c>
      <c r="BF123" s="71">
        <v>0.73099999999999998</v>
      </c>
      <c r="BG123" s="71">
        <v>1.7000000000000001E-2</v>
      </c>
      <c r="BH123" s="71">
        <v>7.0000000000000001E-3</v>
      </c>
    </row>
    <row r="124" spans="1:60" ht="12" customHeight="1" x14ac:dyDescent="0.2">
      <c r="B124" s="70">
        <v>120</v>
      </c>
      <c r="C124" s="81">
        <v>42517</v>
      </c>
      <c r="D124" s="82" t="s">
        <v>322</v>
      </c>
      <c r="E124" s="83">
        <v>217.20178692405</v>
      </c>
      <c r="F124" s="83">
        <v>2938.8999999999996</v>
      </c>
      <c r="G124" s="83">
        <v>2964.7999999999993</v>
      </c>
      <c r="H124" s="83">
        <v>-1363.0999999999997</v>
      </c>
      <c r="I124" s="70" t="s">
        <v>180</v>
      </c>
      <c r="J124" s="70" t="s">
        <v>48</v>
      </c>
      <c r="K124" s="70" t="s">
        <v>62</v>
      </c>
      <c r="L124" s="70" t="s">
        <v>42</v>
      </c>
      <c r="M124" s="70" t="s">
        <v>289</v>
      </c>
      <c r="P124" s="71">
        <v>2.7629999999999999</v>
      </c>
      <c r="Q124" s="71">
        <v>5.6000000000000001E-2</v>
      </c>
      <c r="R124" s="71">
        <v>31.34</v>
      </c>
      <c r="S124" s="72">
        <v>0.59501999999999999</v>
      </c>
      <c r="T124" s="71">
        <v>0.16900000000000001</v>
      </c>
      <c r="U124" s="71">
        <v>14.3</v>
      </c>
      <c r="V124" s="73">
        <v>178.5</v>
      </c>
      <c r="W124" s="74">
        <v>2.1160000000000001</v>
      </c>
      <c r="X124" s="84">
        <v>3.9</v>
      </c>
      <c r="Y124" s="73">
        <v>33.35</v>
      </c>
      <c r="Z124" s="75">
        <v>0.67900000000000005</v>
      </c>
      <c r="AA124" s="75">
        <f t="shared" si="9"/>
        <v>0.61171171171171168</v>
      </c>
      <c r="AB124" s="73">
        <f t="shared" si="10"/>
        <v>4729.2044144144147</v>
      </c>
      <c r="AC124" s="74">
        <v>0.82</v>
      </c>
      <c r="AD124" s="84">
        <v>7.5</v>
      </c>
      <c r="AE124" s="74">
        <v>1.6519999999999999</v>
      </c>
      <c r="AF124" s="74">
        <v>6.9870000000000001</v>
      </c>
      <c r="AG124" s="74">
        <v>22.35</v>
      </c>
      <c r="AH124" s="74">
        <v>1.47</v>
      </c>
      <c r="AI124" s="74">
        <v>273</v>
      </c>
      <c r="AJ124" s="71">
        <v>0.27300000000000002</v>
      </c>
      <c r="AK124" s="71">
        <v>8.5999999999999993E-2</v>
      </c>
      <c r="AL124" s="72">
        <v>0.05</v>
      </c>
      <c r="AM124" s="72">
        <v>0.1</v>
      </c>
      <c r="AN124" s="74">
        <v>59.63</v>
      </c>
      <c r="AO124" s="71">
        <v>1.5169999999999999</v>
      </c>
      <c r="AP124" s="71">
        <v>2.8660000000000001</v>
      </c>
      <c r="AQ124" s="71">
        <v>0.27200000000000002</v>
      </c>
      <c r="AR124" s="71">
        <v>1.0429999999999999</v>
      </c>
      <c r="AS124" s="71">
        <v>0.157</v>
      </c>
      <c r="AT124" s="71">
        <v>0.308</v>
      </c>
      <c r="AU124" s="71">
        <f t="shared" si="16"/>
        <v>308</v>
      </c>
      <c r="AV124" s="71">
        <f t="shared" si="14"/>
        <v>1.8554216867469882</v>
      </c>
      <c r="AW124" s="71">
        <v>0.17499999999999999</v>
      </c>
      <c r="AX124" s="71">
        <v>2.4E-2</v>
      </c>
      <c r="AY124" s="71">
        <v>6.0999999999999999E-2</v>
      </c>
      <c r="AZ124" s="71">
        <v>1.9E-2</v>
      </c>
      <c r="BA124" s="71">
        <v>1.7000000000000001E-2</v>
      </c>
      <c r="BB124" s="71">
        <v>4.0000000000000001E-3</v>
      </c>
      <c r="BC124" s="71">
        <v>0.03</v>
      </c>
      <c r="BD124" s="71">
        <v>0</v>
      </c>
      <c r="BE124" s="72">
        <v>0.01</v>
      </c>
      <c r="BF124" s="71">
        <v>0.72599999999999998</v>
      </c>
      <c r="BG124" s="72">
        <v>0.02</v>
      </c>
      <c r="BH124" s="72">
        <v>0.01</v>
      </c>
    </row>
    <row r="125" spans="1:60" ht="12" customHeight="1" x14ac:dyDescent="0.2">
      <c r="A125" s="56">
        <v>22</v>
      </c>
      <c r="B125" s="70">
        <v>121</v>
      </c>
      <c r="C125" s="81">
        <v>42892</v>
      </c>
      <c r="D125" s="82" t="s">
        <v>323</v>
      </c>
      <c r="E125" s="83">
        <v>218.22</v>
      </c>
      <c r="F125" s="83">
        <v>2939.9199999999996</v>
      </c>
      <c r="G125" s="83">
        <v>2965.8199999999993</v>
      </c>
      <c r="H125" s="83">
        <v>-1364.1199999999997</v>
      </c>
      <c r="I125" s="70" t="s">
        <v>180</v>
      </c>
      <c r="J125" s="70" t="s">
        <v>51</v>
      </c>
      <c r="K125" s="70" t="s">
        <v>305</v>
      </c>
      <c r="L125" s="70" t="s">
        <v>42</v>
      </c>
      <c r="M125" s="70" t="s">
        <v>289</v>
      </c>
      <c r="P125" s="71">
        <v>3.1860972568578552</v>
      </c>
      <c r="Q125" s="71">
        <v>2.4242019733023795E-2</v>
      </c>
      <c r="R125" s="71">
        <v>32.662100456621005</v>
      </c>
      <c r="S125" s="72">
        <v>5.2374256101404108E-2</v>
      </c>
      <c r="T125" s="71">
        <v>0.30117973462002412</v>
      </c>
      <c r="U125" s="71">
        <v>10.598888725562253</v>
      </c>
      <c r="V125" s="73">
        <v>146.89898516783765</v>
      </c>
      <c r="W125" s="85">
        <v>26</v>
      </c>
      <c r="X125" s="73">
        <v>21.042294617563741</v>
      </c>
      <c r="Y125" s="73">
        <v>26.479662775616081</v>
      </c>
      <c r="Z125" s="75">
        <v>0.15625468164794007</v>
      </c>
      <c r="AA125" s="75">
        <f t="shared" si="9"/>
        <v>0.14076998346661265</v>
      </c>
      <c r="AB125" s="73">
        <f t="shared" si="10"/>
        <v>1088.306819178729</v>
      </c>
      <c r="AC125" s="85">
        <v>0.9</v>
      </c>
      <c r="AD125" s="84">
        <v>27</v>
      </c>
      <c r="AE125" s="74">
        <v>96.890228141896358</v>
      </c>
      <c r="AF125" s="74">
        <v>12.130895104895107</v>
      </c>
      <c r="AG125" s="74">
        <v>27.02415973377704</v>
      </c>
      <c r="AH125" s="74">
        <v>2.0380783216783218</v>
      </c>
      <c r="AI125" s="74">
        <v>232.96944444444443</v>
      </c>
      <c r="AJ125" s="71">
        <v>0.13249308265342319</v>
      </c>
      <c r="AK125" s="71">
        <v>0.26508360337005832</v>
      </c>
      <c r="AL125" s="71">
        <v>6.601752293577981E-2</v>
      </c>
      <c r="AM125" s="71">
        <v>0.59360986547085215</v>
      </c>
      <c r="AN125" s="74">
        <v>49.098883532887569</v>
      </c>
      <c r="AO125" s="71">
        <v>1.3494492753623191</v>
      </c>
      <c r="AP125" s="71">
        <v>2.3963145809414463</v>
      </c>
      <c r="AQ125" s="71">
        <v>0.15680217898832682</v>
      </c>
      <c r="AR125" s="71">
        <v>0.78336507936507926</v>
      </c>
      <c r="AS125" s="71">
        <v>8.7413948820873055E-2</v>
      </c>
      <c r="AT125" s="71">
        <v>0.1549353448275862</v>
      </c>
      <c r="AU125" s="71">
        <f>AT125*1000</f>
        <v>154.93534482758619</v>
      </c>
      <c r="AV125" s="71">
        <f t="shared" si="14"/>
        <v>2.1722920752793837</v>
      </c>
      <c r="AW125" s="71">
        <v>5.5232932407250558E-2</v>
      </c>
      <c r="AX125" s="71">
        <v>8.6716589861751143E-3</v>
      </c>
      <c r="AY125" s="71">
        <v>4.9425195385187935E-2</v>
      </c>
      <c r="AZ125" s="72">
        <v>2E-3</v>
      </c>
      <c r="BA125" s="71">
        <v>1.730996563573883E-2</v>
      </c>
      <c r="BB125" s="72">
        <v>3.0000000000000001E-3</v>
      </c>
      <c r="BC125" s="71">
        <v>1.4023076923076921E-2</v>
      </c>
      <c r="BD125" s="72">
        <v>2E-3</v>
      </c>
      <c r="BE125" s="71">
        <v>0.02</v>
      </c>
      <c r="BF125" s="71">
        <v>3.5125997158780455</v>
      </c>
      <c r="BG125" s="71">
        <v>2.5225481687207084E-2</v>
      </c>
      <c r="BH125" s="71">
        <v>0.01</v>
      </c>
    </row>
    <row r="126" spans="1:60" ht="12" customHeight="1" x14ac:dyDescent="0.2">
      <c r="A126" s="56">
        <v>23</v>
      </c>
      <c r="B126" s="70">
        <v>122</v>
      </c>
      <c r="C126" s="81">
        <v>42517</v>
      </c>
      <c r="D126" s="82" t="s">
        <v>324</v>
      </c>
      <c r="E126" s="90">
        <v>221.6</v>
      </c>
      <c r="F126" s="83">
        <v>2943.3999999999996</v>
      </c>
      <c r="G126" s="83">
        <v>2969.2999999999993</v>
      </c>
      <c r="H126" s="83">
        <v>-1367.5999999999997</v>
      </c>
      <c r="I126" s="83" t="s">
        <v>181</v>
      </c>
      <c r="J126" s="70" t="s">
        <v>50</v>
      </c>
      <c r="K126" s="70" t="s">
        <v>62</v>
      </c>
      <c r="L126" s="70" t="s">
        <v>42</v>
      </c>
      <c r="M126" s="70" t="s">
        <v>289</v>
      </c>
      <c r="P126" s="71">
        <v>2.9910000000000001</v>
      </c>
      <c r="Q126" s="72">
        <v>0.04</v>
      </c>
      <c r="R126" s="71">
        <v>33.06</v>
      </c>
      <c r="S126" s="72">
        <v>0.49306</v>
      </c>
      <c r="T126" s="71">
        <v>0.11799999999999999</v>
      </c>
      <c r="U126" s="71">
        <v>16.18</v>
      </c>
      <c r="V126" s="73">
        <v>162.6</v>
      </c>
      <c r="W126" s="74">
        <v>3.33</v>
      </c>
      <c r="X126" s="84">
        <v>2.9</v>
      </c>
      <c r="Y126" s="84">
        <v>19.899999999999999</v>
      </c>
      <c r="Z126" s="75">
        <v>0.435</v>
      </c>
      <c r="AA126" s="75">
        <f t="shared" si="9"/>
        <v>0.39189189189189183</v>
      </c>
      <c r="AB126" s="73">
        <f t="shared" si="10"/>
        <v>3029.7554054054049</v>
      </c>
      <c r="AC126" s="85">
        <v>0.4</v>
      </c>
      <c r="AD126" s="84">
        <v>9.1999999999999993</v>
      </c>
      <c r="AE126" s="85">
        <v>0.9</v>
      </c>
      <c r="AF126" s="74">
        <v>4.0449999999999999</v>
      </c>
      <c r="AG126" s="74">
        <v>22.64</v>
      </c>
      <c r="AH126" s="85">
        <v>0.8</v>
      </c>
      <c r="AI126" s="74">
        <v>293.5</v>
      </c>
      <c r="AJ126" s="71">
        <v>0.55600000000000005</v>
      </c>
      <c r="AK126" s="71">
        <v>0.53</v>
      </c>
      <c r="AL126" s="71">
        <v>6.0000000000000001E-3</v>
      </c>
      <c r="AM126" s="72">
        <v>0.15</v>
      </c>
      <c r="AN126" s="74">
        <v>62.49</v>
      </c>
      <c r="AO126" s="71">
        <v>1.7310000000000001</v>
      </c>
      <c r="AP126" s="71">
        <v>3.238</v>
      </c>
      <c r="AQ126" s="71">
        <v>0.29499999999999998</v>
      </c>
      <c r="AR126" s="71">
        <v>1.4510000000000001</v>
      </c>
      <c r="AS126" s="71">
        <v>0.20200000000000001</v>
      </c>
      <c r="AT126" s="71">
        <v>0.40500000000000003</v>
      </c>
      <c r="AU126" s="71">
        <f t="shared" ref="AU126:AU133" si="17">AT126*1000</f>
        <v>405</v>
      </c>
      <c r="AV126" s="71">
        <f t="shared" si="14"/>
        <v>2.5</v>
      </c>
      <c r="AW126" s="71">
        <v>0.122</v>
      </c>
      <c r="AX126" s="71">
        <v>2.3E-2</v>
      </c>
      <c r="AY126" s="71">
        <v>5.5E-2</v>
      </c>
      <c r="AZ126" s="72">
        <v>0.02</v>
      </c>
      <c r="BA126" s="72">
        <v>0.02</v>
      </c>
      <c r="BB126" s="72">
        <v>0.02</v>
      </c>
      <c r="BC126" s="72">
        <v>0.05</v>
      </c>
      <c r="BD126" s="72">
        <v>0.02</v>
      </c>
      <c r="BE126" s="71">
        <v>1.6E-2</v>
      </c>
      <c r="BF126" s="71">
        <v>0.83499999999999996</v>
      </c>
      <c r="BG126" s="71">
        <v>8.9999999999999993E-3</v>
      </c>
      <c r="BH126" s="71">
        <v>0</v>
      </c>
    </row>
    <row r="127" spans="1:60" ht="12" customHeight="1" x14ac:dyDescent="0.2">
      <c r="B127" s="70">
        <v>128</v>
      </c>
      <c r="C127" s="81">
        <v>42517</v>
      </c>
      <c r="D127" s="82" t="s">
        <v>324</v>
      </c>
      <c r="E127" s="83">
        <v>221.6</v>
      </c>
      <c r="F127" s="83">
        <v>2943.3999999999996</v>
      </c>
      <c r="G127" s="83">
        <v>2969.2999999999993</v>
      </c>
      <c r="H127" s="83">
        <v>-1367.5999999999997</v>
      </c>
      <c r="I127" s="83" t="s">
        <v>181</v>
      </c>
      <c r="J127" s="70" t="s">
        <v>50</v>
      </c>
      <c r="K127" s="70" t="s">
        <v>62</v>
      </c>
      <c r="L127" s="70" t="s">
        <v>42</v>
      </c>
      <c r="M127" s="70" t="s">
        <v>289</v>
      </c>
      <c r="P127" s="71">
        <v>3.2170000000000001</v>
      </c>
      <c r="Q127" s="71">
        <v>2.7E-2</v>
      </c>
      <c r="R127" s="71">
        <v>30.43</v>
      </c>
      <c r="S127" s="72">
        <v>0.49479000000000001</v>
      </c>
      <c r="T127" s="71">
        <v>0.13800000000000001</v>
      </c>
      <c r="U127" s="71">
        <v>15.07</v>
      </c>
      <c r="V127" s="73">
        <v>209.9</v>
      </c>
      <c r="W127" s="85">
        <v>11</v>
      </c>
      <c r="X127" s="84">
        <v>3.5</v>
      </c>
      <c r="Y127" s="73">
        <v>20.8</v>
      </c>
      <c r="Z127" s="75">
        <v>0.502</v>
      </c>
      <c r="AA127" s="75">
        <f t="shared" si="9"/>
        <v>0.45225225225225224</v>
      </c>
      <c r="AB127" s="73">
        <f t="shared" si="10"/>
        <v>3496.4073873873872</v>
      </c>
      <c r="AC127" s="85">
        <v>0.2</v>
      </c>
      <c r="AD127" s="84">
        <v>9.6999999999999993</v>
      </c>
      <c r="AE127" s="85">
        <v>1.1000000000000001</v>
      </c>
      <c r="AF127" s="74">
        <v>3.274</v>
      </c>
      <c r="AG127" s="74">
        <v>24.06</v>
      </c>
      <c r="AH127" s="74">
        <v>0.82099999999999995</v>
      </c>
      <c r="AI127" s="74">
        <v>278.89999999999998</v>
      </c>
      <c r="AJ127" s="71">
        <v>0.38600000000000001</v>
      </c>
      <c r="AK127" s="72">
        <v>0.13</v>
      </c>
      <c r="AL127" s="71">
        <v>1.2E-2</v>
      </c>
      <c r="AM127" s="72">
        <v>0.08</v>
      </c>
      <c r="AN127" s="74">
        <v>69.58</v>
      </c>
      <c r="AO127" s="71">
        <v>1.659</v>
      </c>
      <c r="AP127" s="71">
        <v>3.6110000000000002</v>
      </c>
      <c r="AQ127" s="71">
        <v>0.311</v>
      </c>
      <c r="AR127" s="71">
        <v>1.202</v>
      </c>
      <c r="AS127" s="71">
        <v>0.17799999999999999</v>
      </c>
      <c r="AT127" s="71">
        <v>0.40300000000000002</v>
      </c>
      <c r="AU127" s="71">
        <f t="shared" si="17"/>
        <v>403</v>
      </c>
      <c r="AV127" s="71">
        <f t="shared" si="14"/>
        <v>1.8401826484018267</v>
      </c>
      <c r="AW127" s="71">
        <v>0.26</v>
      </c>
      <c r="AX127" s="71">
        <v>1.0999999999999999E-2</v>
      </c>
      <c r="AY127" s="71">
        <v>6.7000000000000004E-2</v>
      </c>
      <c r="AZ127" s="71">
        <v>1.2E-2</v>
      </c>
      <c r="BA127" s="71">
        <v>5.8999999999999997E-2</v>
      </c>
      <c r="BB127" s="71">
        <v>6.0000000000000001E-3</v>
      </c>
      <c r="BC127" s="71">
        <v>3.1E-2</v>
      </c>
      <c r="BD127" s="72">
        <v>0.01</v>
      </c>
      <c r="BE127" s="72">
        <v>0.01</v>
      </c>
      <c r="BF127" s="71">
        <v>0.47099999999999997</v>
      </c>
      <c r="BG127" s="72">
        <v>0.01</v>
      </c>
      <c r="BH127" s="72">
        <v>0.01</v>
      </c>
    </row>
    <row r="128" spans="1:60" ht="12" customHeight="1" x14ac:dyDescent="0.2">
      <c r="B128" s="70">
        <v>129</v>
      </c>
      <c r="C128" s="81">
        <v>42517</v>
      </c>
      <c r="D128" s="82" t="s">
        <v>324</v>
      </c>
      <c r="E128" s="83">
        <v>221.6</v>
      </c>
      <c r="F128" s="83">
        <v>2943.3999999999996</v>
      </c>
      <c r="G128" s="83">
        <v>2969.2999999999993</v>
      </c>
      <c r="H128" s="83">
        <v>-1367.5999999999997</v>
      </c>
      <c r="I128" s="83" t="s">
        <v>181</v>
      </c>
      <c r="J128" s="70" t="s">
        <v>50</v>
      </c>
      <c r="K128" s="70" t="s">
        <v>62</v>
      </c>
      <c r="L128" s="70" t="s">
        <v>42</v>
      </c>
      <c r="M128" s="70" t="s">
        <v>289</v>
      </c>
      <c r="P128" s="71">
        <v>3.3839999999999999</v>
      </c>
      <c r="Q128" s="71">
        <v>3.6999999999999998E-2</v>
      </c>
      <c r="R128" s="71">
        <v>26.13</v>
      </c>
      <c r="S128" s="72">
        <v>0.61355000000000004</v>
      </c>
      <c r="T128" s="71">
        <v>0.182</v>
      </c>
      <c r="U128" s="71">
        <v>11.8</v>
      </c>
      <c r="V128" s="73">
        <v>239</v>
      </c>
      <c r="W128" s="74">
        <v>5.59</v>
      </c>
      <c r="X128" s="84">
        <v>4.3</v>
      </c>
      <c r="Y128" s="73">
        <v>22.18</v>
      </c>
      <c r="Z128" s="75">
        <v>0.432</v>
      </c>
      <c r="AA128" s="75">
        <f t="shared" si="9"/>
        <v>0.38918918918918916</v>
      </c>
      <c r="AB128" s="73">
        <f t="shared" si="10"/>
        <v>3008.8605405405401</v>
      </c>
      <c r="AC128" s="85">
        <v>0.2</v>
      </c>
      <c r="AD128" s="84">
        <v>7.7</v>
      </c>
      <c r="AE128" s="85">
        <v>0.7</v>
      </c>
      <c r="AF128" s="74">
        <v>4.2549999999999999</v>
      </c>
      <c r="AG128" s="74">
        <v>24.42</v>
      </c>
      <c r="AH128" s="74">
        <v>1.395</v>
      </c>
      <c r="AI128" s="74">
        <v>239.8</v>
      </c>
      <c r="AJ128" s="71">
        <v>0.216</v>
      </c>
      <c r="AK128" s="72">
        <v>7.0000000000000007E-2</v>
      </c>
      <c r="AL128" s="71">
        <v>6.0000000000000001E-3</v>
      </c>
      <c r="AM128" s="72">
        <v>7.0000000000000007E-2</v>
      </c>
      <c r="AN128" s="74">
        <v>65.150000000000006</v>
      </c>
      <c r="AO128" s="71">
        <v>1.6240000000000001</v>
      </c>
      <c r="AP128" s="71">
        <v>3.161</v>
      </c>
      <c r="AQ128" s="71">
        <v>0.33400000000000002</v>
      </c>
      <c r="AR128" s="71">
        <v>1.2070000000000001</v>
      </c>
      <c r="AS128" s="71">
        <v>0.214</v>
      </c>
      <c r="AT128" s="71">
        <v>0.33300000000000002</v>
      </c>
      <c r="AU128" s="71">
        <f t="shared" si="17"/>
        <v>333</v>
      </c>
      <c r="AV128" s="71">
        <f t="shared" si="14"/>
        <v>1.8196721311475412</v>
      </c>
      <c r="AW128" s="71">
        <v>0.152</v>
      </c>
      <c r="AX128" s="71">
        <v>1.0999999999999999E-2</v>
      </c>
      <c r="AY128" s="71">
        <v>6.3E-2</v>
      </c>
      <c r="AZ128" s="71">
        <v>1.9E-2</v>
      </c>
      <c r="BA128" s="71">
        <v>2.1999999999999999E-2</v>
      </c>
      <c r="BB128" s="72">
        <v>0.02</v>
      </c>
      <c r="BC128" s="71">
        <v>1.4999999999999999E-2</v>
      </c>
      <c r="BD128" s="72">
        <v>0.02</v>
      </c>
      <c r="BE128" s="71">
        <v>3.1E-2</v>
      </c>
      <c r="BF128" s="71">
        <v>0.51200000000000001</v>
      </c>
      <c r="BG128" s="71">
        <v>8.9999999999999993E-3</v>
      </c>
      <c r="BH128" s="71">
        <v>8.0000000000000002E-3</v>
      </c>
    </row>
    <row r="129" spans="1:60" ht="12" customHeight="1" x14ac:dyDescent="0.2">
      <c r="B129" s="70">
        <v>130</v>
      </c>
      <c r="C129" s="81">
        <v>42517</v>
      </c>
      <c r="D129" s="82" t="s">
        <v>324</v>
      </c>
      <c r="E129" s="83">
        <v>221.6</v>
      </c>
      <c r="F129" s="83">
        <v>2943.3999999999996</v>
      </c>
      <c r="G129" s="83">
        <v>2969.2999999999993</v>
      </c>
      <c r="H129" s="83">
        <v>-1367.5999999999997</v>
      </c>
      <c r="I129" s="83" t="s">
        <v>181</v>
      </c>
      <c r="J129" s="70" t="s">
        <v>50</v>
      </c>
      <c r="K129" s="70" t="s">
        <v>62</v>
      </c>
      <c r="L129" s="70" t="s">
        <v>42</v>
      </c>
      <c r="M129" s="70" t="s">
        <v>289</v>
      </c>
      <c r="P129" s="71">
        <v>3.1589999999999998</v>
      </c>
      <c r="Q129" s="71">
        <v>3.3000000000000002E-2</v>
      </c>
      <c r="R129" s="71">
        <v>26.73</v>
      </c>
      <c r="S129" s="72">
        <v>0.60795999999999994</v>
      </c>
      <c r="T129" s="71">
        <v>0.156</v>
      </c>
      <c r="U129" s="71">
        <v>11.74</v>
      </c>
      <c r="V129" s="73">
        <v>217.4</v>
      </c>
      <c r="W129" s="85">
        <v>18.7</v>
      </c>
      <c r="X129" s="84">
        <v>4.4000000000000004</v>
      </c>
      <c r="Y129" s="73">
        <v>22.21</v>
      </c>
      <c r="Z129" s="75">
        <v>0.51100000000000001</v>
      </c>
      <c r="AA129" s="75">
        <f t="shared" si="9"/>
        <v>0.46036036036036032</v>
      </c>
      <c r="AB129" s="73">
        <f t="shared" si="10"/>
        <v>3559.0919819819815</v>
      </c>
      <c r="AC129" s="85">
        <v>0.3</v>
      </c>
      <c r="AD129" s="84">
        <v>9.1</v>
      </c>
      <c r="AE129" s="85">
        <v>0.8</v>
      </c>
      <c r="AF129" s="74">
        <v>3.86</v>
      </c>
      <c r="AG129" s="74">
        <v>22.58</v>
      </c>
      <c r="AH129" s="74">
        <v>1.073</v>
      </c>
      <c r="AI129" s="74">
        <v>245.2</v>
      </c>
      <c r="AJ129" s="71">
        <v>0.48499999999999999</v>
      </c>
      <c r="AK129" s="71">
        <v>0.13500000000000001</v>
      </c>
      <c r="AL129" s="72">
        <v>0.05</v>
      </c>
      <c r="AM129" s="72">
        <v>0.05</v>
      </c>
      <c r="AN129" s="74">
        <v>66.38</v>
      </c>
      <c r="AO129" s="71">
        <v>1.5740000000000001</v>
      </c>
      <c r="AP129" s="71">
        <v>3.234</v>
      </c>
      <c r="AQ129" s="71">
        <v>0.27200000000000002</v>
      </c>
      <c r="AR129" s="71">
        <v>0.94899999999999995</v>
      </c>
      <c r="AS129" s="71">
        <v>0.19900000000000001</v>
      </c>
      <c r="AT129" s="71">
        <v>0.34300000000000003</v>
      </c>
      <c r="AU129" s="71">
        <f t="shared" si="17"/>
        <v>343</v>
      </c>
      <c r="AV129" s="71">
        <f t="shared" si="14"/>
        <v>1.8641304347826089</v>
      </c>
      <c r="AW129" s="71">
        <v>0.16900000000000001</v>
      </c>
      <c r="AX129" s="71">
        <v>1.7000000000000001E-2</v>
      </c>
      <c r="AY129" s="71">
        <v>7.3999999999999996E-2</v>
      </c>
      <c r="AZ129" s="71">
        <v>2.1999999999999999E-2</v>
      </c>
      <c r="BA129" s="71">
        <v>5.6000000000000001E-2</v>
      </c>
      <c r="BB129" s="72">
        <v>0.02</v>
      </c>
      <c r="BC129" s="71">
        <v>3.5999999999999997E-2</v>
      </c>
      <c r="BD129" s="72">
        <v>0.02</v>
      </c>
      <c r="BE129" s="71">
        <v>1.0999999999999999E-2</v>
      </c>
      <c r="BF129" s="71">
        <v>0.38300000000000001</v>
      </c>
      <c r="BG129" s="71">
        <v>2.1999999999999999E-2</v>
      </c>
      <c r="BH129" s="71">
        <v>6.0000000000000001E-3</v>
      </c>
    </row>
    <row r="130" spans="1:60" ht="12" customHeight="1" x14ac:dyDescent="0.2">
      <c r="B130" s="70">
        <v>131</v>
      </c>
      <c r="C130" s="81">
        <v>42517</v>
      </c>
      <c r="D130" s="82" t="s">
        <v>324</v>
      </c>
      <c r="E130" s="83">
        <v>221.6</v>
      </c>
      <c r="F130" s="83">
        <v>2943.3999999999996</v>
      </c>
      <c r="G130" s="83">
        <v>2969.2999999999993</v>
      </c>
      <c r="H130" s="83">
        <v>-1367.5999999999997</v>
      </c>
      <c r="I130" s="83" t="s">
        <v>181</v>
      </c>
      <c r="J130" s="70" t="s">
        <v>50</v>
      </c>
      <c r="K130" s="70" t="s">
        <v>62</v>
      </c>
      <c r="L130" s="70" t="s">
        <v>42</v>
      </c>
      <c r="M130" s="70" t="s">
        <v>289</v>
      </c>
      <c r="P130" s="71">
        <v>3.0819999999999999</v>
      </c>
      <c r="Q130" s="71">
        <v>2.5000000000000001E-2</v>
      </c>
      <c r="R130" s="71">
        <v>29.02</v>
      </c>
      <c r="S130" s="72">
        <v>0.57733000000000001</v>
      </c>
      <c r="T130" s="71">
        <v>0.182</v>
      </c>
      <c r="U130" s="71">
        <v>13.6</v>
      </c>
      <c r="V130" s="73">
        <v>249.4</v>
      </c>
      <c r="W130" s="74">
        <v>5.7160000000000002</v>
      </c>
      <c r="X130" s="84">
        <v>4.7</v>
      </c>
      <c r="Y130" s="73">
        <v>21.19</v>
      </c>
      <c r="Z130" s="75">
        <v>0.48499999999999999</v>
      </c>
      <c r="AA130" s="75">
        <f t="shared" si="9"/>
        <v>0.43693693693693686</v>
      </c>
      <c r="AB130" s="73">
        <f t="shared" si="10"/>
        <v>3378.0031531531522</v>
      </c>
      <c r="AC130" s="74">
        <v>0.28899999999999998</v>
      </c>
      <c r="AD130" s="84">
        <v>7.3</v>
      </c>
      <c r="AE130" s="85">
        <v>1.4</v>
      </c>
      <c r="AF130" s="74">
        <v>4.05</v>
      </c>
      <c r="AG130" s="74">
        <v>23.8</v>
      </c>
      <c r="AH130" s="74">
        <v>1.0549999999999999</v>
      </c>
      <c r="AI130" s="74">
        <v>266.3</v>
      </c>
      <c r="AJ130" s="71">
        <v>0.42099999999999999</v>
      </c>
      <c r="AK130" s="71">
        <v>8.4000000000000005E-2</v>
      </c>
      <c r="AL130" s="72">
        <v>0.05</v>
      </c>
      <c r="AM130" s="72">
        <v>0.09</v>
      </c>
      <c r="AN130" s="74">
        <v>71.540000000000006</v>
      </c>
      <c r="AO130" s="71">
        <v>1.86</v>
      </c>
      <c r="AP130" s="71">
        <v>3.7709999999999999</v>
      </c>
      <c r="AQ130" s="71">
        <v>0.34200000000000003</v>
      </c>
      <c r="AR130" s="71">
        <v>1.2490000000000001</v>
      </c>
      <c r="AS130" s="71">
        <v>0.22900000000000001</v>
      </c>
      <c r="AT130" s="71">
        <v>0.377</v>
      </c>
      <c r="AU130" s="71">
        <f t="shared" si="17"/>
        <v>377</v>
      </c>
      <c r="AV130" s="71">
        <f t="shared" si="14"/>
        <v>2.4166666666666665</v>
      </c>
      <c r="AW130" s="71">
        <v>8.3000000000000004E-2</v>
      </c>
      <c r="AX130" s="71">
        <v>1.4999999999999999E-2</v>
      </c>
      <c r="AY130" s="71">
        <v>0.115</v>
      </c>
      <c r="AZ130" s="71">
        <v>1.9E-2</v>
      </c>
      <c r="BA130" s="71">
        <v>4.9000000000000002E-2</v>
      </c>
      <c r="BB130" s="71">
        <v>5.0000000000000001E-3</v>
      </c>
      <c r="BC130" s="71">
        <v>4.8000000000000001E-2</v>
      </c>
      <c r="BD130" s="72">
        <v>0.01</v>
      </c>
      <c r="BE130" s="72">
        <v>0.01</v>
      </c>
      <c r="BF130" s="71">
        <v>0.47499999999999998</v>
      </c>
      <c r="BG130" s="71">
        <v>1.6E-2</v>
      </c>
      <c r="BH130" s="71">
        <v>6.0000000000000001E-3</v>
      </c>
    </row>
    <row r="131" spans="1:60" ht="12" customHeight="1" x14ac:dyDescent="0.2">
      <c r="B131" s="70">
        <v>132</v>
      </c>
      <c r="C131" s="81">
        <v>42517</v>
      </c>
      <c r="D131" s="82" t="s">
        <v>324</v>
      </c>
      <c r="E131" s="83">
        <v>221.6</v>
      </c>
      <c r="F131" s="83">
        <v>2943.3999999999996</v>
      </c>
      <c r="G131" s="83">
        <v>2969.2999999999993</v>
      </c>
      <c r="H131" s="83">
        <v>-1367.5999999999997</v>
      </c>
      <c r="I131" s="83" t="s">
        <v>181</v>
      </c>
      <c r="J131" s="70" t="s">
        <v>50</v>
      </c>
      <c r="K131" s="70" t="s">
        <v>62</v>
      </c>
      <c r="L131" s="70" t="s">
        <v>42</v>
      </c>
      <c r="M131" s="70" t="s">
        <v>289</v>
      </c>
      <c r="P131" s="71">
        <v>3.1960000000000002</v>
      </c>
      <c r="Q131" s="71">
        <v>0.14899999999999999</v>
      </c>
      <c r="R131" s="71">
        <v>33.25</v>
      </c>
      <c r="S131" s="72">
        <v>0.50953999999999999</v>
      </c>
      <c r="T131" s="71">
        <v>0.17100000000000001</v>
      </c>
      <c r="U131" s="71">
        <v>16.09</v>
      </c>
      <c r="V131" s="73">
        <v>247.1</v>
      </c>
      <c r="W131" s="85">
        <v>20.9</v>
      </c>
      <c r="X131" s="84">
        <v>5.0999999999999996</v>
      </c>
      <c r="Y131" s="73">
        <v>83.81</v>
      </c>
      <c r="Z131" s="75">
        <v>0.59599999999999997</v>
      </c>
      <c r="AA131" s="75">
        <f t="shared" si="9"/>
        <v>0.53693693693693689</v>
      </c>
      <c r="AB131" s="73">
        <f t="shared" si="10"/>
        <v>4151.1131531531519</v>
      </c>
      <c r="AC131" s="85">
        <v>0.2</v>
      </c>
      <c r="AD131" s="84">
        <v>6.3</v>
      </c>
      <c r="AE131" s="74">
        <v>0.98599999999999999</v>
      </c>
      <c r="AF131" s="74">
        <v>3.4889999999999999</v>
      </c>
      <c r="AG131" s="74">
        <v>28.13</v>
      </c>
      <c r="AH131" s="74">
        <v>1.615</v>
      </c>
      <c r="AI131" s="74">
        <v>292.7</v>
      </c>
      <c r="AJ131" s="71">
        <v>0.49</v>
      </c>
      <c r="AK131" s="72">
        <v>0.12</v>
      </c>
      <c r="AL131" s="71">
        <v>0.04</v>
      </c>
      <c r="AM131" s="71">
        <v>0.09</v>
      </c>
      <c r="AN131" s="74">
        <v>77.47</v>
      </c>
      <c r="AO131" s="71">
        <v>1.905</v>
      </c>
      <c r="AP131" s="71">
        <v>4.2210000000000001</v>
      </c>
      <c r="AQ131" s="71">
        <v>0.318</v>
      </c>
      <c r="AR131" s="71">
        <v>1.4730000000000001</v>
      </c>
      <c r="AS131" s="71">
        <v>0.248</v>
      </c>
      <c r="AT131" s="71">
        <v>0.41299999999999998</v>
      </c>
      <c r="AU131" s="71">
        <f t="shared" si="17"/>
        <v>413</v>
      </c>
      <c r="AV131" s="71">
        <f t="shared" si="14"/>
        <v>1.9389671361502347</v>
      </c>
      <c r="AW131" s="71">
        <v>0.17799999999999999</v>
      </c>
      <c r="AX131" s="71">
        <v>1.7000000000000001E-2</v>
      </c>
      <c r="AY131" s="71">
        <v>0.124</v>
      </c>
      <c r="AZ131" s="71">
        <v>2.9000000000000001E-2</v>
      </c>
      <c r="BA131" s="71">
        <v>4.2000000000000003E-2</v>
      </c>
      <c r="BB131" s="72">
        <v>0.02</v>
      </c>
      <c r="BC131" s="71">
        <v>6.3E-2</v>
      </c>
      <c r="BD131" s="71">
        <v>7.0000000000000001E-3</v>
      </c>
      <c r="BE131" s="72">
        <v>0.01</v>
      </c>
      <c r="BF131" s="71">
        <v>0.42099999999999999</v>
      </c>
      <c r="BG131" s="72">
        <v>0.01</v>
      </c>
      <c r="BH131" s="72">
        <v>0.01</v>
      </c>
    </row>
    <row r="132" spans="1:60" ht="12" customHeight="1" x14ac:dyDescent="0.2">
      <c r="B132" s="70">
        <v>133</v>
      </c>
      <c r="C132" s="81">
        <v>42517</v>
      </c>
      <c r="D132" s="82" t="s">
        <v>324</v>
      </c>
      <c r="E132" s="83">
        <v>221.6</v>
      </c>
      <c r="F132" s="83">
        <v>2943.3999999999996</v>
      </c>
      <c r="G132" s="83">
        <v>2969.2999999999993</v>
      </c>
      <c r="H132" s="83">
        <v>-1367.5999999999997</v>
      </c>
      <c r="I132" s="83" t="s">
        <v>181</v>
      </c>
      <c r="J132" s="70" t="s">
        <v>50</v>
      </c>
      <c r="K132" s="70" t="s">
        <v>62</v>
      </c>
      <c r="L132" s="70" t="s">
        <v>42</v>
      </c>
      <c r="M132" s="70" t="s">
        <v>289</v>
      </c>
      <c r="P132" s="71">
        <v>2.698</v>
      </c>
      <c r="Q132" s="71">
        <v>2.8000000000000001E-2</v>
      </c>
      <c r="R132" s="71">
        <v>30.69</v>
      </c>
      <c r="S132" s="72">
        <v>0.54554000000000002</v>
      </c>
      <c r="T132" s="71">
        <v>0.14699999999999999</v>
      </c>
      <c r="U132" s="71">
        <v>15.23</v>
      </c>
      <c r="V132" s="73">
        <v>182.3</v>
      </c>
      <c r="W132" s="74">
        <v>5.6539999999999999</v>
      </c>
      <c r="X132" s="84">
        <v>4.4000000000000004</v>
      </c>
      <c r="Y132" s="73">
        <v>26.04</v>
      </c>
      <c r="Z132" s="75">
        <v>0.52100000000000002</v>
      </c>
      <c r="AA132" s="75">
        <f t="shared" si="9"/>
        <v>0.46936936936936935</v>
      </c>
      <c r="AB132" s="73">
        <f t="shared" si="10"/>
        <v>3628.7415315315311</v>
      </c>
      <c r="AC132" s="85">
        <v>0.4</v>
      </c>
      <c r="AD132" s="84">
        <v>5.9</v>
      </c>
      <c r="AE132" s="85">
        <v>1.2</v>
      </c>
      <c r="AF132" s="74">
        <v>3.9430000000000001</v>
      </c>
      <c r="AG132" s="74">
        <v>21.09</v>
      </c>
      <c r="AH132" s="74">
        <v>0.97699999999999998</v>
      </c>
      <c r="AI132" s="74">
        <v>279.5</v>
      </c>
      <c r="AJ132" s="71">
        <v>0.53</v>
      </c>
      <c r="AK132" s="71">
        <v>0.38100000000000001</v>
      </c>
      <c r="AL132" s="71">
        <v>5.0000000000000001E-3</v>
      </c>
      <c r="AM132" s="72">
        <v>7.0000000000000007E-2</v>
      </c>
      <c r="AN132" s="74">
        <v>62.63</v>
      </c>
      <c r="AO132" s="71">
        <v>1.851</v>
      </c>
      <c r="AP132" s="71">
        <v>3.5880000000000001</v>
      </c>
      <c r="AQ132" s="71">
        <v>0.36099999999999999</v>
      </c>
      <c r="AR132" s="71">
        <v>1.2250000000000001</v>
      </c>
      <c r="AS132" s="71">
        <v>0.21</v>
      </c>
      <c r="AT132" s="71">
        <v>0.35199999999999998</v>
      </c>
      <c r="AU132" s="71">
        <f t="shared" si="17"/>
        <v>352</v>
      </c>
      <c r="AV132" s="71">
        <f t="shared" si="14"/>
        <v>2.6566037735849055</v>
      </c>
      <c r="AW132" s="71">
        <v>5.5E-2</v>
      </c>
      <c r="AX132" s="71">
        <v>1.9E-2</v>
      </c>
      <c r="AY132" s="71">
        <v>0.06</v>
      </c>
      <c r="AZ132" s="71">
        <v>1.2E-2</v>
      </c>
      <c r="BA132" s="71">
        <v>0.04</v>
      </c>
      <c r="BB132" s="71">
        <v>6.0000000000000001E-3</v>
      </c>
      <c r="BC132" s="71">
        <v>3.4000000000000002E-2</v>
      </c>
      <c r="BD132" s="72">
        <v>0.03</v>
      </c>
      <c r="BE132" s="71">
        <v>3.4000000000000002E-2</v>
      </c>
      <c r="BF132" s="71">
        <v>1.353</v>
      </c>
      <c r="BG132" s="71">
        <v>1.4E-2</v>
      </c>
      <c r="BH132" s="71">
        <v>4.0000000000000001E-3</v>
      </c>
    </row>
    <row r="133" spans="1:60" ht="12" customHeight="1" x14ac:dyDescent="0.2">
      <c r="B133" s="70">
        <v>134</v>
      </c>
      <c r="C133" s="81">
        <v>42517</v>
      </c>
      <c r="D133" s="82" t="s">
        <v>324</v>
      </c>
      <c r="E133" s="83">
        <v>221.6</v>
      </c>
      <c r="F133" s="83">
        <v>2943.3999999999996</v>
      </c>
      <c r="G133" s="83">
        <v>2969.2999999999993</v>
      </c>
      <c r="H133" s="83">
        <v>-1367.5999999999997</v>
      </c>
      <c r="I133" s="83" t="s">
        <v>181</v>
      </c>
      <c r="J133" s="70" t="s">
        <v>50</v>
      </c>
      <c r="K133" s="70" t="s">
        <v>62</v>
      </c>
      <c r="L133" s="70" t="s">
        <v>42</v>
      </c>
      <c r="M133" s="70" t="s">
        <v>289</v>
      </c>
      <c r="P133" s="71">
        <v>3.9969999999999999</v>
      </c>
      <c r="Q133" s="71">
        <v>2.7E-2</v>
      </c>
      <c r="R133" s="71">
        <v>25.55</v>
      </c>
      <c r="S133" s="72">
        <v>0.63727</v>
      </c>
      <c r="T133" s="71">
        <v>0.20799999999999999</v>
      </c>
      <c r="U133" s="71">
        <v>11.36</v>
      </c>
      <c r="V133" s="73">
        <v>215.8</v>
      </c>
      <c r="W133" s="85">
        <v>10.8</v>
      </c>
      <c r="X133" s="84">
        <v>3.1</v>
      </c>
      <c r="Y133" s="73">
        <v>21.38</v>
      </c>
      <c r="Z133" s="75">
        <v>0.39900000000000002</v>
      </c>
      <c r="AA133" s="75">
        <f t="shared" si="9"/>
        <v>0.35945945945945945</v>
      </c>
      <c r="AB133" s="73">
        <f t="shared" si="10"/>
        <v>2779.0170270270269</v>
      </c>
      <c r="AC133" s="85">
        <v>0.3</v>
      </c>
      <c r="AD133" s="84">
        <v>7.3</v>
      </c>
      <c r="AE133" s="85">
        <v>0.8</v>
      </c>
      <c r="AF133" s="74">
        <v>5.1459999999999999</v>
      </c>
      <c r="AG133" s="74">
        <v>23.62</v>
      </c>
      <c r="AH133" s="74">
        <v>1.2869999999999999</v>
      </c>
      <c r="AI133" s="74">
        <v>232</v>
      </c>
      <c r="AJ133" s="71">
        <v>0.247</v>
      </c>
      <c r="AK133" s="71">
        <v>0.30199999999999999</v>
      </c>
      <c r="AL133" s="71">
        <v>7.0000000000000001E-3</v>
      </c>
      <c r="AM133" s="72">
        <v>0.08</v>
      </c>
      <c r="AN133" s="74">
        <v>64.930000000000007</v>
      </c>
      <c r="AO133" s="71">
        <v>1.4990000000000001</v>
      </c>
      <c r="AP133" s="71">
        <v>3.06</v>
      </c>
      <c r="AQ133" s="71">
        <v>0.27600000000000002</v>
      </c>
      <c r="AR133" s="71">
        <v>0.83499999999999996</v>
      </c>
      <c r="AS133" s="71">
        <v>0.17599999999999999</v>
      </c>
      <c r="AT133" s="71">
        <v>0.317</v>
      </c>
      <c r="AU133" s="71">
        <f t="shared" si="17"/>
        <v>317</v>
      </c>
      <c r="AV133" s="72">
        <f t="shared" si="14"/>
        <v>2.2167832167832171</v>
      </c>
      <c r="AW133" s="72">
        <v>0.11</v>
      </c>
      <c r="AX133" s="72">
        <v>0.02</v>
      </c>
      <c r="AY133" s="71">
        <v>6.8000000000000005E-2</v>
      </c>
      <c r="AZ133" s="71">
        <v>8.0000000000000002E-3</v>
      </c>
      <c r="BA133" s="72">
        <v>0.03</v>
      </c>
      <c r="BB133" s="71">
        <v>6.0000000000000001E-3</v>
      </c>
      <c r="BC133" s="71">
        <v>1.7999999999999999E-2</v>
      </c>
      <c r="BD133" s="72">
        <v>0.01</v>
      </c>
      <c r="BE133" s="71">
        <v>2.1000000000000001E-2</v>
      </c>
      <c r="BF133" s="71">
        <v>2.581</v>
      </c>
      <c r="BG133" s="71">
        <v>8.9999999999999993E-3</v>
      </c>
      <c r="BH133" s="71">
        <v>6.0000000000000001E-3</v>
      </c>
    </row>
    <row r="134" spans="1:60" s="83" customFormat="1" ht="12" customHeight="1" x14ac:dyDescent="0.2">
      <c r="A134" s="62">
        <v>24</v>
      </c>
      <c r="B134" s="70">
        <v>135</v>
      </c>
      <c r="C134" s="89">
        <v>42933</v>
      </c>
      <c r="D134" s="96" t="s">
        <v>325</v>
      </c>
      <c r="E134" s="83">
        <v>228.65</v>
      </c>
      <c r="F134" s="83">
        <v>2950.35</v>
      </c>
      <c r="G134" s="83">
        <v>2976.2499999999995</v>
      </c>
      <c r="H134" s="83">
        <v>-1374.55</v>
      </c>
      <c r="I134" s="83" t="s">
        <v>181</v>
      </c>
      <c r="J134" s="83" t="s">
        <v>310</v>
      </c>
      <c r="K134" s="83" t="s">
        <v>53</v>
      </c>
      <c r="L134" s="70" t="s">
        <v>42</v>
      </c>
      <c r="M134" s="70" t="s">
        <v>289</v>
      </c>
      <c r="N134" s="70"/>
      <c r="O134" s="70"/>
      <c r="P134" s="90">
        <v>2.6033293663557413</v>
      </c>
      <c r="Q134" s="90">
        <v>0.42291466815393197</v>
      </c>
      <c r="R134" s="90">
        <v>44.772154385964917</v>
      </c>
      <c r="S134" s="91">
        <v>0.23759887914776492</v>
      </c>
      <c r="T134" s="90">
        <v>0.13290953846153847</v>
      </c>
      <c r="U134" s="90">
        <v>19.643002405130943</v>
      </c>
      <c r="V134" s="92">
        <v>153.49665653495441</v>
      </c>
      <c r="W134" s="94" t="s">
        <v>145</v>
      </c>
      <c r="X134" s="92">
        <v>7.7787683284457474</v>
      </c>
      <c r="Y134" s="92">
        <v>109.09188464118041</v>
      </c>
      <c r="Z134" s="90">
        <v>0.77391603630862316</v>
      </c>
      <c r="AA134" s="75">
        <f t="shared" si="9"/>
        <v>0.69722165433209282</v>
      </c>
      <c r="AB134" s="73">
        <f t="shared" si="10"/>
        <v>5390.2903318068429</v>
      </c>
      <c r="AC134" s="94" t="s">
        <v>76</v>
      </c>
      <c r="AD134" s="95" t="s">
        <v>141</v>
      </c>
      <c r="AE134" s="94" t="s">
        <v>141</v>
      </c>
      <c r="AF134" s="93">
        <v>4.279988059701493</v>
      </c>
      <c r="AG134" s="93">
        <v>26.719477124183005</v>
      </c>
      <c r="AH134" s="90">
        <v>0.65275349022736351</v>
      </c>
      <c r="AI134" s="93">
        <v>377.87315436241613</v>
      </c>
      <c r="AJ134" s="90">
        <v>0.31544356120826711</v>
      </c>
      <c r="AK134" s="90">
        <v>0.66729662522202493</v>
      </c>
      <c r="AL134" s="90">
        <v>8.2142726440988106E-2</v>
      </c>
      <c r="AM134" s="90">
        <v>0.10687715269804822</v>
      </c>
      <c r="AN134" s="93">
        <v>61.89969233196593</v>
      </c>
      <c r="AO134" s="90">
        <v>1.7707760711398546</v>
      </c>
      <c r="AP134" s="90">
        <v>3.2635920894926085</v>
      </c>
      <c r="AQ134" s="90">
        <v>0.31901861142579707</v>
      </c>
      <c r="AR134" s="90">
        <v>1.1196177678238151</v>
      </c>
      <c r="AS134" s="90">
        <v>0.22622767720159559</v>
      </c>
      <c r="AT134" s="90">
        <v>0.43430810520665591</v>
      </c>
      <c r="AU134" s="71">
        <f>AT134*1000</f>
        <v>434.30810520665591</v>
      </c>
      <c r="AV134" s="72">
        <f t="shared" ref="AV134:AV165" si="18">AT134/((AS134+AW134)/2)</f>
        <v>3.2761062021043084</v>
      </c>
      <c r="AW134" s="90">
        <v>3.8909090909090907E-2</v>
      </c>
      <c r="AX134" s="91" t="s">
        <v>128</v>
      </c>
      <c r="AY134" s="90">
        <v>0.11662415676196597</v>
      </c>
      <c r="AZ134" s="91" t="s">
        <v>109</v>
      </c>
      <c r="BA134" s="91" t="s">
        <v>146</v>
      </c>
      <c r="BB134" s="91" t="s">
        <v>97</v>
      </c>
      <c r="BC134" s="91" t="s">
        <v>75</v>
      </c>
      <c r="BD134" s="90">
        <v>1.5368888888888889E-2</v>
      </c>
      <c r="BE134" s="90">
        <v>0.16492710280373829</v>
      </c>
      <c r="BF134" s="90">
        <v>0.69124101331731236</v>
      </c>
      <c r="BG134" s="91" t="s">
        <v>127</v>
      </c>
      <c r="BH134" s="91" t="s">
        <v>128</v>
      </c>
    </row>
    <row r="135" spans="1:60" s="83" customFormat="1" ht="12" customHeight="1" x14ac:dyDescent="0.2">
      <c r="A135" s="62"/>
      <c r="B135" s="70">
        <v>136</v>
      </c>
      <c r="C135" s="89">
        <v>42933</v>
      </c>
      <c r="D135" s="96" t="s">
        <v>325</v>
      </c>
      <c r="E135" s="83">
        <v>228.65</v>
      </c>
      <c r="F135" s="83">
        <v>2950.35</v>
      </c>
      <c r="G135" s="83">
        <v>2976.2499999999995</v>
      </c>
      <c r="H135" s="83">
        <v>-1374.55</v>
      </c>
      <c r="I135" s="83" t="s">
        <v>181</v>
      </c>
      <c r="J135" s="83" t="s">
        <v>310</v>
      </c>
      <c r="K135" s="83" t="s">
        <v>53</v>
      </c>
      <c r="L135" s="70" t="s">
        <v>42</v>
      </c>
      <c r="M135" s="70" t="s">
        <v>289</v>
      </c>
      <c r="N135" s="70"/>
      <c r="O135" s="70"/>
      <c r="P135" s="90">
        <v>2.8436834995175295</v>
      </c>
      <c r="Q135" s="90">
        <v>2.0519573340769663</v>
      </c>
      <c r="R135" s="90">
        <v>44.175466666666665</v>
      </c>
      <c r="S135" s="91">
        <v>0.15744457566644579</v>
      </c>
      <c r="T135" s="90">
        <v>0.12866584615384613</v>
      </c>
      <c r="U135" s="90">
        <v>19.891900053447355</v>
      </c>
      <c r="V135" s="92">
        <v>182.72933130699087</v>
      </c>
      <c r="W135" s="93">
        <v>25.744918906394808</v>
      </c>
      <c r="X135" s="92">
        <v>7.9845762463343108</v>
      </c>
      <c r="Y135" s="92">
        <v>157.4674714956405</v>
      </c>
      <c r="Z135" s="90">
        <v>1.4996505295007561</v>
      </c>
      <c r="AA135" s="75">
        <f t="shared" ref="AA135:AA195" si="19">Z135/1.11</f>
        <v>1.3510365130637441</v>
      </c>
      <c r="AB135" s="73">
        <f t="shared" ref="AB135:AB195" si="20">AA135*10000*0.77311</f>
        <v>10444.998386147112</v>
      </c>
      <c r="AC135" s="93">
        <v>2.9300476577308423</v>
      </c>
      <c r="AD135" s="92">
        <v>24.083263157894734</v>
      </c>
      <c r="AE135" s="93">
        <v>6.0078762589928054</v>
      </c>
      <c r="AF135" s="93">
        <v>7.3841552238805965</v>
      </c>
      <c r="AG135" s="93">
        <v>25.818935574229691</v>
      </c>
      <c r="AH135" s="90">
        <v>1.3833865177502995</v>
      </c>
      <c r="AI135" s="93">
        <v>350.3707138499085</v>
      </c>
      <c r="AJ135" s="91" t="s">
        <v>92</v>
      </c>
      <c r="AK135" s="90">
        <v>0.85446536412078145</v>
      </c>
      <c r="AL135" s="90">
        <v>0.20534949679780423</v>
      </c>
      <c r="AM135" s="90">
        <v>0.15233065442020668</v>
      </c>
      <c r="AN135" s="93">
        <v>57.138963395392878</v>
      </c>
      <c r="AO135" s="90">
        <v>1.7478601455133387</v>
      </c>
      <c r="AP135" s="90">
        <v>2.8897473032361165</v>
      </c>
      <c r="AQ135" s="90">
        <v>0.29038873604143062</v>
      </c>
      <c r="AR135" s="90">
        <v>1.3410347144456889</v>
      </c>
      <c r="AS135" s="90">
        <v>7.0566431420681197E-2</v>
      </c>
      <c r="AT135" s="90">
        <v>0.40656360708534622</v>
      </c>
      <c r="AU135" s="71">
        <f>AT135*1000</f>
        <v>406.56360708534623</v>
      </c>
      <c r="AV135" s="72">
        <f t="shared" si="18"/>
        <v>3.4539705877896032</v>
      </c>
      <c r="AW135" s="90">
        <v>0.16485167464114833</v>
      </c>
      <c r="AX135" s="90">
        <v>1.660998937300744E-2</v>
      </c>
      <c r="AY135" s="90">
        <v>4.0868294249919696E-2</v>
      </c>
      <c r="AZ135" s="90">
        <v>1.1960537363560031E-2</v>
      </c>
      <c r="BA135" s="91" t="s">
        <v>119</v>
      </c>
      <c r="BB135" s="91" t="s">
        <v>97</v>
      </c>
      <c r="BC135" s="91" t="s">
        <v>75</v>
      </c>
      <c r="BD135" s="91" t="s">
        <v>82</v>
      </c>
      <c r="BE135" s="90">
        <v>0.17102803738</v>
      </c>
      <c r="BF135" s="90">
        <v>0.71480604786222079</v>
      </c>
      <c r="BG135" s="91" t="s">
        <v>123</v>
      </c>
      <c r="BH135" s="91" t="s">
        <v>104</v>
      </c>
    </row>
    <row r="136" spans="1:60" ht="12" customHeight="1" x14ac:dyDescent="0.2">
      <c r="A136" s="56">
        <v>25</v>
      </c>
      <c r="B136" s="70">
        <v>137</v>
      </c>
      <c r="C136" s="81" t="s">
        <v>57</v>
      </c>
      <c r="D136" s="82" t="s">
        <v>326</v>
      </c>
      <c r="E136" s="87">
        <v>229.15</v>
      </c>
      <c r="F136" s="87">
        <v>2950.85</v>
      </c>
      <c r="G136" s="87">
        <v>2976.7499999999995</v>
      </c>
      <c r="H136" s="87">
        <v>-1375.05</v>
      </c>
      <c r="I136" s="83" t="s">
        <v>181</v>
      </c>
      <c r="J136" s="70" t="s">
        <v>64</v>
      </c>
      <c r="K136" s="70" t="s">
        <v>64</v>
      </c>
      <c r="L136" s="70" t="s">
        <v>42</v>
      </c>
      <c r="M136" s="70" t="s">
        <v>289</v>
      </c>
      <c r="P136" s="71">
        <v>5.4544127833753135</v>
      </c>
      <c r="Q136" s="72">
        <v>1.9E-2</v>
      </c>
      <c r="R136" s="71">
        <v>17.200545325779039</v>
      </c>
      <c r="S136" s="72">
        <v>1.8352799040215366</v>
      </c>
      <c r="T136" s="71">
        <v>0.35033100639906922</v>
      </c>
      <c r="U136" s="71">
        <v>6.1406301369863012</v>
      </c>
      <c r="V136" s="73">
        <v>117.04011799410031</v>
      </c>
      <c r="W136" s="85">
        <v>3</v>
      </c>
      <c r="X136" s="84">
        <v>22</v>
      </c>
      <c r="Y136" s="73">
        <v>14.167018436109347</v>
      </c>
      <c r="Z136" s="75">
        <v>0.33147685525349008</v>
      </c>
      <c r="AA136" s="75">
        <f t="shared" si="19"/>
        <v>0.2986277975256667</v>
      </c>
      <c r="AB136" s="73">
        <f t="shared" si="20"/>
        <v>2308.7213654506818</v>
      </c>
      <c r="AC136" s="85">
        <v>1.9</v>
      </c>
      <c r="AD136" s="84">
        <v>42</v>
      </c>
      <c r="AE136" s="85">
        <v>6.9</v>
      </c>
      <c r="AF136" s="74">
        <v>5.0991218889597958</v>
      </c>
      <c r="AG136" s="74">
        <v>23.199038626609443</v>
      </c>
      <c r="AH136" s="85">
        <v>2</v>
      </c>
      <c r="AI136" s="74">
        <v>260.60881214647219</v>
      </c>
      <c r="AJ136" s="72">
        <v>0.27</v>
      </c>
      <c r="AK136" s="72">
        <v>0.44</v>
      </c>
      <c r="AL136" s="72">
        <v>0.23</v>
      </c>
      <c r="AM136" s="72">
        <v>0.77</v>
      </c>
      <c r="AN136" s="74">
        <v>220.8832588941938</v>
      </c>
      <c r="AO136" s="71">
        <v>7.181892622634221</v>
      </c>
      <c r="AP136" s="71">
        <v>11.808720487433357</v>
      </c>
      <c r="AQ136" s="71">
        <v>0.80899862195682137</v>
      </c>
      <c r="AR136" s="71">
        <v>2.4027192170818505</v>
      </c>
      <c r="AS136" s="72">
        <v>0.62</v>
      </c>
      <c r="AT136" s="71">
        <v>0.83172535211267595</v>
      </c>
      <c r="AU136" s="71">
        <f t="shared" ref="AU136:AU142" si="21">AT136*1000</f>
        <v>831.72535211267598</v>
      </c>
      <c r="AV136" s="72">
        <f t="shared" si="18"/>
        <v>1.8279678068410463</v>
      </c>
      <c r="AW136" s="72">
        <v>0.28999999999999998</v>
      </c>
      <c r="AX136" s="72">
        <v>7.0000000000000007E-2</v>
      </c>
      <c r="AY136" s="72">
        <v>0.22</v>
      </c>
      <c r="AZ136" s="71">
        <v>1.5551695616211744E-2</v>
      </c>
      <c r="BA136" s="71">
        <v>2.6818264287874202E-2</v>
      </c>
      <c r="BB136" s="72">
        <v>0.06</v>
      </c>
      <c r="BC136" s="71">
        <v>1.8516188714153566E-2</v>
      </c>
      <c r="BD136" s="71">
        <v>7.817409766454354E-3</v>
      </c>
      <c r="BE136" s="71">
        <v>8.2999136814846775E-2</v>
      </c>
      <c r="BF136" s="71">
        <v>3.8480918111656806</v>
      </c>
      <c r="BG136" s="71">
        <v>2.1560056858564301E-2</v>
      </c>
      <c r="BH136" s="71">
        <v>1.8544999999999999E-2</v>
      </c>
    </row>
    <row r="137" spans="1:60" ht="12" customHeight="1" x14ac:dyDescent="0.2">
      <c r="B137" s="70">
        <v>138</v>
      </c>
      <c r="C137" s="81" t="s">
        <v>57</v>
      </c>
      <c r="D137" s="82" t="s">
        <v>326</v>
      </c>
      <c r="E137" s="87">
        <v>229.15</v>
      </c>
      <c r="F137" s="87">
        <v>2950.85</v>
      </c>
      <c r="G137" s="87">
        <v>2976.7499999999995</v>
      </c>
      <c r="H137" s="87">
        <v>-1375.05</v>
      </c>
      <c r="I137" s="83" t="s">
        <v>181</v>
      </c>
      <c r="J137" s="70" t="s">
        <v>64</v>
      </c>
      <c r="K137" s="70" t="s">
        <v>64</v>
      </c>
      <c r="L137" s="70" t="s">
        <v>42</v>
      </c>
      <c r="M137" s="70" t="s">
        <v>289</v>
      </c>
      <c r="P137" s="71">
        <v>5.9972037153652389</v>
      </c>
      <c r="Q137" s="71">
        <v>2.1893492769744161E-2</v>
      </c>
      <c r="R137" s="71">
        <v>17.555084985835695</v>
      </c>
      <c r="S137" s="72">
        <v>1.8419352121962878</v>
      </c>
      <c r="T137" s="71">
        <v>0.39607155322862125</v>
      </c>
      <c r="U137" s="71">
        <v>5.9963835616438361</v>
      </c>
      <c r="V137" s="73">
        <v>121.58938053097346</v>
      </c>
      <c r="W137" s="85">
        <v>2.6</v>
      </c>
      <c r="X137" s="84">
        <v>22</v>
      </c>
      <c r="Y137" s="73">
        <v>15.565079465988557</v>
      </c>
      <c r="Z137" s="75">
        <v>0.43016899338721531</v>
      </c>
      <c r="AA137" s="75">
        <f t="shared" si="19"/>
        <v>0.38753963368217592</v>
      </c>
      <c r="AB137" s="73">
        <f t="shared" si="20"/>
        <v>2996.10766196027</v>
      </c>
      <c r="AC137" s="85">
        <v>2.9</v>
      </c>
      <c r="AD137" s="84">
        <v>72</v>
      </c>
      <c r="AE137" s="85">
        <v>8.1</v>
      </c>
      <c r="AF137" s="74">
        <v>5.5122603701340154</v>
      </c>
      <c r="AG137" s="74">
        <v>24.062832618025752</v>
      </c>
      <c r="AH137" s="74">
        <v>2.1910760245495942</v>
      </c>
      <c r="AI137" s="74">
        <v>257.20494194700808</v>
      </c>
      <c r="AJ137" s="72">
        <v>0.48</v>
      </c>
      <c r="AK137" s="72">
        <v>1.1499999999999999</v>
      </c>
      <c r="AL137" s="71">
        <v>1.0721640488656195E-2</v>
      </c>
      <c r="AM137" s="72">
        <v>0.93</v>
      </c>
      <c r="AN137" s="74">
        <v>224.60149391652553</v>
      </c>
      <c r="AO137" s="71">
        <v>7.1987022016222477</v>
      </c>
      <c r="AP137" s="71">
        <v>12.574857197258186</v>
      </c>
      <c r="AQ137" s="71">
        <v>0.80899862195682137</v>
      </c>
      <c r="AR137" s="71">
        <v>2.2216259786476868</v>
      </c>
      <c r="AS137" s="71">
        <v>0.27400031235358424</v>
      </c>
      <c r="AT137" s="71">
        <v>0.80486217303822927</v>
      </c>
      <c r="AU137" s="71">
        <f t="shared" si="21"/>
        <v>804.86217303822923</v>
      </c>
      <c r="AV137" s="72">
        <f t="shared" si="18"/>
        <v>2.2233752093884567</v>
      </c>
      <c r="AW137" s="72">
        <v>0.45</v>
      </c>
      <c r="AX137" s="72">
        <v>7.0000000000000007E-2</v>
      </c>
      <c r="AY137" s="72">
        <v>0.2</v>
      </c>
      <c r="AZ137" s="71">
        <v>1.2219189412737799E-2</v>
      </c>
      <c r="BA137" s="72">
        <v>0.13</v>
      </c>
      <c r="BB137" s="72">
        <v>0.06</v>
      </c>
      <c r="BC137" s="71">
        <v>9.2580943570767828E-3</v>
      </c>
      <c r="BD137" s="72">
        <v>0.05</v>
      </c>
      <c r="BE137" s="71">
        <v>7.1294130340958134E-2</v>
      </c>
      <c r="BF137" s="71">
        <v>6.8271726972035678</v>
      </c>
      <c r="BG137" s="72">
        <v>0.01</v>
      </c>
      <c r="BH137" s="71">
        <v>3.9656750572082382E-3</v>
      </c>
    </row>
    <row r="138" spans="1:60" ht="12" customHeight="1" x14ac:dyDescent="0.2">
      <c r="B138" s="70">
        <v>139</v>
      </c>
      <c r="C138" s="81" t="s">
        <v>57</v>
      </c>
      <c r="D138" s="82" t="s">
        <v>326</v>
      </c>
      <c r="E138" s="87">
        <v>229.15</v>
      </c>
      <c r="F138" s="87">
        <v>2950.85</v>
      </c>
      <c r="G138" s="87">
        <v>2976.7499999999995</v>
      </c>
      <c r="H138" s="87">
        <v>-1375.05</v>
      </c>
      <c r="I138" s="83" t="s">
        <v>181</v>
      </c>
      <c r="J138" s="70" t="s">
        <v>64</v>
      </c>
      <c r="K138" s="70" t="s">
        <v>64</v>
      </c>
      <c r="L138" s="70" t="s">
        <v>42</v>
      </c>
      <c r="M138" s="70" t="s">
        <v>289</v>
      </c>
      <c r="P138" s="71">
        <v>5.2646479848866496</v>
      </c>
      <c r="Q138" s="71">
        <v>1.668075639599555E-2</v>
      </c>
      <c r="R138" s="71">
        <v>17.54434135977337</v>
      </c>
      <c r="S138" s="72">
        <v>1.6327067760404983</v>
      </c>
      <c r="T138" s="71">
        <v>0.27756195462478184</v>
      </c>
      <c r="U138" s="71">
        <v>6.7528767123287681</v>
      </c>
      <c r="V138" s="73">
        <v>148.16120943952805</v>
      </c>
      <c r="W138" s="85">
        <v>105</v>
      </c>
      <c r="X138" s="84">
        <v>19</v>
      </c>
      <c r="Y138" s="73">
        <v>15.223331214240305</v>
      </c>
      <c r="Z138" s="75">
        <v>0.3368405584129317</v>
      </c>
      <c r="AA138" s="75">
        <f t="shared" si="19"/>
        <v>0.30345996253417268</v>
      </c>
      <c r="AB138" s="73">
        <f t="shared" si="20"/>
        <v>2346.0793163479425</v>
      </c>
      <c r="AC138" s="85">
        <v>2.7</v>
      </c>
      <c r="AD138" s="84">
        <v>56</v>
      </c>
      <c r="AE138" s="85">
        <v>4.4000000000000004</v>
      </c>
      <c r="AF138" s="74">
        <v>5.2696234843650291</v>
      </c>
      <c r="AG138" s="74">
        <v>26.71591416309013</v>
      </c>
      <c r="AH138" s="85">
        <v>2.1</v>
      </c>
      <c r="AI138" s="74">
        <v>240.50470378088718</v>
      </c>
      <c r="AJ138" s="72">
        <v>0.27</v>
      </c>
      <c r="AK138" s="72">
        <v>0.79</v>
      </c>
      <c r="AL138" s="71">
        <v>1.9493891797556718E-2</v>
      </c>
      <c r="AM138" s="72">
        <v>0.88</v>
      </c>
      <c r="AN138" s="74">
        <v>151.34221469274607</v>
      </c>
      <c r="AO138" s="71">
        <v>4.7318964851293925</v>
      </c>
      <c r="AP138" s="71">
        <v>9.2896629855293202</v>
      </c>
      <c r="AQ138" s="71">
        <v>0.60649456438523963</v>
      </c>
      <c r="AR138" s="71">
        <v>2.0211298932384341</v>
      </c>
      <c r="AS138" s="71">
        <v>0.2612291113540528</v>
      </c>
      <c r="AT138" s="71">
        <v>0.59098993963782687</v>
      </c>
      <c r="AU138" s="71">
        <f t="shared" si="21"/>
        <v>590.98993963782686</v>
      </c>
      <c r="AV138" s="72">
        <f t="shared" si="18"/>
        <v>2.6194672496390066</v>
      </c>
      <c r="AW138" s="72">
        <v>0.19</v>
      </c>
      <c r="AX138" s="72">
        <v>0.05</v>
      </c>
      <c r="AY138" s="72">
        <v>0.22</v>
      </c>
      <c r="AZ138" s="71">
        <v>5.5541770057899089E-3</v>
      </c>
      <c r="BA138" s="71">
        <v>2.2154218324765645E-2</v>
      </c>
      <c r="BB138" s="71">
        <v>6.8968421052631587E-3</v>
      </c>
      <c r="BC138" s="72">
        <v>0.25</v>
      </c>
      <c r="BD138" s="72">
        <v>0.06</v>
      </c>
      <c r="BE138" s="71">
        <v>7.1294130340958134E-2</v>
      </c>
      <c r="BF138" s="71">
        <v>3.0015475593865886</v>
      </c>
      <c r="BG138" s="72">
        <v>0.01</v>
      </c>
      <c r="BH138" s="72">
        <v>0.05</v>
      </c>
    </row>
    <row r="139" spans="1:60" ht="12" customHeight="1" x14ac:dyDescent="0.2">
      <c r="A139" s="56">
        <v>26</v>
      </c>
      <c r="B139" s="70">
        <v>140</v>
      </c>
      <c r="C139" s="81">
        <v>42892</v>
      </c>
      <c r="D139" s="82" t="s">
        <v>327</v>
      </c>
      <c r="E139" s="87">
        <v>232.07</v>
      </c>
      <c r="F139" s="97">
        <v>2953.77</v>
      </c>
      <c r="G139" s="97">
        <v>2979.6699999999996</v>
      </c>
      <c r="H139" s="97">
        <v>-1377.97</v>
      </c>
      <c r="I139" s="83" t="s">
        <v>181</v>
      </c>
      <c r="J139" s="70" t="s">
        <v>328</v>
      </c>
      <c r="K139" s="70" t="s">
        <v>64</v>
      </c>
      <c r="L139" s="70" t="s">
        <v>42</v>
      </c>
      <c r="M139" s="70" t="s">
        <v>289</v>
      </c>
      <c r="P139" s="71">
        <v>6.9890324189526183</v>
      </c>
      <c r="Q139" s="71">
        <v>0.14291700522344747</v>
      </c>
      <c r="R139" s="71">
        <v>17.069817351598171</v>
      </c>
      <c r="S139" s="72">
        <v>5.7500177994094091E-2</v>
      </c>
      <c r="T139" s="71">
        <v>0.45019601930036185</v>
      </c>
      <c r="U139" s="71">
        <v>3.7242325444656768</v>
      </c>
      <c r="V139" s="73">
        <v>52.966863387978144</v>
      </c>
      <c r="W139" s="85">
        <v>18</v>
      </c>
      <c r="X139" s="84">
        <v>10</v>
      </c>
      <c r="Y139" s="73">
        <v>19.478210116731521</v>
      </c>
      <c r="Z139" s="75">
        <v>0.31072359550561796</v>
      </c>
      <c r="AA139" s="75">
        <f t="shared" si="19"/>
        <v>0.2799311671221783</v>
      </c>
      <c r="AB139" s="73">
        <f t="shared" si="20"/>
        <v>2164.1758461382724</v>
      </c>
      <c r="AC139" s="85">
        <v>1.2</v>
      </c>
      <c r="AD139" s="84">
        <v>29</v>
      </c>
      <c r="AE139" s="74">
        <v>20.489988131346436</v>
      </c>
      <c r="AF139" s="74">
        <v>9.5610629370629372</v>
      </c>
      <c r="AG139" s="74">
        <v>24.824584026622293</v>
      </c>
      <c r="AH139" s="74">
        <v>4.5152607392607402</v>
      </c>
      <c r="AI139" s="74">
        <v>107.81022727272726</v>
      </c>
      <c r="AJ139" s="71">
        <v>0.19960979070592408</v>
      </c>
      <c r="AK139" s="71">
        <v>0.43719377835385614</v>
      </c>
      <c r="AL139" s="71">
        <v>5.0888165137614683E-2</v>
      </c>
      <c r="AM139" s="71">
        <v>0.29176681614349775</v>
      </c>
      <c r="AN139" s="74">
        <v>19.816918053179908</v>
      </c>
      <c r="AO139" s="71">
        <v>10.797250402576489</v>
      </c>
      <c r="AP139" s="71">
        <v>18.533467278989665</v>
      </c>
      <c r="AQ139" s="71">
        <v>1.1624894941634241</v>
      </c>
      <c r="AR139" s="71">
        <v>3.0148197278911559</v>
      </c>
      <c r="AS139" s="71">
        <v>0.34355326977755479</v>
      </c>
      <c r="AT139" s="71">
        <v>0.32165948275862066</v>
      </c>
      <c r="AU139" s="71">
        <f t="shared" si="21"/>
        <v>321.65948275862064</v>
      </c>
      <c r="AV139" s="71">
        <f t="shared" si="18"/>
        <v>1.5155837950413442</v>
      </c>
      <c r="AW139" s="71">
        <v>8.0916144333389797E-2</v>
      </c>
      <c r="AX139" s="71">
        <v>1.0267281105990785E-2</v>
      </c>
      <c r="AY139" s="71">
        <v>3.5417193896538898E-2</v>
      </c>
      <c r="AZ139" s="71">
        <v>8.6693548387096753E-3</v>
      </c>
      <c r="BA139" s="71">
        <v>2.4151202749140892E-2</v>
      </c>
      <c r="BB139" s="72">
        <v>2E-3</v>
      </c>
      <c r="BC139" s="72">
        <v>8.0000000000000002E-3</v>
      </c>
      <c r="BD139" s="72">
        <v>2E-3</v>
      </c>
      <c r="BE139" s="71">
        <v>0.02</v>
      </c>
      <c r="BF139" s="71">
        <v>3.9626073653152663</v>
      </c>
      <c r="BG139" s="71">
        <v>2.3924318694671064E-2</v>
      </c>
      <c r="BH139" s="71">
        <v>1.4672074159907299E-2</v>
      </c>
    </row>
    <row r="140" spans="1:60" ht="12" customHeight="1" x14ac:dyDescent="0.2">
      <c r="B140" s="70">
        <v>141</v>
      </c>
      <c r="C140" s="81">
        <v>42892</v>
      </c>
      <c r="D140" s="82" t="s">
        <v>327</v>
      </c>
      <c r="E140" s="87">
        <v>232.07</v>
      </c>
      <c r="F140" s="97">
        <v>2953.77</v>
      </c>
      <c r="G140" s="97">
        <v>2979.6699999999996</v>
      </c>
      <c r="H140" s="97">
        <v>-1377.97</v>
      </c>
      <c r="I140" s="83" t="s">
        <v>181</v>
      </c>
      <c r="J140" s="70" t="s">
        <v>328</v>
      </c>
      <c r="K140" s="70" t="s">
        <v>64</v>
      </c>
      <c r="L140" s="70" t="s">
        <v>42</v>
      </c>
      <c r="M140" s="70" t="s">
        <v>289</v>
      </c>
      <c r="P140" s="71">
        <v>6.9088503740648379</v>
      </c>
      <c r="Q140" s="71">
        <v>0.27392426001160763</v>
      </c>
      <c r="R140" s="71">
        <v>17.522762557077623</v>
      </c>
      <c r="S140" s="72">
        <v>9.5609840914130967E-2</v>
      </c>
      <c r="T140" s="71">
        <v>0.40396562123039803</v>
      </c>
      <c r="U140" s="71">
        <v>3.9807349698662358</v>
      </c>
      <c r="V140" s="73">
        <v>52.16682747853239</v>
      </c>
      <c r="W140" s="85">
        <v>26</v>
      </c>
      <c r="X140" s="84">
        <v>9</v>
      </c>
      <c r="Y140" s="73">
        <v>74.775642023346307</v>
      </c>
      <c r="Z140" s="75">
        <v>0.58305318352059932</v>
      </c>
      <c r="AA140" s="75">
        <f t="shared" si="19"/>
        <v>0.52527313830684619</v>
      </c>
      <c r="AB140" s="73">
        <f t="shared" si="20"/>
        <v>4060.9391595640582</v>
      </c>
      <c r="AC140" s="85">
        <v>0.8</v>
      </c>
      <c r="AD140" s="84">
        <v>23</v>
      </c>
      <c r="AE140" s="74">
        <v>28.921140709481737</v>
      </c>
      <c r="AF140" s="74">
        <v>10.621762237762237</v>
      </c>
      <c r="AG140" s="74">
        <v>29.920732113144759</v>
      </c>
      <c r="AH140" s="74">
        <v>7.5195524475524484</v>
      </c>
      <c r="AI140" s="74">
        <v>119.57670454545453</v>
      </c>
      <c r="AJ140" s="71">
        <v>0.1700603050727208</v>
      </c>
      <c r="AK140" s="71">
        <v>0.37178872326636425</v>
      </c>
      <c r="AL140" s="71">
        <v>5.5328990825688075E-2</v>
      </c>
      <c r="AM140" s="71">
        <v>1.324291479820628</v>
      </c>
      <c r="AN140" s="74">
        <v>20.741502099206969</v>
      </c>
      <c r="AO140" s="71">
        <v>12.630644122383252</v>
      </c>
      <c r="AP140" s="71">
        <v>23.49553386911596</v>
      </c>
      <c r="AQ140" s="71">
        <v>1.3192150972762646</v>
      </c>
      <c r="AR140" s="71">
        <v>2.8264319727891154</v>
      </c>
      <c r="AS140" s="71">
        <v>0.25151881585549424</v>
      </c>
      <c r="AT140" s="71">
        <v>0.28370366379310341</v>
      </c>
      <c r="AU140" s="71">
        <f t="shared" si="21"/>
        <v>283.70366379310343</v>
      </c>
      <c r="AV140" s="71">
        <f t="shared" si="18"/>
        <v>1.5239320733745596</v>
      </c>
      <c r="AW140" s="71">
        <v>0.12081229883110284</v>
      </c>
      <c r="AX140" s="71">
        <v>4.4919354838709683E-3</v>
      </c>
      <c r="AY140" s="71">
        <v>1.7187755861555638E-2</v>
      </c>
      <c r="AZ140" s="71">
        <v>7.5134408602150525E-3</v>
      </c>
      <c r="BA140" s="71">
        <v>1.9320962199312713E-2</v>
      </c>
      <c r="BB140" s="72">
        <v>2E-3</v>
      </c>
      <c r="BC140" s="71">
        <v>8.7605351170568554E-3</v>
      </c>
      <c r="BD140" s="72">
        <v>2E-3</v>
      </c>
      <c r="BE140" s="71">
        <v>3.8768718801996671E-2</v>
      </c>
      <c r="BF140" s="71">
        <v>4.6253240083051033</v>
      </c>
      <c r="BG140" s="71">
        <v>0.02</v>
      </c>
      <c r="BH140" s="71">
        <v>1.2002317497103128E-2</v>
      </c>
    </row>
    <row r="141" spans="1:60" ht="12" customHeight="1" x14ac:dyDescent="0.2">
      <c r="B141" s="70">
        <v>142</v>
      </c>
      <c r="C141" s="81">
        <v>42892</v>
      </c>
      <c r="D141" s="82" t="s">
        <v>327</v>
      </c>
      <c r="E141" s="87">
        <v>232.07</v>
      </c>
      <c r="F141" s="97">
        <v>2953.77</v>
      </c>
      <c r="G141" s="97">
        <v>2979.6699999999996</v>
      </c>
      <c r="H141" s="97">
        <v>-1377.97</v>
      </c>
      <c r="I141" s="83" t="s">
        <v>181</v>
      </c>
      <c r="J141" s="70" t="s">
        <v>328</v>
      </c>
      <c r="K141" s="70" t="s">
        <v>64</v>
      </c>
      <c r="L141" s="70" t="s">
        <v>42</v>
      </c>
      <c r="M141" s="70" t="s">
        <v>289</v>
      </c>
      <c r="P141" s="71">
        <v>7.2762668329177052</v>
      </c>
      <c r="Q141" s="71">
        <v>2.3819500870574578E-2</v>
      </c>
      <c r="R141" s="71">
        <v>18.970410958904107</v>
      </c>
      <c r="S141" s="72">
        <v>5.8378316117511111E-2</v>
      </c>
      <c r="T141" s="71">
        <v>0.34892943305186969</v>
      </c>
      <c r="U141" s="71">
        <v>5.2480244009995589</v>
      </c>
      <c r="V141" s="73">
        <v>73.536010928961744</v>
      </c>
      <c r="W141" s="85">
        <v>29</v>
      </c>
      <c r="X141" s="73">
        <v>16.18317507082153</v>
      </c>
      <c r="Y141" s="73">
        <v>11.497315175097278</v>
      </c>
      <c r="Z141" s="75">
        <v>0.25536479400749063</v>
      </c>
      <c r="AA141" s="75">
        <f t="shared" si="19"/>
        <v>0.23005837297972126</v>
      </c>
      <c r="AB141" s="73">
        <f t="shared" si="20"/>
        <v>1778.6042873435229</v>
      </c>
      <c r="AC141" s="85">
        <v>0.9</v>
      </c>
      <c r="AD141" s="84">
        <v>35</v>
      </c>
      <c r="AE141" s="74">
        <v>9.121375445074511</v>
      </c>
      <c r="AF141" s="74">
        <v>9.4120279720279729</v>
      </c>
      <c r="AG141" s="74">
        <v>32.293831114808647</v>
      </c>
      <c r="AH141" s="74">
        <v>2.6976863136863143</v>
      </c>
      <c r="AI141" s="74">
        <v>133.66988636363635</v>
      </c>
      <c r="AJ141" s="71">
        <v>0.31780773323873712</v>
      </c>
      <c r="AK141" s="71">
        <v>0.32668178872326636</v>
      </c>
      <c r="AL141" s="71">
        <v>6.3322477064220187E-2</v>
      </c>
      <c r="AM141" s="71">
        <v>0.39356502242152469</v>
      </c>
      <c r="AN141" s="74">
        <v>45.381666925828021</v>
      </c>
      <c r="AO141" s="71">
        <v>6.7398429951690826</v>
      </c>
      <c r="AP141" s="71">
        <v>14.678208955223882</v>
      </c>
      <c r="AQ141" s="71">
        <v>0.81924747081712057</v>
      </c>
      <c r="AR141" s="71">
        <v>2.3843979591836733</v>
      </c>
      <c r="AS141" s="71">
        <v>0.29312343201204216</v>
      </c>
      <c r="AT141" s="71">
        <v>0.44324676724137924</v>
      </c>
      <c r="AU141" s="71">
        <f t="shared" si="21"/>
        <v>443.24676724137925</v>
      </c>
      <c r="AV141" s="71">
        <f t="shared" si="18"/>
        <v>2.5175550445996642</v>
      </c>
      <c r="AW141" s="71">
        <v>5.9001355243096736E-2</v>
      </c>
      <c r="AX141" s="71">
        <v>9.6255760368663609E-3</v>
      </c>
      <c r="AY141" s="71">
        <v>3.4896352809825087E-2</v>
      </c>
      <c r="AZ141" s="71">
        <v>3.1182795698924998E-3</v>
      </c>
      <c r="BA141" s="71">
        <v>3.8038144329896904E-2</v>
      </c>
      <c r="BB141" s="72">
        <v>2E-3</v>
      </c>
      <c r="BC141" s="71">
        <v>1.5018060200668896E-2</v>
      </c>
      <c r="BD141" s="72">
        <v>3.0000000000000001E-3</v>
      </c>
      <c r="BE141" s="71">
        <v>0.02</v>
      </c>
      <c r="BF141" s="71">
        <v>5.5399825155720688</v>
      </c>
      <c r="BG141" s="71">
        <v>0.02</v>
      </c>
      <c r="BH141" s="71">
        <v>1.576E-2</v>
      </c>
    </row>
    <row r="142" spans="1:60" ht="12" customHeight="1" x14ac:dyDescent="0.2">
      <c r="B142" s="70">
        <v>143</v>
      </c>
      <c r="C142" s="81">
        <v>42892</v>
      </c>
      <c r="D142" s="82" t="s">
        <v>327</v>
      </c>
      <c r="E142" s="87">
        <v>232.07</v>
      </c>
      <c r="F142" s="97">
        <v>2953.77</v>
      </c>
      <c r="G142" s="97">
        <v>2979.6699999999996</v>
      </c>
      <c r="H142" s="97">
        <v>-1377.97</v>
      </c>
      <c r="I142" s="83" t="s">
        <v>181</v>
      </c>
      <c r="J142" s="70" t="s">
        <v>328</v>
      </c>
      <c r="K142" s="70" t="s">
        <v>64</v>
      </c>
      <c r="L142" s="70" t="s">
        <v>42</v>
      </c>
      <c r="M142" s="70" t="s">
        <v>289</v>
      </c>
      <c r="P142" s="71">
        <v>5.3037899002493765</v>
      </c>
      <c r="Q142" s="71">
        <v>2.5174405107370865</v>
      </c>
      <c r="R142" s="71">
        <v>28.013668188736681</v>
      </c>
      <c r="S142" s="72">
        <v>4.0029332259532893E-3</v>
      </c>
      <c r="T142" s="71">
        <v>0.51741133896260549</v>
      </c>
      <c r="U142" s="71">
        <v>8.0273996766132605</v>
      </c>
      <c r="V142" s="73">
        <v>61.508196721311002</v>
      </c>
      <c r="W142" s="85">
        <v>52</v>
      </c>
      <c r="X142" s="84">
        <v>15</v>
      </c>
      <c r="Y142" s="73">
        <v>140.26186770428015</v>
      </c>
      <c r="Z142" s="75">
        <v>1.522367041198502</v>
      </c>
      <c r="AA142" s="75">
        <f t="shared" si="19"/>
        <v>1.3715018389175693</v>
      </c>
      <c r="AB142" s="73">
        <f t="shared" si="20"/>
        <v>10603.217866855619</v>
      </c>
      <c r="AC142" s="74">
        <v>4.5055683859379005</v>
      </c>
      <c r="AD142" s="73">
        <v>141.98137077294686</v>
      </c>
      <c r="AE142" s="74">
        <v>494.72737702756166</v>
      </c>
      <c r="AF142" s="74">
        <v>19.600209790209792</v>
      </c>
      <c r="AG142" s="74">
        <v>34.761264559068223</v>
      </c>
      <c r="AH142" s="74">
        <v>8.1629490509490505</v>
      </c>
      <c r="AI142" s="74">
        <v>176.86249999999998</v>
      </c>
      <c r="AJ142" s="71">
        <v>0.62245512593118124</v>
      </c>
      <c r="AK142" s="71">
        <v>0.61954828256642902</v>
      </c>
      <c r="AL142" s="71">
        <v>0.3492747706422018</v>
      </c>
      <c r="AM142" s="72">
        <v>0.05</v>
      </c>
      <c r="AN142" s="74">
        <v>115.91802208054735</v>
      </c>
      <c r="AO142" s="71">
        <v>11.05855072463768</v>
      </c>
      <c r="AP142" s="71">
        <v>16.339494833524682</v>
      </c>
      <c r="AQ142" s="71">
        <v>1.3703719844357976</v>
      </c>
      <c r="AR142" s="71">
        <v>2.0017142857142858</v>
      </c>
      <c r="AS142" s="72">
        <v>0.04</v>
      </c>
      <c r="AT142" s="71">
        <v>0.46646605603448266</v>
      </c>
      <c r="AU142" s="71">
        <f t="shared" si="21"/>
        <v>466.46605603448268</v>
      </c>
      <c r="AV142" s="72">
        <f t="shared" si="18"/>
        <v>11.661651400862066</v>
      </c>
      <c r="AW142" s="72">
        <v>0.04</v>
      </c>
      <c r="AX142" s="71">
        <v>0.10606105990783408</v>
      </c>
      <c r="AY142" s="71">
        <v>4.9425195385187935E-2</v>
      </c>
      <c r="AZ142" s="71">
        <v>7.7505376344086024E-2</v>
      </c>
      <c r="BA142" s="71">
        <v>0.20215567010309277</v>
      </c>
      <c r="BB142" s="72">
        <v>3.0000000000000001E-3</v>
      </c>
      <c r="BC142" s="72">
        <v>8.9999999999999993E-3</v>
      </c>
      <c r="BD142" s="72">
        <v>3.0000000000000001E-3</v>
      </c>
      <c r="BE142" s="71">
        <v>0.02</v>
      </c>
      <c r="BF142" s="71">
        <v>8.6171347393727462</v>
      </c>
      <c r="BG142" s="71">
        <v>0.02</v>
      </c>
      <c r="BH142" s="71">
        <v>1.436E-2</v>
      </c>
    </row>
    <row r="143" spans="1:60" x14ac:dyDescent="0.2">
      <c r="A143" s="56">
        <v>27</v>
      </c>
      <c r="B143" s="70">
        <v>144</v>
      </c>
      <c r="C143" s="81">
        <v>42893</v>
      </c>
      <c r="D143" s="82" t="s">
        <v>329</v>
      </c>
      <c r="E143" s="83">
        <v>234.29</v>
      </c>
      <c r="F143" s="83">
        <v>2955.99</v>
      </c>
      <c r="G143" s="83">
        <v>2981.8899999999994</v>
      </c>
      <c r="H143" s="83">
        <v>-1380.1899999999998</v>
      </c>
      <c r="I143" s="83" t="s">
        <v>181</v>
      </c>
      <c r="J143" s="70" t="s">
        <v>330</v>
      </c>
      <c r="K143" s="70" t="s">
        <v>305</v>
      </c>
      <c r="L143" s="70" t="s">
        <v>42</v>
      </c>
      <c r="M143" s="70" t="s">
        <v>306</v>
      </c>
      <c r="P143" s="71">
        <v>3.7407606758832568</v>
      </c>
      <c r="Q143" s="71">
        <v>4.5773201856148492E-2</v>
      </c>
      <c r="R143" s="71">
        <v>30.697394957983192</v>
      </c>
      <c r="S143" s="72">
        <v>6.3974464837457418E-2</v>
      </c>
      <c r="T143" s="71">
        <v>8.6850533807829186E-2</v>
      </c>
      <c r="U143" s="71">
        <v>11.342126575109727</v>
      </c>
      <c r="V143" s="73">
        <v>235.41368584758942</v>
      </c>
      <c r="W143" s="74">
        <v>65.773079771428499</v>
      </c>
      <c r="X143" s="73">
        <v>3.2059690402476781</v>
      </c>
      <c r="Y143" s="73">
        <v>18.899720616570299</v>
      </c>
      <c r="Z143" s="75">
        <v>0.2396644591611479</v>
      </c>
      <c r="AA143" s="75">
        <f t="shared" si="19"/>
        <v>0.21591392717220528</v>
      </c>
      <c r="AB143" s="73">
        <f t="shared" si="20"/>
        <v>1669.2521623610362</v>
      </c>
      <c r="AC143" s="85">
        <v>0.7</v>
      </c>
      <c r="AD143" s="73">
        <v>13.3455947136563</v>
      </c>
      <c r="AE143" s="74">
        <v>6.1120578832239616</v>
      </c>
      <c r="AF143" s="74">
        <v>2.8881011017498377</v>
      </c>
      <c r="AG143" s="74">
        <v>33.952728426395936</v>
      </c>
      <c r="AH143" s="85">
        <v>0.15</v>
      </c>
      <c r="AI143" s="74">
        <v>402.5028384973611</v>
      </c>
      <c r="AJ143" s="71">
        <v>0.20231442080378254</v>
      </c>
      <c r="AK143" s="71">
        <v>1.0751090798293723</v>
      </c>
      <c r="AL143" s="72">
        <v>7.0000000000000007E-2</v>
      </c>
      <c r="AM143" s="72">
        <v>0.04</v>
      </c>
      <c r="AN143" s="74">
        <v>156.53178464919165</v>
      </c>
      <c r="AO143" s="71">
        <v>12.26778775510204</v>
      </c>
      <c r="AP143" s="71">
        <v>18.300999612553273</v>
      </c>
      <c r="AQ143" s="71">
        <v>1.2999117458279845</v>
      </c>
      <c r="AR143" s="71">
        <v>3.4126914456481137</v>
      </c>
      <c r="AS143" s="71">
        <v>0.21181169757489299</v>
      </c>
      <c r="AT143" s="71">
        <v>0.4960318766066838</v>
      </c>
      <c r="AU143" s="71">
        <f t="shared" ref="AU143:AU151" si="22">AT143*1000</f>
        <v>496.0318766066838</v>
      </c>
      <c r="AV143" s="71">
        <f t="shared" si="18"/>
        <v>2.1382330957736766</v>
      </c>
      <c r="AW143" s="71">
        <v>0.25215257048092871</v>
      </c>
      <c r="AX143" s="71">
        <v>1.3849945235487403E-2</v>
      </c>
      <c r="AY143" s="72">
        <v>0.02</v>
      </c>
      <c r="AZ143" s="71">
        <v>1.0418277680140598E-2</v>
      </c>
      <c r="BA143" s="72">
        <v>1.7000000000000001E-2</v>
      </c>
      <c r="BB143" s="72">
        <v>8.9999999999999993E-3</v>
      </c>
      <c r="BC143" s="72">
        <v>0.04</v>
      </c>
      <c r="BD143" s="72">
        <v>8.9999999999999993E-3</v>
      </c>
      <c r="BE143" s="71">
        <v>5.809334298118668E-2</v>
      </c>
      <c r="BF143" s="71">
        <v>2.1475344931013796</v>
      </c>
      <c r="BG143" s="71">
        <v>1.1552230585643473E-2</v>
      </c>
      <c r="BH143" s="72">
        <v>8.9999999999999993E-3</v>
      </c>
    </row>
    <row r="144" spans="1:60" ht="12" customHeight="1" x14ac:dyDescent="0.2">
      <c r="A144" s="56">
        <v>28</v>
      </c>
      <c r="B144" s="70">
        <v>145</v>
      </c>
      <c r="C144" s="81" t="s">
        <v>57</v>
      </c>
      <c r="D144" s="82" t="s">
        <v>331</v>
      </c>
      <c r="E144" s="83">
        <v>235.255</v>
      </c>
      <c r="F144" s="83">
        <v>2956.9549999999999</v>
      </c>
      <c r="G144" s="83">
        <v>2982.8549999999996</v>
      </c>
      <c r="H144" s="83">
        <v>-1381.155</v>
      </c>
      <c r="I144" s="83" t="s">
        <v>181</v>
      </c>
      <c r="J144" s="70" t="s">
        <v>276</v>
      </c>
      <c r="K144" s="70" t="s">
        <v>305</v>
      </c>
      <c r="L144" s="70" t="s">
        <v>42</v>
      </c>
      <c r="M144" s="70" t="s">
        <v>297</v>
      </c>
      <c r="P144" s="71">
        <v>2.8729754408060453</v>
      </c>
      <c r="Q144" s="71">
        <v>3.648915461624027E-2</v>
      </c>
      <c r="R144" s="71">
        <v>35.45396600566572</v>
      </c>
      <c r="S144" s="72">
        <v>0.59669325166060294</v>
      </c>
      <c r="T144" s="71">
        <v>8.3164630599185566E-2</v>
      </c>
      <c r="U144" s="71">
        <v>17.256164383561643</v>
      </c>
      <c r="V144" s="73">
        <v>134.20324483775815</v>
      </c>
      <c r="W144" s="74">
        <v>2.876425889109786</v>
      </c>
      <c r="X144" s="84">
        <v>25</v>
      </c>
      <c r="Y144" s="73">
        <v>15.264755244755246</v>
      </c>
      <c r="Z144" s="75">
        <v>0.34327700220426161</v>
      </c>
      <c r="AA144" s="75">
        <f t="shared" si="19"/>
        <v>0.30925856054437978</v>
      </c>
      <c r="AB144" s="73">
        <f t="shared" si="20"/>
        <v>2390.9088574246543</v>
      </c>
      <c r="AC144" s="85">
        <v>2</v>
      </c>
      <c r="AD144" s="84">
        <v>74</v>
      </c>
      <c r="AE144" s="85">
        <v>9.3000000000000007</v>
      </c>
      <c r="AF144" s="74">
        <v>4.4948717294192733</v>
      </c>
      <c r="AG144" s="74">
        <v>23.425270386266096</v>
      </c>
      <c r="AH144" s="85">
        <v>2.2000000000000002</v>
      </c>
      <c r="AI144" s="74">
        <v>348.79032450133968</v>
      </c>
      <c r="AJ144" s="72">
        <v>0.31</v>
      </c>
      <c r="AK144" s="72">
        <v>0.53</v>
      </c>
      <c r="AL144" s="72">
        <v>0.24</v>
      </c>
      <c r="AM144" s="72">
        <v>0.49</v>
      </c>
      <c r="AN144" s="74">
        <v>74.756622516556305</v>
      </c>
      <c r="AO144" s="71">
        <v>3.0393820007724988</v>
      </c>
      <c r="AP144" s="71">
        <v>5.2383320639756272</v>
      </c>
      <c r="AQ144" s="71">
        <v>0.36939182361047312</v>
      </c>
      <c r="AR144" s="71">
        <v>1.5608512455516015</v>
      </c>
      <c r="AS144" s="71">
        <v>0.32760174918007101</v>
      </c>
      <c r="AT144" s="71">
        <v>0.32235814889336012</v>
      </c>
      <c r="AU144" s="71">
        <f t="shared" si="22"/>
        <v>322.35814889336012</v>
      </c>
      <c r="AV144" s="72">
        <f t="shared" si="18"/>
        <v>0.87407099902270613</v>
      </c>
      <c r="AW144" s="72">
        <v>0.41</v>
      </c>
      <c r="AX144" s="72">
        <v>0.05</v>
      </c>
      <c r="AY144" s="71">
        <v>6.3899827882960419E-2</v>
      </c>
      <c r="AZ144" s="71">
        <v>1.4440860215053763E-2</v>
      </c>
      <c r="BA144" s="72">
        <v>0.12</v>
      </c>
      <c r="BB144" s="72">
        <v>0.05</v>
      </c>
      <c r="BC144" s="72">
        <v>0.26</v>
      </c>
      <c r="BD144" s="71">
        <v>2.1218683651804675E-2</v>
      </c>
      <c r="BE144" s="71">
        <v>7.1294130340958134E-2</v>
      </c>
      <c r="BF144" s="71">
        <v>2.9026941966523001</v>
      </c>
      <c r="BG144" s="72">
        <v>0.01</v>
      </c>
      <c r="BH144" s="72">
        <v>0.01</v>
      </c>
    </row>
    <row r="145" spans="1:60" ht="12" customHeight="1" x14ac:dyDescent="0.2">
      <c r="B145" s="70">
        <v>146</v>
      </c>
      <c r="C145" s="81" t="s">
        <v>57</v>
      </c>
      <c r="D145" s="82" t="s">
        <v>331</v>
      </c>
      <c r="E145" s="83">
        <v>235.255</v>
      </c>
      <c r="F145" s="83">
        <v>2956.9549999999999</v>
      </c>
      <c r="G145" s="83">
        <v>2982.8549999999996</v>
      </c>
      <c r="H145" s="83">
        <v>-1381.155</v>
      </c>
      <c r="I145" s="83" t="s">
        <v>181</v>
      </c>
      <c r="J145" s="70" t="s">
        <v>276</v>
      </c>
      <c r="K145" s="70" t="s">
        <v>305</v>
      </c>
      <c r="L145" s="70" t="s">
        <v>42</v>
      </c>
      <c r="M145" s="70" t="s">
        <v>410</v>
      </c>
      <c r="P145" s="71">
        <v>2.7203154911838787</v>
      </c>
      <c r="Q145" s="71">
        <v>5.3169911012235817E-2</v>
      </c>
      <c r="R145" s="71">
        <v>29.985460339943344</v>
      </c>
      <c r="S145" s="72">
        <v>0.82679674375505974</v>
      </c>
      <c r="T145" s="71">
        <v>0.13722164048865618</v>
      </c>
      <c r="U145" s="71">
        <v>14.638356164383561</v>
      </c>
      <c r="V145" s="73">
        <v>135.23716814159295</v>
      </c>
      <c r="W145" s="74">
        <v>3.7252732493925342</v>
      </c>
      <c r="X145" s="84">
        <v>19</v>
      </c>
      <c r="Y145" s="73">
        <v>13.43174189446917</v>
      </c>
      <c r="Z145" s="75">
        <v>0.41300514327700222</v>
      </c>
      <c r="AA145" s="75">
        <f t="shared" si="19"/>
        <v>0.37207670565495693</v>
      </c>
      <c r="AB145" s="73">
        <f t="shared" si="20"/>
        <v>2876.5622190890372</v>
      </c>
      <c r="AC145" s="85">
        <v>3.9</v>
      </c>
      <c r="AD145" s="84">
        <v>57</v>
      </c>
      <c r="AE145" s="85">
        <v>4.9000000000000004</v>
      </c>
      <c r="AF145" s="74">
        <v>5.157204850031909</v>
      </c>
      <c r="AG145" s="74">
        <v>20.443124463519315</v>
      </c>
      <c r="AH145" s="85">
        <v>1.5</v>
      </c>
      <c r="AI145" s="74">
        <v>289.75445072938373</v>
      </c>
      <c r="AJ145" s="72">
        <v>0.28000000000000003</v>
      </c>
      <c r="AK145" s="72">
        <v>0.76</v>
      </c>
      <c r="AL145" s="72">
        <v>0.52</v>
      </c>
      <c r="AM145" s="72">
        <v>0.83</v>
      </c>
      <c r="AN145" s="74">
        <v>74.183813337440327</v>
      </c>
      <c r="AO145" s="71">
        <v>2.9931556585554269</v>
      </c>
      <c r="AP145" s="71">
        <v>5.9850599771515602</v>
      </c>
      <c r="AQ145" s="71">
        <v>0.57291348951156018</v>
      </c>
      <c r="AR145" s="71">
        <v>1.9133362989323843</v>
      </c>
      <c r="AS145" s="71">
        <v>0.35411057316882716</v>
      </c>
      <c r="AT145" s="71">
        <v>0.3523209255533199</v>
      </c>
      <c r="AU145" s="71">
        <f t="shared" si="22"/>
        <v>352.32092555331991</v>
      </c>
      <c r="AV145" s="72">
        <f t="shared" si="18"/>
        <v>1.0610309180057413</v>
      </c>
      <c r="AW145" s="72">
        <v>0.31</v>
      </c>
      <c r="AX145" s="72">
        <v>0.05</v>
      </c>
      <c r="AY145" s="71">
        <v>4.0763683304647157E-2</v>
      </c>
      <c r="AZ145" s="71">
        <v>2.3327543424317618E-2</v>
      </c>
      <c r="BA145" s="72">
        <v>0.12</v>
      </c>
      <c r="BB145" s="72">
        <v>0.06</v>
      </c>
      <c r="BC145" s="72">
        <v>0.26</v>
      </c>
      <c r="BD145" s="71">
        <v>3.3503184713375802E-3</v>
      </c>
      <c r="BE145" s="71">
        <v>7.1294130340958134E-2</v>
      </c>
      <c r="BF145" s="72">
        <v>3.1</v>
      </c>
      <c r="BG145" s="71">
        <v>1.617004264392324E-2</v>
      </c>
      <c r="BH145" s="72">
        <v>0.01</v>
      </c>
    </row>
    <row r="146" spans="1:60" ht="12" customHeight="1" x14ac:dyDescent="0.2">
      <c r="B146" s="70">
        <v>147</v>
      </c>
      <c r="C146" s="81" t="s">
        <v>57</v>
      </c>
      <c r="D146" s="82" t="s">
        <v>331</v>
      </c>
      <c r="E146" s="83">
        <v>235.255</v>
      </c>
      <c r="F146" s="83">
        <v>2956.9549999999999</v>
      </c>
      <c r="G146" s="83">
        <v>2982.8549999999996</v>
      </c>
      <c r="H146" s="83">
        <v>-1381.155</v>
      </c>
      <c r="I146" s="83" t="s">
        <v>181</v>
      </c>
      <c r="J146" s="70" t="s">
        <v>276</v>
      </c>
      <c r="K146" s="70" t="s">
        <v>305</v>
      </c>
      <c r="L146" s="70" t="s">
        <v>42</v>
      </c>
      <c r="M146" s="70" t="s">
        <v>410</v>
      </c>
      <c r="P146" s="71">
        <v>3.5208853904282114</v>
      </c>
      <c r="Q146" s="71">
        <v>5.3893214682981083E-2</v>
      </c>
      <c r="R146" s="71">
        <v>29.061366855524085</v>
      </c>
      <c r="S146" s="72">
        <v>0.71239194122294514</v>
      </c>
      <c r="T146" s="71">
        <v>0.18852297847585806</v>
      </c>
      <c r="U146" s="71">
        <v>14.404321295143212</v>
      </c>
      <c r="V146" s="73">
        <v>154.86172566371681</v>
      </c>
      <c r="W146" s="74">
        <v>3.9986587143803844</v>
      </c>
      <c r="X146" s="84">
        <v>22</v>
      </c>
      <c r="Y146" s="73">
        <v>12.698181818181819</v>
      </c>
      <c r="Z146" s="75">
        <v>0.41956208670095518</v>
      </c>
      <c r="AA146" s="75">
        <f t="shared" si="19"/>
        <v>0.3779838618927524</v>
      </c>
      <c r="AB146" s="73">
        <f t="shared" si="20"/>
        <v>2922.2310346790578</v>
      </c>
      <c r="AC146" s="85">
        <v>1.9</v>
      </c>
      <c r="AD146" s="84">
        <v>44</v>
      </c>
      <c r="AE146" s="85">
        <v>3.8</v>
      </c>
      <c r="AF146" s="85">
        <v>5.8</v>
      </c>
      <c r="AG146" s="74">
        <v>26.711158798283261</v>
      </c>
      <c r="AH146" s="85">
        <v>1.5</v>
      </c>
      <c r="AI146" s="74">
        <v>299.27162846085145</v>
      </c>
      <c r="AJ146" s="72">
        <v>0.37</v>
      </c>
      <c r="AK146" s="72">
        <v>0.73</v>
      </c>
      <c r="AL146" s="71">
        <v>5.5383944153577655E-2</v>
      </c>
      <c r="AM146" s="72">
        <v>1.1100000000000001</v>
      </c>
      <c r="AN146" s="74">
        <v>77.757053750192512</v>
      </c>
      <c r="AO146" s="71">
        <v>3.1267960602549247</v>
      </c>
      <c r="AP146" s="71">
        <v>5.7909664889565882</v>
      </c>
      <c r="AQ146" s="71">
        <v>0.55869269637115304</v>
      </c>
      <c r="AR146" s="71">
        <v>1.7679074733096085</v>
      </c>
      <c r="AS146" s="72">
        <v>0.27</v>
      </c>
      <c r="AT146" s="71">
        <v>0.32355633802816897</v>
      </c>
      <c r="AU146" s="71">
        <f t="shared" si="22"/>
        <v>323.55633802816897</v>
      </c>
      <c r="AV146" s="72">
        <f t="shared" si="18"/>
        <v>1.3206381144006898</v>
      </c>
      <c r="AW146" s="72">
        <v>0.22</v>
      </c>
      <c r="AX146" s="72">
        <v>0.06</v>
      </c>
      <c r="AY146" s="72">
        <v>0.28000000000000003</v>
      </c>
      <c r="AZ146" s="72">
        <v>0.05</v>
      </c>
      <c r="BA146" s="72">
        <v>0.12</v>
      </c>
      <c r="BB146" s="72">
        <v>0.05</v>
      </c>
      <c r="BC146" s="72">
        <v>0.28999999999999998</v>
      </c>
      <c r="BD146" s="72">
        <v>0.06</v>
      </c>
      <c r="BE146" s="71">
        <v>6.4021579628830386E-2</v>
      </c>
      <c r="BF146" s="72">
        <v>3.9</v>
      </c>
      <c r="BG146" s="72">
        <v>0.01</v>
      </c>
      <c r="BH146" s="72">
        <v>0.08</v>
      </c>
    </row>
    <row r="147" spans="1:60" s="83" customFormat="1" ht="12" customHeight="1" x14ac:dyDescent="0.2">
      <c r="A147" s="62">
        <v>29</v>
      </c>
      <c r="B147" s="70">
        <v>148</v>
      </c>
      <c r="C147" s="89">
        <v>42933</v>
      </c>
      <c r="D147" s="96" t="s">
        <v>332</v>
      </c>
      <c r="E147" s="83">
        <v>240.57</v>
      </c>
      <c r="F147" s="83">
        <v>2962.27</v>
      </c>
      <c r="G147" s="83">
        <v>2988.1699999999996</v>
      </c>
      <c r="H147" s="83">
        <v>-1386.47</v>
      </c>
      <c r="I147" s="83" t="s">
        <v>181</v>
      </c>
      <c r="J147" s="83" t="s">
        <v>333</v>
      </c>
      <c r="K147" s="83" t="s">
        <v>47</v>
      </c>
      <c r="L147" s="70" t="s">
        <v>42</v>
      </c>
      <c r="M147" s="70" t="s">
        <v>297</v>
      </c>
      <c r="N147" s="70"/>
      <c r="O147" s="70"/>
      <c r="P147" s="90">
        <v>2.9836365390800901</v>
      </c>
      <c r="Q147" s="90">
        <v>5.543056330172895E-2</v>
      </c>
      <c r="R147" s="90">
        <v>42.138498245614038</v>
      </c>
      <c r="S147" s="91">
        <v>0.27875606962638255</v>
      </c>
      <c r="T147" s="90">
        <v>0.24536738461538463</v>
      </c>
      <c r="U147" s="90">
        <v>18.597632282202028</v>
      </c>
      <c r="V147" s="92">
        <v>208.34559270516715</v>
      </c>
      <c r="W147" s="93">
        <v>7.3711177015755327</v>
      </c>
      <c r="X147" s="95" t="s">
        <v>112</v>
      </c>
      <c r="Y147" s="92">
        <v>16.230503018108653</v>
      </c>
      <c r="Z147" s="90">
        <v>0.45672087745839629</v>
      </c>
      <c r="AA147" s="75">
        <f t="shared" si="19"/>
        <v>0.41146024996251912</v>
      </c>
      <c r="AB147" s="73">
        <f t="shared" si="20"/>
        <v>3181.0403384852311</v>
      </c>
      <c r="AC147" s="94" t="s">
        <v>76</v>
      </c>
      <c r="AD147" s="95" t="s">
        <v>86</v>
      </c>
      <c r="AE147" s="94" t="s">
        <v>125</v>
      </c>
      <c r="AF147" s="93">
        <v>3.568616417910448</v>
      </c>
      <c r="AG147" s="93">
        <v>26.443174603174601</v>
      </c>
      <c r="AH147" s="90">
        <v>0.39452134024730762</v>
      </c>
      <c r="AI147" s="93">
        <v>433.1893837705918</v>
      </c>
      <c r="AJ147" s="90">
        <v>0.25903974562798093</v>
      </c>
      <c r="AK147" s="90">
        <v>0.61366962699822381</v>
      </c>
      <c r="AL147" s="90">
        <v>9.0713632204940525E-2</v>
      </c>
      <c r="AM147" s="91" t="s">
        <v>75</v>
      </c>
      <c r="AN147" s="93">
        <v>100.46568318081415</v>
      </c>
      <c r="AO147" s="90">
        <v>4.2290299110751821</v>
      </c>
      <c r="AP147" s="90">
        <v>6.4969850179784254</v>
      </c>
      <c r="AQ147" s="90">
        <v>0.59918239197281109</v>
      </c>
      <c r="AR147" s="90">
        <v>2.5734497946995152</v>
      </c>
      <c r="AS147" s="90">
        <v>0.43688922982509976</v>
      </c>
      <c r="AT147" s="90">
        <v>0.5997079978529255</v>
      </c>
      <c r="AU147" s="71">
        <f t="shared" si="22"/>
        <v>599.70799785292547</v>
      </c>
      <c r="AV147" s="72">
        <f t="shared" si="18"/>
        <v>2.1665105541039855</v>
      </c>
      <c r="AW147" s="90">
        <v>0.11672727272727274</v>
      </c>
      <c r="AX147" s="90">
        <v>1.7332624867160001E-2</v>
      </c>
      <c r="AY147" s="90">
        <v>0.11762094442659814</v>
      </c>
      <c r="AZ147" s="90">
        <v>2.6095717884130981E-2</v>
      </c>
      <c r="BA147" s="90">
        <v>4.5970279720279714E-2</v>
      </c>
      <c r="BB147" s="91" t="s">
        <v>128</v>
      </c>
      <c r="BC147" s="91" t="s">
        <v>133</v>
      </c>
      <c r="BD147" s="91" t="s">
        <v>124</v>
      </c>
      <c r="BE147" s="90">
        <v>0.16492710280373829</v>
      </c>
      <c r="BF147" s="90">
        <v>1.406047061179533</v>
      </c>
      <c r="BG147" s="91" t="s">
        <v>120</v>
      </c>
      <c r="BH147" s="91" t="s">
        <v>106</v>
      </c>
    </row>
    <row r="148" spans="1:60" s="83" customFormat="1" ht="12" customHeight="1" x14ac:dyDescent="0.2">
      <c r="A148" s="62"/>
      <c r="B148" s="70">
        <v>149</v>
      </c>
      <c r="C148" s="89">
        <v>42933</v>
      </c>
      <c r="D148" s="96" t="s">
        <v>332</v>
      </c>
      <c r="E148" s="83">
        <v>240.57</v>
      </c>
      <c r="F148" s="83">
        <v>2962.27</v>
      </c>
      <c r="G148" s="83">
        <v>2988.1699999999996</v>
      </c>
      <c r="H148" s="83">
        <v>-1386.47</v>
      </c>
      <c r="I148" s="83" t="s">
        <v>181</v>
      </c>
      <c r="J148" s="83" t="s">
        <v>333</v>
      </c>
      <c r="K148" s="83" t="s">
        <v>47</v>
      </c>
      <c r="L148" s="70" t="s">
        <v>42</v>
      </c>
      <c r="M148" s="70" t="s">
        <v>289</v>
      </c>
      <c r="N148" s="70"/>
      <c r="O148" s="70"/>
      <c r="P148" s="90">
        <v>2.9309006111289801</v>
      </c>
      <c r="Q148" s="90">
        <v>0.17039765755716679</v>
      </c>
      <c r="R148" s="90">
        <v>38.918442105263161</v>
      </c>
      <c r="S148" s="91">
        <v>0.19134043427289874</v>
      </c>
      <c r="T148" s="90">
        <v>0.25491569230769229</v>
      </c>
      <c r="U148" s="90">
        <v>15.819934526990913</v>
      </c>
      <c r="V148" s="92">
        <v>133.90775075987841</v>
      </c>
      <c r="W148" s="94" t="s">
        <v>86</v>
      </c>
      <c r="X148" s="95" t="s">
        <v>112</v>
      </c>
      <c r="Y148" s="92">
        <v>44.860952380952376</v>
      </c>
      <c r="Z148" s="90">
        <v>0.60929576399394847</v>
      </c>
      <c r="AA148" s="75">
        <f t="shared" si="19"/>
        <v>0.54891510269725086</v>
      </c>
      <c r="AB148" s="73">
        <f t="shared" si="20"/>
        <v>4243.7175504627157</v>
      </c>
      <c r="AC148" s="94" t="s">
        <v>76</v>
      </c>
      <c r="AD148" s="92">
        <v>2.7663052631578946</v>
      </c>
      <c r="AE148" s="93">
        <v>5.9132123741007199</v>
      </c>
      <c r="AF148" s="93">
        <v>4.8483014925373142</v>
      </c>
      <c r="AG148" s="93">
        <v>24.887693744164331</v>
      </c>
      <c r="AH148" s="90">
        <v>2.8887159952134027</v>
      </c>
      <c r="AI148" s="93">
        <v>402.0545454545454</v>
      </c>
      <c r="AJ148" s="90">
        <v>0.43556279809220988</v>
      </c>
      <c r="AK148" s="90">
        <v>0.71146003552397863</v>
      </c>
      <c r="AL148" s="90">
        <v>0.11106953339432754</v>
      </c>
      <c r="AM148" s="90">
        <v>9.4833524684271003E-2</v>
      </c>
      <c r="AN148" s="93">
        <v>79.808614704954266</v>
      </c>
      <c r="AO148" s="90">
        <v>1.2385016168148748</v>
      </c>
      <c r="AP148" s="90">
        <v>2.3222113463843388</v>
      </c>
      <c r="AQ148" s="90">
        <v>0.22801650752548958</v>
      </c>
      <c r="AR148" s="90">
        <v>0.93057782754759244</v>
      </c>
      <c r="AS148" s="90">
        <v>0.18160478674440012</v>
      </c>
      <c r="AT148" s="90">
        <v>0.54955448201825019</v>
      </c>
      <c r="AU148" s="71">
        <f t="shared" si="22"/>
        <v>549.55448201825016</v>
      </c>
      <c r="AV148" s="72" t="e">
        <f t="shared" si="18"/>
        <v>#VALUE!</v>
      </c>
      <c r="AW148" s="91" t="s">
        <v>81</v>
      </c>
      <c r="AX148" s="90">
        <v>2.8790648246546226E-2</v>
      </c>
      <c r="AY148" s="90">
        <v>0.13057918406681659</v>
      </c>
      <c r="AZ148" s="90">
        <v>1.3047858942065491E-2</v>
      </c>
      <c r="BA148" s="91" t="s">
        <v>119</v>
      </c>
      <c r="BB148" s="91" t="s">
        <v>106</v>
      </c>
      <c r="BC148" s="91" t="s">
        <v>75</v>
      </c>
      <c r="BD148" s="91" t="s">
        <v>82</v>
      </c>
      <c r="BE148" s="90">
        <v>0.16492710280373829</v>
      </c>
      <c r="BF148" s="90">
        <v>1.3697176329227996</v>
      </c>
      <c r="BG148" s="91" t="s">
        <v>130</v>
      </c>
      <c r="BH148" s="91" t="s">
        <v>124</v>
      </c>
    </row>
    <row r="149" spans="1:60" s="83" customFormat="1" ht="12" customHeight="1" x14ac:dyDescent="0.2">
      <c r="A149" s="62"/>
      <c r="B149" s="70">
        <v>150</v>
      </c>
      <c r="C149" s="89">
        <v>42933</v>
      </c>
      <c r="D149" s="96" t="s">
        <v>332</v>
      </c>
      <c r="E149" s="83">
        <v>240.57</v>
      </c>
      <c r="F149" s="83">
        <v>2962.27</v>
      </c>
      <c r="G149" s="83">
        <v>2988.1699999999996</v>
      </c>
      <c r="H149" s="83">
        <v>-1386.47</v>
      </c>
      <c r="I149" s="83" t="s">
        <v>181</v>
      </c>
      <c r="J149" s="83" t="s">
        <v>333</v>
      </c>
      <c r="K149" s="83" t="s">
        <v>47</v>
      </c>
      <c r="L149" s="70" t="s">
        <v>42</v>
      </c>
      <c r="M149" s="70" t="s">
        <v>289</v>
      </c>
      <c r="N149" s="70"/>
      <c r="O149" s="70"/>
      <c r="P149" s="90">
        <v>3.6235667417175939</v>
      </c>
      <c r="Q149" s="90">
        <v>0.29562967094255438</v>
      </c>
      <c r="R149" s="90">
        <v>43.722807017543865</v>
      </c>
      <c r="S149" s="91">
        <v>0.17953715377949947</v>
      </c>
      <c r="T149" s="90">
        <v>0.30796184615384614</v>
      </c>
      <c r="U149" s="90">
        <v>17.801159807589521</v>
      </c>
      <c r="V149" s="92">
        <v>215.77933130699088</v>
      </c>
      <c r="W149" s="93">
        <v>10.555735171455051</v>
      </c>
      <c r="X149" s="95" t="s">
        <v>101</v>
      </c>
      <c r="Y149" s="92">
        <v>37.703340040241443</v>
      </c>
      <c r="Z149" s="90">
        <v>0.69562102874432663</v>
      </c>
      <c r="AA149" s="75">
        <f t="shared" si="19"/>
        <v>0.62668561148137525</v>
      </c>
      <c r="AB149" s="73">
        <f t="shared" si="20"/>
        <v>4844.9691309236596</v>
      </c>
      <c r="AC149" s="94" t="s">
        <v>96</v>
      </c>
      <c r="AD149" s="92">
        <v>4.6170105263157897</v>
      </c>
      <c r="AE149" s="93">
        <v>9.2414446043165466</v>
      </c>
      <c r="AF149" s="93">
        <v>5.9868880597014931</v>
      </c>
      <c r="AG149" s="93">
        <v>31.273352007469651</v>
      </c>
      <c r="AH149" s="90">
        <v>1.0821156761069008</v>
      </c>
      <c r="AI149" s="93">
        <v>426.33971934106165</v>
      </c>
      <c r="AJ149" s="90">
        <v>0.41362798092209863</v>
      </c>
      <c r="AK149" s="90">
        <v>0.63049378330373007</v>
      </c>
      <c r="AL149" s="91" t="s">
        <v>78</v>
      </c>
      <c r="AM149" s="91" t="s">
        <v>84</v>
      </c>
      <c r="AN149" s="93">
        <v>96.501814452508683</v>
      </c>
      <c r="AO149" s="90">
        <v>3.2769773645917541</v>
      </c>
      <c r="AP149" s="90">
        <v>6.4938609668397911</v>
      </c>
      <c r="AQ149" s="90">
        <v>0.52454021686357011</v>
      </c>
      <c r="AR149" s="90">
        <v>1.9530645763344534</v>
      </c>
      <c r="AS149" s="90">
        <v>0.15981221233507212</v>
      </c>
      <c r="AT149" s="90">
        <v>0.59543961352657016</v>
      </c>
      <c r="AU149" s="71">
        <f t="shared" si="22"/>
        <v>595.43961352657016</v>
      </c>
      <c r="AV149" s="72">
        <f t="shared" si="18"/>
        <v>4.5417945494100405</v>
      </c>
      <c r="AW149" s="90">
        <v>0.10239234449760766</v>
      </c>
      <c r="AX149" s="90">
        <v>1.7717321997874604E-2</v>
      </c>
      <c r="AY149" s="91" t="s">
        <v>81</v>
      </c>
      <c r="AZ149" s="90">
        <v>2.8270361041141893E-2</v>
      </c>
      <c r="BA149" s="90">
        <v>7.0487762237762236E-2</v>
      </c>
      <c r="BB149" s="91" t="s">
        <v>128</v>
      </c>
      <c r="BC149" s="91" t="s">
        <v>84</v>
      </c>
      <c r="BD149" s="91" t="s">
        <v>109</v>
      </c>
      <c r="BE149" s="90">
        <v>0.16927102803738001</v>
      </c>
      <c r="BF149" s="90">
        <v>1.6495524181435863</v>
      </c>
      <c r="BG149" s="91" t="s">
        <v>134</v>
      </c>
      <c r="BH149" s="90">
        <v>1.0754373088685E-2</v>
      </c>
    </row>
    <row r="150" spans="1:60" s="83" customFormat="1" ht="12" customHeight="1" x14ac:dyDescent="0.2">
      <c r="A150" s="62"/>
      <c r="B150" s="70">
        <v>151</v>
      </c>
      <c r="C150" s="89">
        <v>42933</v>
      </c>
      <c r="D150" s="96" t="s">
        <v>332</v>
      </c>
      <c r="E150" s="83">
        <v>240.57</v>
      </c>
      <c r="F150" s="83">
        <v>2962.27</v>
      </c>
      <c r="G150" s="83">
        <v>2988.1699999999996</v>
      </c>
      <c r="H150" s="83">
        <v>-1386.47</v>
      </c>
      <c r="I150" s="83" t="s">
        <v>181</v>
      </c>
      <c r="J150" s="83" t="s">
        <v>333</v>
      </c>
      <c r="K150" s="83" t="s">
        <v>47</v>
      </c>
      <c r="L150" s="70" t="s">
        <v>42</v>
      </c>
      <c r="M150" s="70" t="s">
        <v>289</v>
      </c>
      <c r="N150" s="70"/>
      <c r="O150" s="70"/>
      <c r="P150" s="90">
        <v>3.3801701511740108</v>
      </c>
      <c r="Q150" s="90">
        <v>4.7218627997769103E-2</v>
      </c>
      <c r="R150" s="90">
        <v>41.36691929824562</v>
      </c>
      <c r="S150" s="91">
        <v>0.24293157041643301</v>
      </c>
      <c r="T150" s="90">
        <v>0.29629169230769226</v>
      </c>
      <c r="U150" s="90">
        <v>18.488117316942809</v>
      </c>
      <c r="V150" s="92">
        <v>239.08510638297869</v>
      </c>
      <c r="W150" s="93">
        <v>10.769454355885077</v>
      </c>
      <c r="X150" s="92">
        <v>8.5019076246334304</v>
      </c>
      <c r="Y150" s="92">
        <v>16.990690811535881</v>
      </c>
      <c r="Z150" s="90">
        <v>0.56412556732223895</v>
      </c>
      <c r="AA150" s="75">
        <f t="shared" si="19"/>
        <v>0.50822123182183687</v>
      </c>
      <c r="AB150" s="73">
        <f t="shared" si="20"/>
        <v>3929.109165337803</v>
      </c>
      <c r="AC150" s="94" t="s">
        <v>96</v>
      </c>
      <c r="AD150" s="95" t="s">
        <v>121</v>
      </c>
      <c r="AE150" s="93">
        <v>4.2214469064748199</v>
      </c>
      <c r="AF150" s="93">
        <v>3.2638828358208958</v>
      </c>
      <c r="AG150" s="93">
        <v>27.742819794584499</v>
      </c>
      <c r="AH150" s="90">
        <v>1.3628919026725173</v>
      </c>
      <c r="AI150" s="93">
        <v>428.51915802318484</v>
      </c>
      <c r="AJ150" s="90">
        <v>0.51181240063593003</v>
      </c>
      <c r="AK150" s="90">
        <v>0.72618117229129664</v>
      </c>
      <c r="AL150" s="90">
        <v>0.11964043915827996</v>
      </c>
      <c r="AM150" s="91" t="s">
        <v>84</v>
      </c>
      <c r="AN150" s="93">
        <v>89.41180183023036</v>
      </c>
      <c r="AO150" s="90">
        <v>2.0166014551333871</v>
      </c>
      <c r="AP150" s="90">
        <v>3.8540377546943665</v>
      </c>
      <c r="AQ150" s="90">
        <v>0.36094092895290497</v>
      </c>
      <c r="AR150" s="90">
        <v>1.2010824934677118</v>
      </c>
      <c r="AS150" s="90">
        <v>0.13490641301012582</v>
      </c>
      <c r="AT150" s="90">
        <v>0.56556092324208274</v>
      </c>
      <c r="AU150" s="71">
        <f t="shared" si="22"/>
        <v>565.56092324208271</v>
      </c>
      <c r="AV150" s="72">
        <f t="shared" si="18"/>
        <v>3.825721058648631</v>
      </c>
      <c r="AW150" s="90">
        <v>0.16075598086124401</v>
      </c>
      <c r="AX150" s="90">
        <v>2.1039319872476089E-2</v>
      </c>
      <c r="AY150" s="90">
        <v>0.11463058143270159</v>
      </c>
      <c r="AZ150" s="91" t="s">
        <v>109</v>
      </c>
      <c r="BA150" s="90">
        <v>4.1884032634032634E-2</v>
      </c>
      <c r="BB150" s="91" t="s">
        <v>97</v>
      </c>
      <c r="BC150" s="90">
        <v>5.6535167239762429E-2</v>
      </c>
      <c r="BD150" s="91" t="s">
        <v>82</v>
      </c>
      <c r="BE150" s="90">
        <v>0.21649271028037301</v>
      </c>
      <c r="BF150" s="90">
        <v>1.3216056873936115</v>
      </c>
      <c r="BG150" s="91" t="s">
        <v>120</v>
      </c>
      <c r="BH150" s="91" t="s">
        <v>106</v>
      </c>
    </row>
    <row r="151" spans="1:60" s="83" customFormat="1" ht="12" customHeight="1" x14ac:dyDescent="0.2">
      <c r="A151" s="62"/>
      <c r="B151" s="70">
        <v>152</v>
      </c>
      <c r="C151" s="89">
        <v>42933</v>
      </c>
      <c r="D151" s="96" t="s">
        <v>332</v>
      </c>
      <c r="E151" s="83">
        <v>240.57</v>
      </c>
      <c r="F151" s="83">
        <v>2962.27</v>
      </c>
      <c r="G151" s="83">
        <v>2988.1699999999996</v>
      </c>
      <c r="H151" s="83">
        <v>-1386.47</v>
      </c>
      <c r="I151" s="83" t="s">
        <v>181</v>
      </c>
      <c r="J151" s="83" t="s">
        <v>333</v>
      </c>
      <c r="K151" s="83" t="s">
        <v>47</v>
      </c>
      <c r="L151" s="70" t="s">
        <v>42</v>
      </c>
      <c r="M151" s="70" t="s">
        <v>289</v>
      </c>
      <c r="N151" s="70"/>
      <c r="O151" s="70"/>
      <c r="P151" s="90">
        <v>2.7686362174332579</v>
      </c>
      <c r="Q151" s="90">
        <v>0.10264919129949807</v>
      </c>
      <c r="R151" s="90">
        <v>42.241375438596492</v>
      </c>
      <c r="S151" s="91">
        <v>0.3322083439522911</v>
      </c>
      <c r="T151" s="90">
        <v>0.23581907692307691</v>
      </c>
      <c r="U151" s="90">
        <v>18.617544094067341</v>
      </c>
      <c r="V151" s="92">
        <v>201.41413373860181</v>
      </c>
      <c r="W151" s="93">
        <v>12.702</v>
      </c>
      <c r="X151" s="95" t="s">
        <v>112</v>
      </c>
      <c r="Y151" s="92">
        <v>83.245499664654588</v>
      </c>
      <c r="Z151" s="90">
        <v>0.91243797276853233</v>
      </c>
      <c r="AA151" s="75">
        <f t="shared" si="19"/>
        <v>0.82201619168336237</v>
      </c>
      <c r="AB151" s="73">
        <f t="shared" si="20"/>
        <v>6355.0893795232423</v>
      </c>
      <c r="AC151" s="94" t="s">
        <v>76</v>
      </c>
      <c r="AD151" s="95" t="s">
        <v>86</v>
      </c>
      <c r="AE151" s="94" t="s">
        <v>138</v>
      </c>
      <c r="AF151" s="93">
        <v>4.942367164179104</v>
      </c>
      <c r="AG151" s="93">
        <v>25.020728291316523</v>
      </c>
      <c r="AH151" s="90">
        <v>2.7677977662544877</v>
      </c>
      <c r="AI151" s="93">
        <v>421.98084197681516</v>
      </c>
      <c r="AJ151" s="90">
        <v>0.42720667726550082</v>
      </c>
      <c r="AK151" s="90">
        <v>0.68096625222024865</v>
      </c>
      <c r="AL151" s="91" t="s">
        <v>90</v>
      </c>
      <c r="AM151" s="90">
        <v>9.7739380022962105E-2</v>
      </c>
      <c r="AN151" s="93">
        <v>99.24996055538027</v>
      </c>
      <c r="AO151" s="90">
        <v>2.1520137429264348</v>
      </c>
      <c r="AP151" s="90">
        <v>4.0914656412305233</v>
      </c>
      <c r="AQ151" s="90">
        <v>0.41820067972163777</v>
      </c>
      <c r="AR151" s="90">
        <v>1.5603628219484884</v>
      </c>
      <c r="AS151" s="90">
        <v>0.36632279840441856</v>
      </c>
      <c r="AT151" s="90">
        <v>0.49726677402039726</v>
      </c>
      <c r="AU151" s="71">
        <f t="shared" si="22"/>
        <v>497.26677402039724</v>
      </c>
      <c r="AV151" s="72">
        <f t="shared" si="18"/>
        <v>1.9513204385705878</v>
      </c>
      <c r="AW151" s="90">
        <v>0.14334928229665073</v>
      </c>
      <c r="AX151" s="90">
        <v>2.6575982996811905E-2</v>
      </c>
      <c r="AY151" s="90">
        <v>6.8168968840346997E-2</v>
      </c>
      <c r="AZ151" s="90">
        <v>2.1746431570109151E-2</v>
      </c>
      <c r="BA151" s="90">
        <v>5.4142773892773888E-2</v>
      </c>
      <c r="BB151" s="91" t="s">
        <v>97</v>
      </c>
      <c r="BC151" s="90">
        <v>2.1744295092216318E-2</v>
      </c>
      <c r="BD151" s="91" t="s">
        <v>82</v>
      </c>
      <c r="BE151" s="90">
        <v>0.16492710280373829</v>
      </c>
      <c r="BF151" s="90">
        <v>1.5641291679182936</v>
      </c>
      <c r="BG151" s="91" t="s">
        <v>105</v>
      </c>
      <c r="BH151" s="91" t="s">
        <v>124</v>
      </c>
    </row>
    <row r="152" spans="1:60" s="83" customFormat="1" ht="12" customHeight="1" x14ac:dyDescent="0.2">
      <c r="A152" s="62">
        <v>30</v>
      </c>
      <c r="B152" s="70">
        <v>153</v>
      </c>
      <c r="C152" s="89">
        <v>42933</v>
      </c>
      <c r="D152" s="96" t="s">
        <v>334</v>
      </c>
      <c r="E152" s="83">
        <v>246.7</v>
      </c>
      <c r="F152" s="83">
        <v>2968.3999999999996</v>
      </c>
      <c r="G152" s="83">
        <v>2994.2999999999993</v>
      </c>
      <c r="H152" s="83">
        <v>-1392.5999999999997</v>
      </c>
      <c r="I152" s="83" t="s">
        <v>181</v>
      </c>
      <c r="J152" s="83" t="s">
        <v>333</v>
      </c>
      <c r="K152" s="83" t="s">
        <v>47</v>
      </c>
      <c r="L152" s="70" t="s">
        <v>42</v>
      </c>
      <c r="M152" s="70" t="s">
        <v>289</v>
      </c>
      <c r="N152" s="70"/>
      <c r="O152" s="70"/>
      <c r="P152" s="90">
        <v>4.2795046638790604</v>
      </c>
      <c r="Q152" s="90">
        <v>0.35471946458449521</v>
      </c>
      <c r="R152" s="90">
        <v>46.202659649122808</v>
      </c>
      <c r="S152" s="91">
        <v>3.1555378663540447E-2</v>
      </c>
      <c r="T152" s="90">
        <v>0.38368492307692303</v>
      </c>
      <c r="U152" s="90">
        <v>19.5747594869054</v>
      </c>
      <c r="V152" s="92">
        <v>263.97986322188501</v>
      </c>
      <c r="W152" s="93">
        <v>7.1748860055607047</v>
      </c>
      <c r="X152" s="92">
        <v>6.8060337243401756</v>
      </c>
      <c r="Y152" s="92">
        <v>50.541998658618382</v>
      </c>
      <c r="Z152" s="90">
        <v>0.83808245083207267</v>
      </c>
      <c r="AA152" s="75">
        <f t="shared" si="19"/>
        <v>0.75502923498384922</v>
      </c>
      <c r="AB152" s="73">
        <f t="shared" si="20"/>
        <v>5837.2065185836364</v>
      </c>
      <c r="AC152" s="93">
        <v>1.0097262388302193</v>
      </c>
      <c r="AD152" s="95" t="s">
        <v>121</v>
      </c>
      <c r="AE152" s="93">
        <v>10.686646043165467</v>
      </c>
      <c r="AF152" s="93">
        <v>6.0058358208955225</v>
      </c>
      <c r="AG152" s="93">
        <v>37.817773109243696</v>
      </c>
      <c r="AH152" s="90">
        <v>2.5109886318308736</v>
      </c>
      <c r="AI152" s="93">
        <v>464.97248322147647</v>
      </c>
      <c r="AJ152" s="90">
        <v>0.58106518282988884</v>
      </c>
      <c r="AK152" s="90">
        <v>0.89655298993487276</v>
      </c>
      <c r="AL152" s="90">
        <v>0.120012625800548</v>
      </c>
      <c r="AM152" s="90">
        <v>0.2369862227324914</v>
      </c>
      <c r="AN152" s="93">
        <v>143.87977279899022</v>
      </c>
      <c r="AO152" s="90">
        <v>6.9697995149555378</v>
      </c>
      <c r="AP152" s="90">
        <v>12.97737115461446</v>
      </c>
      <c r="AQ152" s="90">
        <v>1.0371513189836543</v>
      </c>
      <c r="AR152" s="90">
        <v>2.7953210153042183</v>
      </c>
      <c r="AS152" s="90">
        <v>0.50492789199140853</v>
      </c>
      <c r="AT152" s="90">
        <v>0.5600236178207193</v>
      </c>
      <c r="AU152" s="71">
        <f t="shared" ref="AU152:AU157" si="23">AT152*1000</f>
        <v>560.02361782071932</v>
      </c>
      <c r="AV152" s="72">
        <f t="shared" si="18"/>
        <v>1.2656768871558157</v>
      </c>
      <c r="AW152" s="90">
        <v>0.38001142151566603</v>
      </c>
      <c r="AX152" s="90">
        <v>2.8546227417640808E-2</v>
      </c>
      <c r="AY152" s="90">
        <v>0.12423385801477674</v>
      </c>
      <c r="AZ152" s="90">
        <v>2.3459277917716202E-2</v>
      </c>
      <c r="BA152" s="90">
        <v>0.14352855477855478</v>
      </c>
      <c r="BB152" s="91" t="s">
        <v>128</v>
      </c>
      <c r="BC152" s="91" t="s">
        <v>92</v>
      </c>
      <c r="BD152" s="90">
        <v>1.0364444444444443E-2</v>
      </c>
      <c r="BE152" s="90">
        <v>0.19258317757009347</v>
      </c>
      <c r="BF152" s="90">
        <v>2.343983178131571</v>
      </c>
      <c r="BG152" s="91" t="s">
        <v>134</v>
      </c>
      <c r="BH152" s="91" t="s">
        <v>104</v>
      </c>
    </row>
    <row r="153" spans="1:60" s="83" customFormat="1" ht="12" customHeight="1" x14ac:dyDescent="0.2">
      <c r="A153" s="62"/>
      <c r="B153" s="70">
        <v>154</v>
      </c>
      <c r="C153" s="89">
        <v>42933</v>
      </c>
      <c r="D153" s="96" t="s">
        <v>334</v>
      </c>
      <c r="E153" s="83">
        <v>246.7</v>
      </c>
      <c r="F153" s="83">
        <v>2968.3999999999996</v>
      </c>
      <c r="G153" s="83">
        <v>2994.2999999999993</v>
      </c>
      <c r="H153" s="83">
        <v>-1392.5999999999997</v>
      </c>
      <c r="I153" s="83" t="s">
        <v>181</v>
      </c>
      <c r="J153" s="83" t="s">
        <v>333</v>
      </c>
      <c r="K153" s="83" t="s">
        <v>47</v>
      </c>
      <c r="L153" s="70" t="s">
        <v>42</v>
      </c>
      <c r="M153" s="70" t="s">
        <v>289</v>
      </c>
      <c r="N153" s="70"/>
      <c r="O153" s="70"/>
      <c r="P153" s="90">
        <v>4.2795046638790604</v>
      </c>
      <c r="Q153" s="90">
        <v>0.35471946458449521</v>
      </c>
      <c r="R153" s="90">
        <v>46.202659649122808</v>
      </c>
      <c r="S153" s="91">
        <v>3.1555378663540447E-2</v>
      </c>
      <c r="T153" s="90">
        <v>0.38368492307692303</v>
      </c>
      <c r="U153" s="90">
        <v>19.5747594869054</v>
      </c>
      <c r="V153" s="92">
        <v>303.97986322188501</v>
      </c>
      <c r="W153" s="93">
        <v>7.1748860055607047</v>
      </c>
      <c r="X153" s="92">
        <v>6.8060337243401756</v>
      </c>
      <c r="Y153" s="92">
        <v>50.541998658618382</v>
      </c>
      <c r="Z153" s="90">
        <v>0.83808245083207267</v>
      </c>
      <c r="AA153" s="75">
        <f t="shared" si="19"/>
        <v>0.75502923498384922</v>
      </c>
      <c r="AB153" s="73">
        <f t="shared" si="20"/>
        <v>5837.2065185836364</v>
      </c>
      <c r="AC153" s="93">
        <v>1.0097262388302193</v>
      </c>
      <c r="AD153" s="95" t="s">
        <v>137</v>
      </c>
      <c r="AE153" s="93">
        <v>10.686646043165467</v>
      </c>
      <c r="AF153" s="93">
        <v>6.0058358208955225</v>
      </c>
      <c r="AG153" s="93">
        <v>37.817773109243696</v>
      </c>
      <c r="AH153" s="90">
        <v>2.5109886318308736</v>
      </c>
      <c r="AI153" s="93">
        <v>464.97248322147647</v>
      </c>
      <c r="AJ153" s="90">
        <v>0.58106518282988884</v>
      </c>
      <c r="AK153" s="90">
        <v>0.89655298993487276</v>
      </c>
      <c r="AL153" s="90">
        <v>0.11001262580054801</v>
      </c>
      <c r="AM153" s="90">
        <v>0.2369862227324914</v>
      </c>
      <c r="AN153" s="93">
        <v>143.87977279899022</v>
      </c>
      <c r="AO153" s="90">
        <v>6.9697995149555378</v>
      </c>
      <c r="AP153" s="90">
        <v>12.97737115461446</v>
      </c>
      <c r="AQ153" s="90">
        <v>1.0371513189836543</v>
      </c>
      <c r="AR153" s="90">
        <v>2.7953210153042183</v>
      </c>
      <c r="AS153" s="90">
        <v>0.50492789199140853</v>
      </c>
      <c r="AT153" s="90">
        <v>0.5600236178207193</v>
      </c>
      <c r="AU153" s="71">
        <f t="shared" si="23"/>
        <v>560.02361782071932</v>
      </c>
      <c r="AV153" s="72">
        <f t="shared" si="18"/>
        <v>1.2656768871558157</v>
      </c>
      <c r="AW153" s="90">
        <v>0.38001142151566603</v>
      </c>
      <c r="AX153" s="90">
        <v>2.8546227417640808E-2</v>
      </c>
      <c r="AY153" s="90">
        <v>0.12423385801477674</v>
      </c>
      <c r="AZ153" s="90">
        <v>2.3459277917716202E-2</v>
      </c>
      <c r="BA153" s="90">
        <v>0.14352855477855478</v>
      </c>
      <c r="BB153" s="91" t="s">
        <v>80</v>
      </c>
      <c r="BC153" s="91" t="s">
        <v>75</v>
      </c>
      <c r="BD153" s="90">
        <v>1.0364444444444443E-2</v>
      </c>
      <c r="BE153" s="90">
        <v>0.19258317757009347</v>
      </c>
      <c r="BF153" s="90">
        <v>2.343983178131571</v>
      </c>
      <c r="BG153" s="91" t="s">
        <v>115</v>
      </c>
      <c r="BH153" s="91" t="s">
        <v>106</v>
      </c>
    </row>
    <row r="154" spans="1:60" s="83" customFormat="1" ht="12" customHeight="1" x14ac:dyDescent="0.2">
      <c r="A154" s="62"/>
      <c r="B154" s="70">
        <v>155</v>
      </c>
      <c r="C154" s="89">
        <v>42933</v>
      </c>
      <c r="D154" s="96" t="s">
        <v>334</v>
      </c>
      <c r="E154" s="83">
        <v>246.7</v>
      </c>
      <c r="F154" s="83">
        <v>2968.3999999999996</v>
      </c>
      <c r="G154" s="83">
        <v>2994.2999999999993</v>
      </c>
      <c r="H154" s="83">
        <v>-1392.5999999999997</v>
      </c>
      <c r="I154" s="83" t="s">
        <v>181</v>
      </c>
      <c r="J154" s="83" t="s">
        <v>333</v>
      </c>
      <c r="K154" s="83" t="s">
        <v>47</v>
      </c>
      <c r="L154" s="70" t="s">
        <v>42</v>
      </c>
      <c r="M154" s="70" t="s">
        <v>297</v>
      </c>
      <c r="N154" s="70"/>
      <c r="O154" s="70"/>
      <c r="P154" s="90">
        <v>4.1746590543583144</v>
      </c>
      <c r="Q154" s="90">
        <v>0.11863134411600669</v>
      </c>
      <c r="R154" s="90">
        <v>44.071270175438599</v>
      </c>
      <c r="S154" s="91">
        <v>3.2747113716295434E-2</v>
      </c>
      <c r="T154" s="90">
        <v>0.36307138461538457</v>
      </c>
      <c r="U154" s="90">
        <v>16.119788882950296</v>
      </c>
      <c r="V154" s="92">
        <v>274.20615501519802</v>
      </c>
      <c r="W154" s="93">
        <v>7.267786839666357</v>
      </c>
      <c r="X154" s="92">
        <v>5.3230381231671551</v>
      </c>
      <c r="Y154" s="92">
        <v>30.003192488262911</v>
      </c>
      <c r="Z154" s="90">
        <v>0.63471633888048407</v>
      </c>
      <c r="AA154" s="75">
        <f t="shared" si="19"/>
        <v>0.57181652151394957</v>
      </c>
      <c r="AB154" s="73">
        <f t="shared" si="20"/>
        <v>4420.7707094764955</v>
      </c>
      <c r="AC154" s="94" t="s">
        <v>76</v>
      </c>
      <c r="AD154" s="95" t="s">
        <v>131</v>
      </c>
      <c r="AE154" s="94" t="s">
        <v>138</v>
      </c>
      <c r="AF154" s="93">
        <v>5.5770149253731338</v>
      </c>
      <c r="AG154" s="93">
        <v>36.240504201680672</v>
      </c>
      <c r="AH154" s="90">
        <v>1.7420211408057438</v>
      </c>
      <c r="AI154" s="93">
        <v>433.35131177547288</v>
      </c>
      <c r="AJ154" s="90">
        <v>0.39570747217806046</v>
      </c>
      <c r="AK154" s="90">
        <v>0.77057371225577265</v>
      </c>
      <c r="AL154" s="90">
        <v>0.11670082342177493</v>
      </c>
      <c r="AM154" s="91" t="s">
        <v>84</v>
      </c>
      <c r="AN154" s="93">
        <v>141.4193751972231</v>
      </c>
      <c r="AO154" s="90">
        <v>6.1113807599029908</v>
      </c>
      <c r="AP154" s="90">
        <v>11.230015181781861</v>
      </c>
      <c r="AQ154" s="90">
        <v>1.0032574850299401</v>
      </c>
      <c r="AR154" s="90">
        <v>2.5683277342291904</v>
      </c>
      <c r="AS154" s="90">
        <v>0.29153574716170605</v>
      </c>
      <c r="AT154" s="90">
        <v>0.64683950617283958</v>
      </c>
      <c r="AU154" s="71">
        <f t="shared" si="23"/>
        <v>646.83950617283961</v>
      </c>
      <c r="AV154" s="72">
        <f t="shared" si="18"/>
        <v>2.9746638428936945</v>
      </c>
      <c r="AW154" s="90">
        <v>0.14336348201883006</v>
      </c>
      <c r="AX154" s="90">
        <v>2.3356004250797025E-2</v>
      </c>
      <c r="AY154" s="90">
        <v>7.8409893992932855E-2</v>
      </c>
      <c r="AZ154" s="91" t="s">
        <v>109</v>
      </c>
      <c r="BA154" s="90">
        <v>3.981759906759906E-2</v>
      </c>
      <c r="BB154" s="91" t="s">
        <v>80</v>
      </c>
      <c r="BC154" s="91" t="s">
        <v>84</v>
      </c>
      <c r="BD154" s="91" t="s">
        <v>82</v>
      </c>
      <c r="BE154" s="90">
        <v>0.19258317757009347</v>
      </c>
      <c r="BF154" s="90">
        <v>2.5551957544808253</v>
      </c>
      <c r="BG154" s="91" t="s">
        <v>127</v>
      </c>
      <c r="BH154" s="91" t="s">
        <v>126</v>
      </c>
    </row>
    <row r="155" spans="1:60" s="83" customFormat="1" ht="12" customHeight="1" x14ac:dyDescent="0.2">
      <c r="A155" s="62"/>
      <c r="B155" s="70">
        <v>156</v>
      </c>
      <c r="C155" s="89">
        <v>42933</v>
      </c>
      <c r="D155" s="96" t="s">
        <v>334</v>
      </c>
      <c r="E155" s="83">
        <v>246.7</v>
      </c>
      <c r="F155" s="83">
        <v>2968.3999999999996</v>
      </c>
      <c r="G155" s="83">
        <v>2994.2999999999993</v>
      </c>
      <c r="H155" s="83">
        <v>-1392.5999999999997</v>
      </c>
      <c r="I155" s="83" t="s">
        <v>181</v>
      </c>
      <c r="J155" s="83" t="s">
        <v>333</v>
      </c>
      <c r="K155" s="83" t="s">
        <v>47</v>
      </c>
      <c r="L155" s="70" t="s">
        <v>42</v>
      </c>
      <c r="M155" s="70" t="s">
        <v>289</v>
      </c>
      <c r="N155" s="70"/>
      <c r="O155" s="70"/>
      <c r="P155" s="90">
        <v>3.6910164039884208</v>
      </c>
      <c r="Q155" s="90">
        <v>0.82337200223089779</v>
      </c>
      <c r="R155" s="90">
        <v>52.698322807017547</v>
      </c>
      <c r="S155" s="91">
        <v>2.7438154747948418E-2</v>
      </c>
      <c r="T155" s="90">
        <v>0.33160861538461539</v>
      </c>
      <c r="U155" s="90">
        <v>22.6719668626403</v>
      </c>
      <c r="V155" s="92">
        <v>699.12849544072947</v>
      </c>
      <c r="W155" s="93">
        <v>45.143456904541239</v>
      </c>
      <c r="X155" s="95" t="s">
        <v>112</v>
      </c>
      <c r="Y155" s="92">
        <v>49.454138162307181</v>
      </c>
      <c r="Z155" s="90">
        <v>1.1442019667170953</v>
      </c>
      <c r="AA155" s="75">
        <f t="shared" si="19"/>
        <v>1.0308125826280137</v>
      </c>
      <c r="AB155" s="73">
        <f t="shared" si="20"/>
        <v>7969.3151575554357</v>
      </c>
      <c r="AC155" s="93">
        <v>3.5604898456539393</v>
      </c>
      <c r="AD155" s="92">
        <v>41.571122807017538</v>
      </c>
      <c r="AE155" s="94" t="s">
        <v>132</v>
      </c>
      <c r="AF155" s="93">
        <v>6.3057761194029842</v>
      </c>
      <c r="AG155" s="93">
        <v>35.824789915966385</v>
      </c>
      <c r="AH155" s="90">
        <v>14.091663342640606</v>
      </c>
      <c r="AI155" s="93">
        <v>496.05033557046977</v>
      </c>
      <c r="AJ155" s="90">
        <v>0.68415739268680453</v>
      </c>
      <c r="AK155" s="90">
        <v>1.5487465956187094</v>
      </c>
      <c r="AL155" s="90">
        <v>2.9047795059469355</v>
      </c>
      <c r="AM155" s="90">
        <v>0.49328243398392657</v>
      </c>
      <c r="AN155" s="93">
        <v>104.57759545597982</v>
      </c>
      <c r="AO155" s="90">
        <v>4.4516992724333067</v>
      </c>
      <c r="AP155" s="90">
        <v>8.8425041949660397</v>
      </c>
      <c r="AQ155" s="90">
        <v>0.92756125586664495</v>
      </c>
      <c r="AR155" s="90">
        <v>2.8198320268756998</v>
      </c>
      <c r="AS155" s="90">
        <v>0.38971617060447999</v>
      </c>
      <c r="AT155" s="90">
        <v>0.67129468599033826</v>
      </c>
      <c r="AU155" s="71">
        <f t="shared" si="23"/>
        <v>671.29468599033828</v>
      </c>
      <c r="AV155" s="72">
        <f t="shared" si="18"/>
        <v>2.8611177747192493</v>
      </c>
      <c r="AW155" s="90">
        <v>7.9537274270720798E-2</v>
      </c>
      <c r="AX155" s="90">
        <v>2.9843783209351757E-2</v>
      </c>
      <c r="AY155" s="90">
        <v>9.4702858978477342E-2</v>
      </c>
      <c r="AZ155" s="90">
        <v>1.8127623845507979E-2</v>
      </c>
      <c r="BA155" s="90">
        <v>4.9077505827505828E-2</v>
      </c>
      <c r="BB155" s="91" t="s">
        <v>91</v>
      </c>
      <c r="BC155" s="91" t="s">
        <v>84</v>
      </c>
      <c r="BD155" s="91" t="s">
        <v>82</v>
      </c>
      <c r="BE155" s="90">
        <v>0.292583177570093</v>
      </c>
      <c r="BF155" s="90">
        <v>2.5980734955442073</v>
      </c>
      <c r="BG155" s="91" t="s">
        <v>123</v>
      </c>
      <c r="BH155" s="91" t="s">
        <v>124</v>
      </c>
    </row>
    <row r="156" spans="1:60" s="83" customFormat="1" ht="12" customHeight="1" x14ac:dyDescent="0.2">
      <c r="A156" s="62"/>
      <c r="B156" s="70">
        <v>157</v>
      </c>
      <c r="C156" s="89">
        <v>42933</v>
      </c>
      <c r="D156" s="96" t="s">
        <v>334</v>
      </c>
      <c r="E156" s="83">
        <v>246.7</v>
      </c>
      <c r="F156" s="83">
        <v>2968.3999999999996</v>
      </c>
      <c r="G156" s="83">
        <v>2994.2999999999993</v>
      </c>
      <c r="H156" s="83">
        <v>-1392.5999999999997</v>
      </c>
      <c r="I156" s="83" t="s">
        <v>181</v>
      </c>
      <c r="J156" s="83" t="s">
        <v>333</v>
      </c>
      <c r="K156" s="83" t="s">
        <v>47</v>
      </c>
      <c r="L156" s="70" t="s">
        <v>42</v>
      </c>
      <c r="M156" s="70" t="s">
        <v>289</v>
      </c>
      <c r="N156" s="70"/>
      <c r="O156" s="70"/>
      <c r="P156" s="90">
        <v>3.7800788034737858</v>
      </c>
      <c r="Q156" s="90">
        <v>0.19850195203569437</v>
      </c>
      <c r="R156" s="90">
        <v>49.055789473684214</v>
      </c>
      <c r="S156" s="91">
        <v>6.5029892145369292E-2</v>
      </c>
      <c r="T156" s="90">
        <v>0.25457907692307691</v>
      </c>
      <c r="U156" s="90">
        <v>20.6071619454837</v>
      </c>
      <c r="V156" s="92">
        <v>238.85098784194528</v>
      </c>
      <c r="W156" s="93">
        <v>11.686382761816496</v>
      </c>
      <c r="X156" s="95" t="s">
        <v>112</v>
      </c>
      <c r="Y156" s="92">
        <v>25.401542588866537</v>
      </c>
      <c r="Z156" s="90">
        <v>0.60581694402420572</v>
      </c>
      <c r="AA156" s="75">
        <f t="shared" si="19"/>
        <v>0.54578103065243755</v>
      </c>
      <c r="AB156" s="73">
        <f t="shared" si="20"/>
        <v>4219.48772607706</v>
      </c>
      <c r="AC156" s="94" t="s">
        <v>76</v>
      </c>
      <c r="AD156" s="95" t="s">
        <v>129</v>
      </c>
      <c r="AE156" s="94" t="s">
        <v>141</v>
      </c>
      <c r="AF156" s="93">
        <v>4.0445074626865667</v>
      </c>
      <c r="AG156" s="93">
        <v>33.636176470588232</v>
      </c>
      <c r="AH156" s="90">
        <v>1.0933187076186677</v>
      </c>
      <c r="AI156" s="93">
        <v>468.12373398413666</v>
      </c>
      <c r="AJ156" s="90">
        <v>0.46339427662957078</v>
      </c>
      <c r="AK156" s="90">
        <v>0.7170603907637656</v>
      </c>
      <c r="AL156" s="90">
        <v>5.0402561756633116E-2</v>
      </c>
      <c r="AM156" s="91" t="s">
        <v>84</v>
      </c>
      <c r="AN156" s="93">
        <v>109.00631113916063</v>
      </c>
      <c r="AO156" s="90">
        <v>3.2665206143896524</v>
      </c>
      <c r="AP156" s="90">
        <v>6.777975229724329</v>
      </c>
      <c r="AQ156" s="90">
        <v>0.6089592167017317</v>
      </c>
      <c r="AR156" s="90">
        <v>2.3360059723777531</v>
      </c>
      <c r="AS156" s="90">
        <v>0.24545105860693467</v>
      </c>
      <c r="AT156" s="90">
        <v>0.51355877616747181</v>
      </c>
      <c r="AU156" s="71">
        <f t="shared" si="23"/>
        <v>513.55877616747182</v>
      </c>
      <c r="AV156" s="72">
        <f t="shared" si="18"/>
        <v>2.1261810760784279</v>
      </c>
      <c r="AW156" s="90">
        <v>0.23762988115449915</v>
      </c>
      <c r="AX156" s="90">
        <v>2.3356004250797025E-2</v>
      </c>
      <c r="AY156" s="90">
        <v>0.10997751365242531</v>
      </c>
      <c r="AZ156" s="90">
        <v>2.6658270361041143E-2</v>
      </c>
      <c r="BA156" s="91" t="s">
        <v>142</v>
      </c>
      <c r="BB156" s="90">
        <v>2.1938228941684599E-2</v>
      </c>
      <c r="BC156" s="90">
        <v>1.1914660831509848E-2</v>
      </c>
      <c r="BD156" s="91" t="s">
        <v>143</v>
      </c>
      <c r="BE156" s="90">
        <v>0.25831775700929999</v>
      </c>
      <c r="BF156" s="90">
        <v>2.4583238209672573</v>
      </c>
      <c r="BG156" s="91" t="s">
        <v>120</v>
      </c>
      <c r="BH156" s="91" t="s">
        <v>128</v>
      </c>
    </row>
    <row r="157" spans="1:60" s="83" customFormat="1" ht="12" customHeight="1" x14ac:dyDescent="0.2">
      <c r="A157" s="62"/>
      <c r="B157" s="70">
        <v>158</v>
      </c>
      <c r="C157" s="89">
        <v>42933</v>
      </c>
      <c r="D157" s="96" t="s">
        <v>334</v>
      </c>
      <c r="E157" s="83">
        <v>246.7</v>
      </c>
      <c r="F157" s="83">
        <v>2968.3999999999996</v>
      </c>
      <c r="G157" s="83">
        <v>2994.2999999999993</v>
      </c>
      <c r="H157" s="83">
        <v>-1392.5999999999997</v>
      </c>
      <c r="I157" s="83" t="s">
        <v>181</v>
      </c>
      <c r="J157" s="83" t="s">
        <v>333</v>
      </c>
      <c r="K157" s="83" t="s">
        <v>47</v>
      </c>
      <c r="L157" s="70" t="s">
        <v>42</v>
      </c>
      <c r="M157" s="70" t="s">
        <v>289</v>
      </c>
      <c r="N157" s="70"/>
      <c r="O157" s="70"/>
      <c r="P157" s="90">
        <v>3.0247394660662588</v>
      </c>
      <c r="Q157" s="90">
        <v>8.9267150027886211E-2</v>
      </c>
      <c r="R157" s="90">
        <v>48.052119298245614</v>
      </c>
      <c r="S157" s="91">
        <v>5.9064154747948419E-2</v>
      </c>
      <c r="T157" s="90">
        <v>0.22962584615384615</v>
      </c>
      <c r="U157" s="90">
        <v>19.707642971672904</v>
      </c>
      <c r="V157" s="92">
        <v>143.80843465045592</v>
      </c>
      <c r="W157" s="93">
        <v>9.1618025949953648</v>
      </c>
      <c r="X157" s="92">
        <v>5.5480630498533721</v>
      </c>
      <c r="Y157" s="92">
        <v>30.732059020791418</v>
      </c>
      <c r="Z157" s="90">
        <v>0.60581694402420572</v>
      </c>
      <c r="AA157" s="75">
        <f t="shared" si="19"/>
        <v>0.54578103065243755</v>
      </c>
      <c r="AB157" s="73">
        <f t="shared" si="20"/>
        <v>4219.48772607706</v>
      </c>
      <c r="AC157" s="94" t="s">
        <v>76</v>
      </c>
      <c r="AD157" s="95" t="s">
        <v>141</v>
      </c>
      <c r="AE157" s="94" t="s">
        <v>131</v>
      </c>
      <c r="AF157" s="93">
        <v>2.8189701492537313</v>
      </c>
      <c r="AG157" s="93">
        <v>26.984747899159661</v>
      </c>
      <c r="AH157" s="90">
        <v>1.185643398484244</v>
      </c>
      <c r="AI157" s="93">
        <v>451.60683343502137</v>
      </c>
      <c r="AJ157" s="90">
        <v>0.49151033386327503</v>
      </c>
      <c r="AK157" s="90">
        <v>0.66466193013617525</v>
      </c>
      <c r="AL157" s="90">
        <v>9.3022872827081424E-2</v>
      </c>
      <c r="AM157" s="90">
        <v>0.18607807118254879</v>
      </c>
      <c r="AN157" s="93">
        <v>97.495929315241398</v>
      </c>
      <c r="AO157" s="90">
        <v>2.2981034761519803</v>
      </c>
      <c r="AP157" s="90">
        <v>4.6414143028365951</v>
      </c>
      <c r="AQ157" s="90">
        <v>0.49033079786373196</v>
      </c>
      <c r="AR157" s="90">
        <v>1.5026315789473683</v>
      </c>
      <c r="AS157" s="90">
        <v>0.23042344277385704</v>
      </c>
      <c r="AT157" s="90">
        <v>0.62482984433709077</v>
      </c>
      <c r="AU157" s="71">
        <f t="shared" si="23"/>
        <v>624.82984433709078</v>
      </c>
      <c r="AV157" s="72">
        <f t="shared" si="18"/>
        <v>3.9812218468236642</v>
      </c>
      <c r="AW157" s="90">
        <v>8.3465040901373674E-2</v>
      </c>
      <c r="AX157" s="90">
        <v>2.7248671625929866E-2</v>
      </c>
      <c r="AY157" s="90">
        <v>3.7677481529071633E-2</v>
      </c>
      <c r="AZ157" s="90">
        <v>1.7061293031066332E-2</v>
      </c>
      <c r="BA157" s="90">
        <v>2.7779720279720279E-2</v>
      </c>
      <c r="BB157" s="91" t="s">
        <v>80</v>
      </c>
      <c r="BC157" s="91" t="s">
        <v>84</v>
      </c>
      <c r="BD157" s="91" t="s">
        <v>82</v>
      </c>
      <c r="BE157" s="90">
        <v>0.25831775700929999</v>
      </c>
      <c r="BF157" s="90">
        <v>2.2375828577150294</v>
      </c>
      <c r="BG157" s="91" t="s">
        <v>123</v>
      </c>
      <c r="BH157" s="91" t="s">
        <v>104</v>
      </c>
    </row>
    <row r="158" spans="1:60" ht="12" customHeight="1" x14ac:dyDescent="0.2">
      <c r="A158" s="56">
        <v>31</v>
      </c>
      <c r="B158" s="70">
        <v>159</v>
      </c>
      <c r="C158" s="81">
        <v>42894</v>
      </c>
      <c r="D158" s="82" t="s">
        <v>335</v>
      </c>
      <c r="E158" s="83">
        <v>246.86</v>
      </c>
      <c r="F158" s="83">
        <v>2968.56</v>
      </c>
      <c r="G158" s="83">
        <v>2994.4599999999996</v>
      </c>
      <c r="H158" s="83">
        <v>-1392.76</v>
      </c>
      <c r="I158" s="83" t="s">
        <v>182</v>
      </c>
      <c r="J158" s="70" t="s">
        <v>336</v>
      </c>
      <c r="K158" s="70" t="s">
        <v>47</v>
      </c>
      <c r="L158" s="70" t="s">
        <v>42</v>
      </c>
      <c r="M158" s="70" t="s">
        <v>289</v>
      </c>
      <c r="P158" s="71">
        <v>4.2177332298136641</v>
      </c>
      <c r="Q158" s="71">
        <v>0.34137633170169884</v>
      </c>
      <c r="R158" s="71">
        <v>31.024334085778786</v>
      </c>
      <c r="S158" s="72">
        <v>9.7165541248820722E-2</v>
      </c>
      <c r="T158" s="71">
        <v>0.2359808612440191</v>
      </c>
      <c r="U158" s="71">
        <v>13.116207200587803</v>
      </c>
      <c r="V158" s="73">
        <v>198.13849840255594</v>
      </c>
      <c r="W158" s="74">
        <v>10.928025745909499</v>
      </c>
      <c r="X158" s="84">
        <v>3.8</v>
      </c>
      <c r="Y158" s="73">
        <v>35.862434725848566</v>
      </c>
      <c r="Z158" s="75">
        <v>0.42874682598954444</v>
      </c>
      <c r="AA158" s="75">
        <f t="shared" si="19"/>
        <v>0.38625840179238236</v>
      </c>
      <c r="AB158" s="73">
        <f t="shared" si="20"/>
        <v>2986.2023300970868</v>
      </c>
      <c r="AC158" s="74">
        <v>0.72025135204738611</v>
      </c>
      <c r="AD158" s="84">
        <v>2.2000000000000002</v>
      </c>
      <c r="AE158" s="74">
        <v>3.1453809261300991</v>
      </c>
      <c r="AF158" s="74">
        <v>3.3411403249630727</v>
      </c>
      <c r="AG158" s="74">
        <v>25.146176847501067</v>
      </c>
      <c r="AH158" s="74">
        <v>0.93562623079952745</v>
      </c>
      <c r="AI158" s="74">
        <v>320.89241945672768</v>
      </c>
      <c r="AJ158" s="71">
        <v>0.84555930359085973</v>
      </c>
      <c r="AK158" s="71">
        <v>4.9823915900131404</v>
      </c>
      <c r="AL158" s="71">
        <v>0.19396654275092939</v>
      </c>
      <c r="AM158" s="71">
        <v>3.4992108229988723E-2</v>
      </c>
      <c r="AN158" s="74">
        <v>89.433045731707324</v>
      </c>
      <c r="AO158" s="71">
        <v>3.4974082225913627</v>
      </c>
      <c r="AP158" s="71">
        <v>5.723440226961455</v>
      </c>
      <c r="AQ158" s="71">
        <v>0.47759353796445875</v>
      </c>
      <c r="AR158" s="71">
        <v>1.4191062670299728</v>
      </c>
      <c r="AS158" s="71">
        <v>0.12978697001034126</v>
      </c>
      <c r="AT158" s="71">
        <v>0.39389928057553963</v>
      </c>
      <c r="AU158" s="71">
        <f>AT158*1000</f>
        <v>393.89928057553965</v>
      </c>
      <c r="AV158" s="71">
        <f t="shared" si="18"/>
        <v>2.591402738856055</v>
      </c>
      <c r="AW158" s="71">
        <v>0.17421771028834668</v>
      </c>
      <c r="AX158" s="71">
        <v>2.8188564476885648E-2</v>
      </c>
      <c r="AY158" s="71">
        <v>0.13096566037735849</v>
      </c>
      <c r="AZ158" s="71">
        <v>1.1766016713091923E-2</v>
      </c>
      <c r="BA158" s="72">
        <v>0.04</v>
      </c>
      <c r="BB158" s="72">
        <v>0.01</v>
      </c>
      <c r="BC158" s="72">
        <v>0.04</v>
      </c>
      <c r="BD158" s="72">
        <v>1.4999999999999999E-2</v>
      </c>
      <c r="BE158" s="71">
        <v>0.11771822033898301</v>
      </c>
      <c r="BF158" s="71">
        <v>7.7131978661493683</v>
      </c>
      <c r="BG158" s="71">
        <v>5.3735223715706132E-2</v>
      </c>
      <c r="BH158" s="71">
        <v>2.4658648339060712E-2</v>
      </c>
    </row>
    <row r="159" spans="1:60" ht="12" customHeight="1" x14ac:dyDescent="0.2">
      <c r="B159" s="70">
        <v>160</v>
      </c>
      <c r="C159" s="81">
        <v>42894</v>
      </c>
      <c r="D159" s="82" t="s">
        <v>335</v>
      </c>
      <c r="E159" s="83">
        <v>246.86</v>
      </c>
      <c r="F159" s="83">
        <v>2968.56</v>
      </c>
      <c r="G159" s="83">
        <v>2994.4599999999996</v>
      </c>
      <c r="H159" s="83">
        <v>-1392.76</v>
      </c>
      <c r="I159" s="83" t="s">
        <v>182</v>
      </c>
      <c r="J159" s="70" t="s">
        <v>336</v>
      </c>
      <c r="K159" s="70" t="s">
        <v>47</v>
      </c>
      <c r="L159" s="70" t="s">
        <v>42</v>
      </c>
      <c r="M159" s="70" t="s">
        <v>289</v>
      </c>
      <c r="P159" s="71">
        <v>4.9154385093167701</v>
      </c>
      <c r="Q159" s="71">
        <v>7.4562913907284784E-2</v>
      </c>
      <c r="R159" s="71">
        <v>31.658276899924761</v>
      </c>
      <c r="S159" s="72">
        <v>0.15004395838428999</v>
      </c>
      <c r="T159" s="71">
        <v>0.27978468899521536</v>
      </c>
      <c r="U159" s="71">
        <v>13.644458486407055</v>
      </c>
      <c r="V159" s="73">
        <v>317.74161341853033</v>
      </c>
      <c r="W159" s="74">
        <v>5.2451154956689123</v>
      </c>
      <c r="X159" s="73">
        <v>15.602394624312765</v>
      </c>
      <c r="Y159" s="84">
        <v>9.1</v>
      </c>
      <c r="Z159" s="75">
        <v>0.48883420463032112</v>
      </c>
      <c r="AA159" s="75">
        <f t="shared" si="19"/>
        <v>0.44039117534263161</v>
      </c>
      <c r="AB159" s="73">
        <f t="shared" si="20"/>
        <v>3404.7082156914189</v>
      </c>
      <c r="AC159" s="85">
        <v>0.6</v>
      </c>
      <c r="AD159" s="73">
        <v>2.8733544733861835</v>
      </c>
      <c r="AE159" s="74">
        <v>1.1622160970231532</v>
      </c>
      <c r="AF159" s="74">
        <v>3.8791063515509605</v>
      </c>
      <c r="AG159" s="74">
        <v>24.815087569414782</v>
      </c>
      <c r="AH159" s="74">
        <v>0.65043481685703031</v>
      </c>
      <c r="AI159" s="74">
        <v>329.08825015792792</v>
      </c>
      <c r="AJ159" s="71">
        <v>0.15048603554588322</v>
      </c>
      <c r="AK159" s="71">
        <v>2.7119053876478318</v>
      </c>
      <c r="AL159" s="71">
        <v>0.19627881040892192</v>
      </c>
      <c r="AM159" s="72">
        <v>0.02</v>
      </c>
      <c r="AN159" s="74">
        <v>114.65358231707317</v>
      </c>
      <c r="AO159" s="71">
        <v>4.1469269102990038</v>
      </c>
      <c r="AP159" s="71">
        <v>7.1954204656622966</v>
      </c>
      <c r="AQ159" s="71">
        <v>0.51151114701130862</v>
      </c>
      <c r="AR159" s="71">
        <v>1.5947131179447256</v>
      </c>
      <c r="AS159" s="71">
        <v>0.14251292657704001</v>
      </c>
      <c r="AT159" s="71">
        <v>0.43032271325796512</v>
      </c>
      <c r="AU159" s="71">
        <f>AT159*1000</f>
        <v>430.32271325796512</v>
      </c>
      <c r="AV159" s="71">
        <f t="shared" si="18"/>
        <v>2.298173322948557</v>
      </c>
      <c r="AW159" s="71">
        <v>0.23197816072342603</v>
      </c>
      <c r="AX159" s="72">
        <v>0.01</v>
      </c>
      <c r="AY159" s="72">
        <v>0.04</v>
      </c>
      <c r="AZ159" s="72">
        <v>8.9999999999999993E-3</v>
      </c>
      <c r="BA159" s="72">
        <v>0.04</v>
      </c>
      <c r="BB159" s="72">
        <v>1.0999999999999999E-2</v>
      </c>
      <c r="BC159" s="72">
        <v>0.05</v>
      </c>
      <c r="BD159" s="71">
        <v>1.7051224944320709E-2</v>
      </c>
      <c r="BE159" s="71">
        <v>0.11235434322034001</v>
      </c>
      <c r="BF159" s="71">
        <v>1.1687150339476235</v>
      </c>
      <c r="BG159" s="72">
        <v>3.2000000000000001E-2</v>
      </c>
      <c r="BH159" s="71">
        <v>2.5422680412371133E-2</v>
      </c>
    </row>
    <row r="160" spans="1:60" ht="12" customHeight="1" x14ac:dyDescent="0.2">
      <c r="A160" s="56">
        <v>32</v>
      </c>
      <c r="B160" s="70">
        <v>161</v>
      </c>
      <c r="C160" s="81">
        <v>42517</v>
      </c>
      <c r="D160" s="82" t="s">
        <v>337</v>
      </c>
      <c r="E160" s="83">
        <v>257.44</v>
      </c>
      <c r="F160" s="83">
        <v>2979.1899999999996</v>
      </c>
      <c r="G160" s="83">
        <v>3005.0899999999992</v>
      </c>
      <c r="H160" s="83">
        <v>-1403.3899999999996</v>
      </c>
      <c r="I160" s="83" t="s">
        <v>182</v>
      </c>
      <c r="J160" s="70" t="s">
        <v>338</v>
      </c>
      <c r="K160" s="70" t="s">
        <v>47</v>
      </c>
      <c r="L160" s="70" t="s">
        <v>42</v>
      </c>
      <c r="M160" s="70" t="s">
        <v>289</v>
      </c>
      <c r="P160" s="71">
        <v>2.8340000000000001</v>
      </c>
      <c r="Q160" s="72">
        <v>0.02</v>
      </c>
      <c r="R160" s="71">
        <v>31.62</v>
      </c>
      <c r="S160" s="72">
        <v>0.50919999999999999</v>
      </c>
      <c r="T160" s="71">
        <v>0.16300000000000001</v>
      </c>
      <c r="U160" s="71">
        <v>14.86</v>
      </c>
      <c r="V160" s="73">
        <v>129.30000000000001</v>
      </c>
      <c r="W160" s="85">
        <v>18</v>
      </c>
      <c r="X160" s="84">
        <v>5.7</v>
      </c>
      <c r="Y160" s="84">
        <v>16.2</v>
      </c>
      <c r="Z160" s="75">
        <v>0.107</v>
      </c>
      <c r="AA160" s="75">
        <f t="shared" si="19"/>
        <v>9.6396396396396383E-2</v>
      </c>
      <c r="AB160" s="73">
        <f t="shared" si="20"/>
        <v>745.25018018018</v>
      </c>
      <c r="AC160" s="85">
        <v>1.8</v>
      </c>
      <c r="AD160" s="84">
        <v>11.5</v>
      </c>
      <c r="AE160" s="74">
        <v>1.3009999999999999</v>
      </c>
      <c r="AF160" s="85">
        <v>1.3</v>
      </c>
      <c r="AG160" s="74">
        <v>25.45</v>
      </c>
      <c r="AH160" s="85">
        <v>0.3</v>
      </c>
      <c r="AI160" s="74">
        <v>278.8</v>
      </c>
      <c r="AJ160" s="72">
        <v>0.11</v>
      </c>
      <c r="AK160" s="72">
        <v>0.18</v>
      </c>
      <c r="AL160" s="71">
        <v>0</v>
      </c>
      <c r="AM160" s="72">
        <v>7.0000000000000007E-2</v>
      </c>
      <c r="AN160" s="74">
        <v>87.84</v>
      </c>
      <c r="AO160" s="71">
        <v>3.1110000000000002</v>
      </c>
      <c r="AP160" s="71">
        <v>5.3129999999999997</v>
      </c>
      <c r="AQ160" s="71">
        <v>0.36699999999999999</v>
      </c>
      <c r="AR160" s="71">
        <v>1.4339999999999999</v>
      </c>
      <c r="AS160" s="71">
        <v>0.123</v>
      </c>
      <c r="AT160" s="71">
        <v>0.35199999999999998</v>
      </c>
      <c r="AU160" s="71">
        <f t="shared" ref="AU160:AU165" si="24">AT160*1000</f>
        <v>352</v>
      </c>
      <c r="AV160" s="71">
        <f t="shared" si="18"/>
        <v>2.9579831932773111</v>
      </c>
      <c r="AW160" s="71">
        <v>0.115</v>
      </c>
      <c r="AX160" s="71">
        <v>1.9E-2</v>
      </c>
      <c r="AY160" s="71">
        <v>8.8999999999999996E-2</v>
      </c>
      <c r="AZ160" s="71">
        <v>5.0000000000000001E-3</v>
      </c>
      <c r="BA160" s="72">
        <v>0.04</v>
      </c>
      <c r="BB160" s="72">
        <v>0.02</v>
      </c>
      <c r="BC160" s="72">
        <v>7.0000000000000007E-2</v>
      </c>
      <c r="BD160" s="72">
        <v>0.03</v>
      </c>
      <c r="BE160" s="72">
        <v>0.01</v>
      </c>
      <c r="BF160" s="71">
        <v>1.3</v>
      </c>
      <c r="BG160" s="72">
        <v>0.01</v>
      </c>
      <c r="BH160" s="72">
        <v>0.01</v>
      </c>
    </row>
    <row r="161" spans="1:60" ht="12" customHeight="1" x14ac:dyDescent="0.2">
      <c r="B161" s="70">
        <v>162</v>
      </c>
      <c r="C161" s="81">
        <v>42517</v>
      </c>
      <c r="D161" s="82" t="s">
        <v>337</v>
      </c>
      <c r="E161" s="83">
        <v>257.44</v>
      </c>
      <c r="F161" s="83">
        <v>2979.1899999999996</v>
      </c>
      <c r="G161" s="83">
        <v>3005.0899999999992</v>
      </c>
      <c r="H161" s="83">
        <v>-1403.3899999999996</v>
      </c>
      <c r="I161" s="83" t="s">
        <v>182</v>
      </c>
      <c r="J161" s="70" t="s">
        <v>338</v>
      </c>
      <c r="K161" s="70" t="s">
        <v>47</v>
      </c>
      <c r="L161" s="70" t="s">
        <v>42</v>
      </c>
      <c r="M161" s="70" t="s">
        <v>289</v>
      </c>
      <c r="P161" s="71">
        <v>3.6150000000000002</v>
      </c>
      <c r="Q161" s="71">
        <v>0.20399999999999999</v>
      </c>
      <c r="R161" s="71">
        <v>30.19</v>
      </c>
      <c r="S161" s="72">
        <v>0.62404999999999999</v>
      </c>
      <c r="T161" s="71">
        <v>0.21199999999999999</v>
      </c>
      <c r="U161" s="71">
        <v>13.05</v>
      </c>
      <c r="V161" s="73">
        <v>158.5</v>
      </c>
      <c r="W161" s="74">
        <v>2.758</v>
      </c>
      <c r="X161" s="84">
        <v>5.3</v>
      </c>
      <c r="Y161" s="73">
        <v>44.77</v>
      </c>
      <c r="Z161" s="75">
        <v>0.66600000000000004</v>
      </c>
      <c r="AA161" s="75">
        <f t="shared" si="19"/>
        <v>0.6</v>
      </c>
      <c r="AB161" s="73">
        <f t="shared" si="20"/>
        <v>4638.66</v>
      </c>
      <c r="AC161" s="85">
        <v>0.6</v>
      </c>
      <c r="AD161" s="84">
        <v>8.5</v>
      </c>
      <c r="AE161" s="74">
        <v>1.589</v>
      </c>
      <c r="AF161" s="74">
        <v>4.2649999999999997</v>
      </c>
      <c r="AG161" s="74">
        <v>24.16</v>
      </c>
      <c r="AH161" s="74">
        <v>0.435</v>
      </c>
      <c r="AI161" s="74">
        <v>282.39999999999998</v>
      </c>
      <c r="AJ161" s="72">
        <v>0.13</v>
      </c>
      <c r="AK161" s="72">
        <v>0.21</v>
      </c>
      <c r="AL161" s="71">
        <v>3.0000000000000001E-3</v>
      </c>
      <c r="AM161" s="72">
        <v>0.1</v>
      </c>
      <c r="AN161" s="74">
        <v>87.07</v>
      </c>
      <c r="AO161" s="71">
        <v>1.9710000000000001</v>
      </c>
      <c r="AP161" s="71">
        <v>3.3849999999999998</v>
      </c>
      <c r="AQ161" s="71">
        <v>0.3</v>
      </c>
      <c r="AR161" s="71">
        <v>0.97699999999999998</v>
      </c>
      <c r="AS161" s="71">
        <v>0.11799999999999999</v>
      </c>
      <c r="AT161" s="71">
        <v>0.34799999999999998</v>
      </c>
      <c r="AU161" s="71">
        <f t="shared" si="24"/>
        <v>348</v>
      </c>
      <c r="AV161" s="72">
        <f t="shared" si="18"/>
        <v>2.5035971223021578</v>
      </c>
      <c r="AW161" s="72">
        <v>0.16</v>
      </c>
      <c r="AX161" s="72">
        <v>0.02</v>
      </c>
      <c r="AY161" s="72">
        <v>0.06</v>
      </c>
      <c r="AZ161" s="72">
        <v>0.02</v>
      </c>
      <c r="BA161" s="71">
        <v>2.9000000000000001E-2</v>
      </c>
      <c r="BB161" s="71">
        <v>8.0000000000000002E-3</v>
      </c>
      <c r="BC161" s="72">
        <v>0.05</v>
      </c>
      <c r="BD161" s="72">
        <v>0.02</v>
      </c>
      <c r="BE161" s="72">
        <v>0.01</v>
      </c>
      <c r="BF161" s="71">
        <v>0.85899999999999999</v>
      </c>
      <c r="BG161" s="72">
        <v>0.01</v>
      </c>
      <c r="BH161" s="72">
        <v>0.01</v>
      </c>
    </row>
    <row r="162" spans="1:60" ht="12" customHeight="1" x14ac:dyDescent="0.2">
      <c r="B162" s="70">
        <v>163</v>
      </c>
      <c r="C162" s="81">
        <v>42517</v>
      </c>
      <c r="D162" s="82" t="s">
        <v>337</v>
      </c>
      <c r="E162" s="83">
        <v>257.44</v>
      </c>
      <c r="F162" s="83">
        <v>2979.1899999999996</v>
      </c>
      <c r="G162" s="83">
        <v>3005.0899999999992</v>
      </c>
      <c r="H162" s="83">
        <v>-1403.3899999999996</v>
      </c>
      <c r="I162" s="83" t="s">
        <v>182</v>
      </c>
      <c r="J162" s="70" t="s">
        <v>338</v>
      </c>
      <c r="K162" s="70" t="s">
        <v>47</v>
      </c>
      <c r="L162" s="70" t="s">
        <v>42</v>
      </c>
      <c r="M162" s="70" t="s">
        <v>289</v>
      </c>
      <c r="P162" s="71">
        <v>2.5059999999999998</v>
      </c>
      <c r="Q162" s="71">
        <v>6.0999999999999999E-2</v>
      </c>
      <c r="R162" s="71">
        <v>28.48</v>
      </c>
      <c r="S162" s="72">
        <v>0.66110999999999998</v>
      </c>
      <c r="T162" s="71">
        <v>9.9000000000000005E-2</v>
      </c>
      <c r="U162" s="71">
        <v>13.62</v>
      </c>
      <c r="V162" s="73">
        <v>117.8</v>
      </c>
      <c r="W162" s="74">
        <v>3.52</v>
      </c>
      <c r="X162" s="84">
        <v>2.9</v>
      </c>
      <c r="Y162" s="73">
        <v>19.86</v>
      </c>
      <c r="Z162" s="75">
        <v>0.40600000000000003</v>
      </c>
      <c r="AA162" s="75">
        <f t="shared" si="19"/>
        <v>0.36576576576576575</v>
      </c>
      <c r="AB162" s="73">
        <f t="shared" si="20"/>
        <v>2827.7717117117118</v>
      </c>
      <c r="AC162" s="85">
        <v>0.2</v>
      </c>
      <c r="AD162" s="84">
        <v>7.9</v>
      </c>
      <c r="AE162" s="74">
        <v>1.8879999999999999</v>
      </c>
      <c r="AF162" s="74">
        <v>2.4569999999999999</v>
      </c>
      <c r="AG162" s="74">
        <v>19.440000000000001</v>
      </c>
      <c r="AH162" s="74">
        <v>0.20799999999999999</v>
      </c>
      <c r="AI162" s="74">
        <v>245.5</v>
      </c>
      <c r="AJ162" s="71">
        <v>0.10100000000000001</v>
      </c>
      <c r="AK162" s="72">
        <v>0.1</v>
      </c>
      <c r="AL162" s="72">
        <v>0.04</v>
      </c>
      <c r="AM162" s="72">
        <v>0.02</v>
      </c>
      <c r="AN162" s="74">
        <v>65.2</v>
      </c>
      <c r="AO162" s="71">
        <v>1.7030000000000001</v>
      </c>
      <c r="AP162" s="71">
        <v>3.2360000000000002</v>
      </c>
      <c r="AQ162" s="71">
        <v>0.26800000000000002</v>
      </c>
      <c r="AR162" s="71">
        <v>1.08</v>
      </c>
      <c r="AS162" s="71">
        <v>8.6999999999999994E-2</v>
      </c>
      <c r="AT162" s="71">
        <v>0.30199999999999999</v>
      </c>
      <c r="AU162" s="71">
        <f t="shared" si="24"/>
        <v>302</v>
      </c>
      <c r="AV162" s="71">
        <f t="shared" si="18"/>
        <v>3.6829268292682928</v>
      </c>
      <c r="AW162" s="71">
        <v>7.6999999999999999E-2</v>
      </c>
      <c r="AX162" s="71">
        <v>1.6E-2</v>
      </c>
      <c r="AY162" s="71">
        <v>0.01</v>
      </c>
      <c r="AZ162" s="72">
        <v>0.02</v>
      </c>
      <c r="BA162" s="71">
        <v>1.2E-2</v>
      </c>
      <c r="BB162" s="72">
        <v>0.02</v>
      </c>
      <c r="BC162" s="72">
        <v>0.03</v>
      </c>
      <c r="BD162" s="72">
        <v>0.02</v>
      </c>
      <c r="BE162" s="72">
        <v>0.01</v>
      </c>
      <c r="BF162" s="71">
        <v>0.91100000000000003</v>
      </c>
      <c r="BG162" s="72">
        <v>0.01</v>
      </c>
      <c r="BH162" s="72">
        <v>0.01</v>
      </c>
    </row>
    <row r="163" spans="1:60" ht="12" customHeight="1" x14ac:dyDescent="0.2">
      <c r="B163" s="70">
        <v>164</v>
      </c>
      <c r="C163" s="81">
        <v>42517</v>
      </c>
      <c r="D163" s="82" t="s">
        <v>337</v>
      </c>
      <c r="E163" s="83">
        <v>257.44</v>
      </c>
      <c r="F163" s="83">
        <v>2979.1899999999996</v>
      </c>
      <c r="G163" s="83">
        <v>3005.0899999999992</v>
      </c>
      <c r="H163" s="83">
        <v>-1403.3899999999996</v>
      </c>
      <c r="I163" s="83" t="s">
        <v>182</v>
      </c>
      <c r="J163" s="70" t="s">
        <v>338</v>
      </c>
      <c r="K163" s="70" t="s">
        <v>47</v>
      </c>
      <c r="L163" s="70" t="s">
        <v>42</v>
      </c>
      <c r="M163" s="70" t="s">
        <v>289</v>
      </c>
      <c r="P163" s="71">
        <v>2.59</v>
      </c>
      <c r="Q163" s="71">
        <v>1.508</v>
      </c>
      <c r="R163" s="71">
        <v>28.38</v>
      </c>
      <c r="S163" s="72">
        <v>0.58069000000000004</v>
      </c>
      <c r="T163" s="71">
        <v>0.125</v>
      </c>
      <c r="U163" s="71">
        <v>13.26</v>
      </c>
      <c r="V163" s="73">
        <v>133.19999999999999</v>
      </c>
      <c r="W163" s="74">
        <v>2.319</v>
      </c>
      <c r="X163" s="84">
        <v>4.4000000000000004</v>
      </c>
      <c r="Y163" s="73">
        <v>332.3</v>
      </c>
      <c r="Z163" s="75">
        <v>1.9650000000000001</v>
      </c>
      <c r="AA163" s="75">
        <f t="shared" si="19"/>
        <v>1.7702702702702702</v>
      </c>
      <c r="AB163" s="73">
        <f t="shared" si="20"/>
        <v>13686.136486486486</v>
      </c>
      <c r="AC163" s="74">
        <v>1.153</v>
      </c>
      <c r="AD163" s="84">
        <v>11.6</v>
      </c>
      <c r="AE163" s="74">
        <v>4.9219999999999997</v>
      </c>
      <c r="AF163" s="74">
        <v>12.31</v>
      </c>
      <c r="AG163" s="74">
        <v>22.78</v>
      </c>
      <c r="AH163" s="74">
        <v>0.80100000000000005</v>
      </c>
      <c r="AI163" s="74">
        <v>256</v>
      </c>
      <c r="AJ163" s="71">
        <v>0.17199999999999999</v>
      </c>
      <c r="AK163" s="72">
        <v>0.08</v>
      </c>
      <c r="AL163" s="71">
        <v>3.0000000000000001E-3</v>
      </c>
      <c r="AM163" s="71">
        <v>0.44600000000000001</v>
      </c>
      <c r="AN163" s="74">
        <v>69.37</v>
      </c>
      <c r="AO163" s="71">
        <v>2.359</v>
      </c>
      <c r="AP163" s="71">
        <v>4.0369999999999999</v>
      </c>
      <c r="AQ163" s="71">
        <v>0.25600000000000001</v>
      </c>
      <c r="AR163" s="71">
        <v>1.01</v>
      </c>
      <c r="AS163" s="71">
        <v>0.13900000000000001</v>
      </c>
      <c r="AT163" s="71">
        <v>0.28999999999999998</v>
      </c>
      <c r="AU163" s="71">
        <f t="shared" si="24"/>
        <v>290</v>
      </c>
      <c r="AV163" s="72">
        <f t="shared" si="18"/>
        <v>2.0069204152249132</v>
      </c>
      <c r="AW163" s="72">
        <v>0.15</v>
      </c>
      <c r="AX163" s="72">
        <v>0.03</v>
      </c>
      <c r="AY163" s="71">
        <v>3.3000000000000002E-2</v>
      </c>
      <c r="AZ163" s="72">
        <v>0.02</v>
      </c>
      <c r="BA163" s="71">
        <v>2.1000000000000001E-2</v>
      </c>
      <c r="BB163" s="72">
        <v>0.02</v>
      </c>
      <c r="BC163" s="72">
        <v>0.03</v>
      </c>
      <c r="BD163" s="72">
        <v>0.02</v>
      </c>
      <c r="BE163" s="72">
        <v>0.01</v>
      </c>
      <c r="BF163" s="71">
        <v>0.78400000000000003</v>
      </c>
      <c r="BG163" s="72">
        <v>0.01</v>
      </c>
      <c r="BH163" s="72">
        <v>0.01</v>
      </c>
    </row>
    <row r="164" spans="1:60" ht="12" customHeight="1" x14ac:dyDescent="0.2">
      <c r="B164" s="70">
        <v>165</v>
      </c>
      <c r="C164" s="81">
        <v>42517</v>
      </c>
      <c r="D164" s="82" t="s">
        <v>337</v>
      </c>
      <c r="E164" s="83">
        <v>257.44</v>
      </c>
      <c r="F164" s="83">
        <v>2979.1899999999996</v>
      </c>
      <c r="G164" s="83">
        <v>3005.0899999999992</v>
      </c>
      <c r="H164" s="83">
        <v>-1403.3899999999996</v>
      </c>
      <c r="I164" s="83" t="s">
        <v>182</v>
      </c>
      <c r="J164" s="70" t="s">
        <v>338</v>
      </c>
      <c r="K164" s="70" t="s">
        <v>47</v>
      </c>
      <c r="L164" s="70" t="s">
        <v>42</v>
      </c>
      <c r="M164" s="70" t="s">
        <v>289</v>
      </c>
      <c r="P164" s="71">
        <v>2.8759999999999999</v>
      </c>
      <c r="Q164" s="71">
        <v>0.125</v>
      </c>
      <c r="R164" s="71">
        <v>30.38</v>
      </c>
      <c r="S164" s="72">
        <v>0.57979999999999998</v>
      </c>
      <c r="T164" s="71">
        <v>0.13100000000000001</v>
      </c>
      <c r="U164" s="71">
        <v>13.68</v>
      </c>
      <c r="V164" s="73">
        <v>137.1</v>
      </c>
      <c r="W164" s="85">
        <v>18.8</v>
      </c>
      <c r="X164" s="84">
        <v>5.2</v>
      </c>
      <c r="Y164" s="73">
        <v>34.380000000000003</v>
      </c>
      <c r="Z164" s="75">
        <v>0.34899999999999998</v>
      </c>
      <c r="AA164" s="75">
        <f t="shared" si="19"/>
        <v>0.31441441441441437</v>
      </c>
      <c r="AB164" s="73">
        <f t="shared" si="20"/>
        <v>2430.7692792792791</v>
      </c>
      <c r="AC164" s="85">
        <v>1.9</v>
      </c>
      <c r="AD164" s="84">
        <v>18.5</v>
      </c>
      <c r="AE164" s="74">
        <v>1.6060000000000001</v>
      </c>
      <c r="AF164" s="74">
        <v>2.2669999999999999</v>
      </c>
      <c r="AG164" s="74">
        <v>24.7</v>
      </c>
      <c r="AH164" s="85">
        <v>0.2</v>
      </c>
      <c r="AI164" s="74">
        <v>270.10000000000002</v>
      </c>
      <c r="AJ164" s="72">
        <v>0.06</v>
      </c>
      <c r="AK164" s="72">
        <v>0.1</v>
      </c>
      <c r="AL164" s="72">
        <v>0.09</v>
      </c>
      <c r="AM164" s="72">
        <v>0.08</v>
      </c>
      <c r="AN164" s="74">
        <v>73.42</v>
      </c>
      <c r="AO164" s="71">
        <v>2.468</v>
      </c>
      <c r="AP164" s="71">
        <v>3.98</v>
      </c>
      <c r="AQ164" s="71">
        <v>0.28799999999999998</v>
      </c>
      <c r="AR164" s="71">
        <v>0.93100000000000005</v>
      </c>
      <c r="AS164" s="71">
        <v>7.0000000000000007E-2</v>
      </c>
      <c r="AT164" s="71">
        <v>0.36099999999999999</v>
      </c>
      <c r="AU164" s="71">
        <f t="shared" si="24"/>
        <v>361</v>
      </c>
      <c r="AV164" s="72">
        <f t="shared" si="18"/>
        <v>4.8133333333333326</v>
      </c>
      <c r="AW164" s="72">
        <v>0.08</v>
      </c>
      <c r="AX164" s="71">
        <v>1.7999999999999999E-2</v>
      </c>
      <c r="AY164" s="71">
        <v>4.9000000000000002E-2</v>
      </c>
      <c r="AZ164" s="72">
        <v>0.02</v>
      </c>
      <c r="BA164" s="71">
        <v>2.9000000000000001E-2</v>
      </c>
      <c r="BB164" s="72">
        <v>0.01</v>
      </c>
      <c r="BC164" s="72">
        <v>0.05</v>
      </c>
      <c r="BD164" s="72">
        <v>0.02</v>
      </c>
      <c r="BE164" s="72">
        <v>0.01</v>
      </c>
      <c r="BF164" s="71">
        <v>0.69</v>
      </c>
      <c r="BG164" s="72">
        <v>0.01</v>
      </c>
      <c r="BH164" s="72">
        <v>0.01</v>
      </c>
    </row>
    <row r="165" spans="1:60" ht="11.25" customHeight="1" x14ac:dyDescent="0.2">
      <c r="B165" s="70">
        <v>166</v>
      </c>
      <c r="C165" s="81">
        <v>42517</v>
      </c>
      <c r="D165" s="82" t="s">
        <v>337</v>
      </c>
      <c r="E165" s="83">
        <v>257.44</v>
      </c>
      <c r="F165" s="83">
        <v>2979.1899999999996</v>
      </c>
      <c r="G165" s="83">
        <v>3005.0899999999992</v>
      </c>
      <c r="H165" s="83">
        <v>-1403.3899999999996</v>
      </c>
      <c r="I165" s="83" t="s">
        <v>182</v>
      </c>
      <c r="J165" s="70" t="s">
        <v>338</v>
      </c>
      <c r="K165" s="70" t="s">
        <v>47</v>
      </c>
      <c r="L165" s="70" t="s">
        <v>42</v>
      </c>
      <c r="M165" s="70" t="s">
        <v>289</v>
      </c>
      <c r="P165" s="71">
        <v>3.16</v>
      </c>
      <c r="Q165" s="71">
        <v>4.2000000000000003E-2</v>
      </c>
      <c r="R165" s="71">
        <v>26.08</v>
      </c>
      <c r="S165" s="72">
        <v>0.57362999999999997</v>
      </c>
      <c r="T165" s="71">
        <v>0.155</v>
      </c>
      <c r="U165" s="71">
        <v>11.68</v>
      </c>
      <c r="V165" s="73">
        <v>120.1</v>
      </c>
      <c r="W165" s="74">
        <v>2.6160000000000001</v>
      </c>
      <c r="X165" s="84">
        <v>6.4</v>
      </c>
      <c r="Y165" s="73">
        <v>22.82</v>
      </c>
      <c r="Z165" s="75">
        <v>0.434</v>
      </c>
      <c r="AA165" s="75">
        <f t="shared" si="19"/>
        <v>0.39099099099099094</v>
      </c>
      <c r="AB165" s="73">
        <f t="shared" si="20"/>
        <v>3022.79045045045</v>
      </c>
      <c r="AC165" s="85">
        <v>0.3</v>
      </c>
      <c r="AD165" s="84">
        <v>6.5</v>
      </c>
      <c r="AE165" s="74">
        <v>3.8780000000000001</v>
      </c>
      <c r="AF165" s="74">
        <v>3.8490000000000002</v>
      </c>
      <c r="AG165" s="74">
        <v>23.8</v>
      </c>
      <c r="AH165" s="85">
        <v>0.3</v>
      </c>
      <c r="AI165" s="74">
        <v>243.8</v>
      </c>
      <c r="AJ165" s="72">
        <v>0.08</v>
      </c>
      <c r="AK165" s="72">
        <v>0.16</v>
      </c>
      <c r="AL165" s="71">
        <v>8.0000000000000002E-3</v>
      </c>
      <c r="AM165" s="72">
        <v>0.08</v>
      </c>
      <c r="AN165" s="74">
        <v>71.27</v>
      </c>
      <c r="AO165" s="71">
        <v>1.877</v>
      </c>
      <c r="AP165" s="71">
        <v>3.609</v>
      </c>
      <c r="AQ165" s="71">
        <v>0.215</v>
      </c>
      <c r="AR165" s="71">
        <v>0.88300000000000001</v>
      </c>
      <c r="AS165" s="71">
        <v>0.105</v>
      </c>
      <c r="AT165" s="71">
        <v>0.22500000000000001</v>
      </c>
      <c r="AU165" s="71">
        <f t="shared" si="24"/>
        <v>225</v>
      </c>
      <c r="AV165" s="72">
        <f t="shared" si="18"/>
        <v>2.903225806451613</v>
      </c>
      <c r="AW165" s="72">
        <v>0.05</v>
      </c>
      <c r="AX165" s="71">
        <v>1.9E-2</v>
      </c>
      <c r="AY165" s="71">
        <v>3.9E-2</v>
      </c>
      <c r="AZ165" s="72">
        <v>0.02</v>
      </c>
      <c r="BA165" s="72">
        <v>0.02</v>
      </c>
      <c r="BB165" s="72">
        <v>0.02</v>
      </c>
      <c r="BC165" s="72">
        <v>0.06</v>
      </c>
      <c r="BD165" s="72">
        <v>0.02</v>
      </c>
      <c r="BE165" s="72">
        <v>0.01</v>
      </c>
      <c r="BF165" s="71">
        <v>0.83499999999999996</v>
      </c>
      <c r="BG165" s="72">
        <v>0.01</v>
      </c>
      <c r="BH165" s="72">
        <v>0.01</v>
      </c>
    </row>
    <row r="166" spans="1:60" ht="12" customHeight="1" x14ac:dyDescent="0.2">
      <c r="A166" s="56">
        <v>33</v>
      </c>
      <c r="B166" s="70">
        <v>167</v>
      </c>
      <c r="C166" s="81" t="s">
        <v>57</v>
      </c>
      <c r="D166" s="82" t="s">
        <v>339</v>
      </c>
      <c r="E166" s="83">
        <v>268.45999999999998</v>
      </c>
      <c r="F166" s="83">
        <v>2990.16</v>
      </c>
      <c r="G166" s="83">
        <v>3016.0599999999995</v>
      </c>
      <c r="H166" s="83">
        <v>-1414.36</v>
      </c>
      <c r="I166" s="83" t="s">
        <v>182</v>
      </c>
      <c r="J166" s="70" t="s">
        <v>338</v>
      </c>
      <c r="K166" s="70" t="s">
        <v>47</v>
      </c>
      <c r="L166" s="70" t="s">
        <v>42</v>
      </c>
      <c r="M166" s="70" t="s">
        <v>289</v>
      </c>
      <c r="P166" s="71">
        <v>2.7115448851774526</v>
      </c>
      <c r="Q166" s="71">
        <v>3.8907417148869014E-2</v>
      </c>
      <c r="R166" s="71">
        <v>39.404373820012587</v>
      </c>
      <c r="S166" s="72">
        <v>0.4246566932097578</v>
      </c>
      <c r="T166" s="71">
        <v>8.4095671981776768E-2</v>
      </c>
      <c r="U166" s="71">
        <v>17.845876159438458</v>
      </c>
      <c r="V166" s="73">
        <v>146.2532327586207</v>
      </c>
      <c r="W166" s="85">
        <v>2.6</v>
      </c>
      <c r="X166" s="84">
        <v>13</v>
      </c>
      <c r="Y166" s="73">
        <v>15.168726235741445</v>
      </c>
      <c r="Z166" s="75">
        <v>0.44534256559766761</v>
      </c>
      <c r="AA166" s="75">
        <f t="shared" si="19"/>
        <v>0.40120951855645726</v>
      </c>
      <c r="AB166" s="73">
        <f t="shared" si="20"/>
        <v>3101.7909089118266</v>
      </c>
      <c r="AC166" s="85">
        <v>2.1</v>
      </c>
      <c r="AD166" s="84">
        <v>42</v>
      </c>
      <c r="AE166" s="85" t="s">
        <v>59</v>
      </c>
      <c r="AF166" s="85">
        <v>3.9</v>
      </c>
      <c r="AG166" s="74">
        <v>22.910236966824645</v>
      </c>
      <c r="AH166" s="85">
        <v>1.1000000000000001</v>
      </c>
      <c r="AI166" s="74">
        <v>329.79140962813494</v>
      </c>
      <c r="AJ166" s="72">
        <v>0.15</v>
      </c>
      <c r="AK166" s="72">
        <v>0.25</v>
      </c>
      <c r="AL166" s="72">
        <v>0.18</v>
      </c>
      <c r="AM166" s="72">
        <v>0.34</v>
      </c>
      <c r="AN166" s="74">
        <v>73.939120759414877</v>
      </c>
      <c r="AO166" s="71">
        <v>2.672946078431373</v>
      </c>
      <c r="AP166" s="71">
        <v>4.3334667300380225</v>
      </c>
      <c r="AQ166" s="71">
        <v>0.30718945312500001</v>
      </c>
      <c r="AR166" s="71">
        <v>1.0966841227484989</v>
      </c>
      <c r="AS166" s="71">
        <v>0.1279916317991632</v>
      </c>
      <c r="AT166" s="71">
        <v>0.37520532319391636</v>
      </c>
      <c r="AU166" s="71">
        <f>AT166*1000</f>
        <v>375.20532319391634</v>
      </c>
      <c r="AV166" s="72">
        <f t="shared" ref="AV166:AV170" si="25">AT166/((AS166+AW166)/2)</f>
        <v>1.2142731515686664</v>
      </c>
      <c r="AW166" s="72">
        <v>0.49</v>
      </c>
      <c r="AX166" s="72">
        <v>0.03</v>
      </c>
      <c r="AY166" s="71">
        <v>3.1370210801661802E-2</v>
      </c>
      <c r="AZ166" s="72">
        <v>0.03</v>
      </c>
      <c r="BA166" s="72">
        <v>0.16</v>
      </c>
      <c r="BB166" s="72">
        <v>0.03</v>
      </c>
      <c r="BC166" s="72">
        <v>0.16</v>
      </c>
      <c r="BD166" s="71">
        <v>4.8994082840236684E-3</v>
      </c>
      <c r="BE166" s="72">
        <v>0.02</v>
      </c>
      <c r="BF166" s="71">
        <v>1.9560309278350516</v>
      </c>
      <c r="BG166" s="71">
        <v>8.7542027959652997E-3</v>
      </c>
      <c r="BH166" s="72">
        <v>0.01</v>
      </c>
    </row>
    <row r="167" spans="1:60" ht="12" customHeight="1" x14ac:dyDescent="0.2">
      <c r="B167" s="70">
        <v>168</v>
      </c>
      <c r="C167" s="81" t="s">
        <v>57</v>
      </c>
      <c r="D167" s="82" t="s">
        <v>339</v>
      </c>
      <c r="E167" s="83">
        <v>268.45999999999998</v>
      </c>
      <c r="F167" s="83">
        <v>2990.16</v>
      </c>
      <c r="G167" s="83">
        <v>3016.0599999999995</v>
      </c>
      <c r="H167" s="83">
        <v>-1414.36</v>
      </c>
      <c r="I167" s="83" t="s">
        <v>182</v>
      </c>
      <c r="J167" s="70" t="s">
        <v>338</v>
      </c>
      <c r="K167" s="70" t="s">
        <v>47</v>
      </c>
      <c r="L167" s="70" t="s">
        <v>42</v>
      </c>
      <c r="M167" s="70" t="s">
        <v>289</v>
      </c>
      <c r="P167" s="71">
        <v>2.929306292872055</v>
      </c>
      <c r="Q167" s="71">
        <v>0.88857837980010523</v>
      </c>
      <c r="R167" s="71">
        <v>27.196110761485212</v>
      </c>
      <c r="S167" s="72">
        <v>0.69842581172280527</v>
      </c>
      <c r="T167" s="71">
        <v>9.5835990888382683E-2</v>
      </c>
      <c r="U167" s="71">
        <v>13.23254951115568</v>
      </c>
      <c r="V167" s="73">
        <v>100.91795977011493</v>
      </c>
      <c r="W167" s="74">
        <v>1.7730033791394459</v>
      </c>
      <c r="X167" s="84">
        <v>18</v>
      </c>
      <c r="Y167" s="73">
        <v>234.40532319391636</v>
      </c>
      <c r="Z167" s="75">
        <v>1.1920444606413996</v>
      </c>
      <c r="AA167" s="75">
        <f t="shared" si="19"/>
        <v>1.0739139285057653</v>
      </c>
      <c r="AB167" s="73">
        <f t="shared" si="20"/>
        <v>8302.5359726709212</v>
      </c>
      <c r="AC167" s="85">
        <v>1.5</v>
      </c>
      <c r="AD167" s="84">
        <v>46</v>
      </c>
      <c r="AE167" s="85">
        <v>4.0999999999999996</v>
      </c>
      <c r="AF167" s="74">
        <v>6.5489413351314898</v>
      </c>
      <c r="AG167" s="74">
        <v>22.034703791469195</v>
      </c>
      <c r="AH167" s="85">
        <v>1.9</v>
      </c>
      <c r="AI167" s="74">
        <v>248.80311328913234</v>
      </c>
      <c r="AJ167" s="72">
        <v>0.21</v>
      </c>
      <c r="AK167" s="71">
        <v>0.33556442831215966</v>
      </c>
      <c r="AL167" s="72">
        <v>0.17</v>
      </c>
      <c r="AM167" s="72">
        <v>0.48</v>
      </c>
      <c r="AN167" s="74">
        <v>66.599198568316211</v>
      </c>
      <c r="AO167" s="71">
        <v>1.8614524886877828</v>
      </c>
      <c r="AP167" s="71">
        <v>3.7335336501901142</v>
      </c>
      <c r="AQ167" s="71">
        <v>0.25677959735576927</v>
      </c>
      <c r="AR167" s="71">
        <v>0.69628752501667779</v>
      </c>
      <c r="AS167" s="71">
        <v>9.1991332934847583E-2</v>
      </c>
      <c r="AT167" s="71">
        <v>0.28412547528517107</v>
      </c>
      <c r="AU167" s="71">
        <f>AT167*1000</f>
        <v>284.12547528517109</v>
      </c>
      <c r="AV167" s="72">
        <f t="shared" si="25"/>
        <v>1.5697915913158558</v>
      </c>
      <c r="AW167" s="72">
        <v>0.27</v>
      </c>
      <c r="AX167" s="71">
        <v>6.4561403508771936E-3</v>
      </c>
      <c r="AY167" s="71">
        <v>2.1204492998922912E-2</v>
      </c>
      <c r="AZ167" s="71">
        <v>2.0325510976532931E-3</v>
      </c>
      <c r="BA167" s="71">
        <v>1.1834560906515582E-2</v>
      </c>
      <c r="BB167" s="71">
        <v>2.4524271844660194E-3</v>
      </c>
      <c r="BC167" s="72">
        <v>0.12</v>
      </c>
      <c r="BD167" s="72">
        <v>0.03</v>
      </c>
      <c r="BE167" s="71">
        <v>1.8823130692649861E-2</v>
      </c>
      <c r="BF167" s="71">
        <v>3.2088044985941897</v>
      </c>
      <c r="BG167" s="71">
        <v>1.0711024597416385E-2</v>
      </c>
      <c r="BH167" s="71">
        <v>9.244279176201374E-3</v>
      </c>
    </row>
    <row r="168" spans="1:60" ht="12" customHeight="1" x14ac:dyDescent="0.2">
      <c r="B168" s="70">
        <v>169</v>
      </c>
      <c r="C168" s="81" t="s">
        <v>57</v>
      </c>
      <c r="D168" s="82" t="s">
        <v>339</v>
      </c>
      <c r="E168" s="83">
        <v>268.45999999999998</v>
      </c>
      <c r="F168" s="83">
        <v>2990.16</v>
      </c>
      <c r="G168" s="83">
        <v>3016.0599999999995</v>
      </c>
      <c r="H168" s="83">
        <v>-1414.36</v>
      </c>
      <c r="I168" s="83" t="s">
        <v>182</v>
      </c>
      <c r="J168" s="70" t="s">
        <v>338</v>
      </c>
      <c r="K168" s="70" t="s">
        <v>47</v>
      </c>
      <c r="L168" s="70" t="s">
        <v>42</v>
      </c>
      <c r="M168" s="70" t="s">
        <v>289</v>
      </c>
      <c r="P168" s="71">
        <v>5.1019248434237996</v>
      </c>
      <c r="Q168" s="71">
        <v>0.93326117832719624</v>
      </c>
      <c r="R168" s="71">
        <v>24.949634990560103</v>
      </c>
      <c r="S168" s="72">
        <v>0.71196132617647956</v>
      </c>
      <c r="T168" s="71">
        <v>0.11180865603644646</v>
      </c>
      <c r="U168" s="71">
        <v>12.785881173226374</v>
      </c>
      <c r="V168" s="73">
        <v>134.87887931034484</v>
      </c>
      <c r="W168" s="74">
        <v>3.6453183149357966</v>
      </c>
      <c r="X168" s="84">
        <v>12</v>
      </c>
      <c r="Y168" s="73">
        <v>117.35209125475285</v>
      </c>
      <c r="Z168" s="75">
        <v>0.56985058309037895</v>
      </c>
      <c r="AA168" s="75">
        <f t="shared" si="19"/>
        <v>0.51337890368502603</v>
      </c>
      <c r="AB168" s="73">
        <f t="shared" si="20"/>
        <v>3968.9836422793046</v>
      </c>
      <c r="AC168" s="85">
        <v>1.7</v>
      </c>
      <c r="AD168" s="84">
        <v>21</v>
      </c>
      <c r="AE168" s="85">
        <v>4.0999999999999996</v>
      </c>
      <c r="AF168" s="85">
        <v>5.0999999999999996</v>
      </c>
      <c r="AG168" s="74">
        <v>15.969218009478674</v>
      </c>
      <c r="AH168" s="85">
        <v>1.6</v>
      </c>
      <c r="AI168" s="74">
        <v>215.79100605361776</v>
      </c>
      <c r="AJ168" s="71">
        <v>0.60325709057639521</v>
      </c>
      <c r="AK168" s="71">
        <v>3.7837241379310336</v>
      </c>
      <c r="AL168" s="72">
        <v>0.17</v>
      </c>
      <c r="AM168" s="72">
        <v>0.54</v>
      </c>
      <c r="AN168" s="74">
        <v>55.559684095860568</v>
      </c>
      <c r="AO168" s="71">
        <v>2.0496990950226248</v>
      </c>
      <c r="AP168" s="71">
        <v>4.1247220532319391</v>
      </c>
      <c r="AQ168" s="71">
        <v>0.35669020432692311</v>
      </c>
      <c r="AR168" s="71">
        <v>1.0082605070046697</v>
      </c>
      <c r="AS168" s="71">
        <v>0.14834638374178122</v>
      </c>
      <c r="AT168" s="71">
        <v>0.2850570342205323</v>
      </c>
      <c r="AU168" s="71">
        <f>AT168*1000</f>
        <v>285.05703422053227</v>
      </c>
      <c r="AV168" s="72">
        <f t="shared" si="25"/>
        <v>1.1215070799651028</v>
      </c>
      <c r="AW168" s="72">
        <v>0.36</v>
      </c>
      <c r="AX168" s="72">
        <v>0.04</v>
      </c>
      <c r="AY168" s="72">
        <v>0.1</v>
      </c>
      <c r="AZ168" s="71">
        <v>1.829295987887964E-2</v>
      </c>
      <c r="BA168" s="72">
        <v>0.08</v>
      </c>
      <c r="BB168" s="71">
        <v>1.1444660194174757E-2</v>
      </c>
      <c r="BC168" s="71">
        <v>2.5397475455820478E-2</v>
      </c>
      <c r="BD168" s="71">
        <v>6.4792899408284022E-3</v>
      </c>
      <c r="BE168" s="71">
        <v>9.5292099131539923E-2</v>
      </c>
      <c r="BF168" s="71">
        <v>17.768142455482664</v>
      </c>
      <c r="BG168" s="71">
        <v>0.12276482038577242</v>
      </c>
      <c r="BH168" s="71">
        <v>0.10336784897025172</v>
      </c>
    </row>
    <row r="169" spans="1:60" ht="12" customHeight="1" x14ac:dyDescent="0.2">
      <c r="B169" s="70">
        <v>170</v>
      </c>
      <c r="C169" s="81" t="s">
        <v>57</v>
      </c>
      <c r="D169" s="82" t="s">
        <v>339</v>
      </c>
      <c r="E169" s="83">
        <v>268.45999999999998</v>
      </c>
      <c r="F169" s="83">
        <v>2990.16</v>
      </c>
      <c r="G169" s="83">
        <v>3016.0599999999995</v>
      </c>
      <c r="H169" s="83">
        <v>-1414.36</v>
      </c>
      <c r="I169" s="83" t="s">
        <v>182</v>
      </c>
      <c r="J169" s="70" t="s">
        <v>338</v>
      </c>
      <c r="K169" s="70" t="s">
        <v>47</v>
      </c>
      <c r="L169" s="70" t="s">
        <v>42</v>
      </c>
      <c r="M169" s="70" t="s">
        <v>289</v>
      </c>
      <c r="P169" s="71">
        <v>5.6060518938264234</v>
      </c>
      <c r="Q169" s="71">
        <v>1.0510612835349815</v>
      </c>
      <c r="R169" s="71">
        <v>25.270560100692258</v>
      </c>
      <c r="S169" s="72">
        <v>0.64533876083899111</v>
      </c>
      <c r="T169" s="71">
        <v>9.0844533029612748E-2</v>
      </c>
      <c r="U169" s="71">
        <v>12.888242667335172</v>
      </c>
      <c r="V169" s="73">
        <v>143.56206896551726</v>
      </c>
      <c r="W169" s="85">
        <v>74</v>
      </c>
      <c r="X169" s="84">
        <v>15</v>
      </c>
      <c r="Y169" s="73">
        <v>111.87300380228136</v>
      </c>
      <c r="Z169" s="75">
        <v>0.53429664723032078</v>
      </c>
      <c r="AA169" s="75">
        <f t="shared" si="19"/>
        <v>0.48134833083812678</v>
      </c>
      <c r="AB169" s="73">
        <f t="shared" si="20"/>
        <v>3721.3520805426419</v>
      </c>
      <c r="AC169" s="85">
        <v>1.3</v>
      </c>
      <c r="AD169" s="84">
        <v>54</v>
      </c>
      <c r="AE169" s="74">
        <v>3.5927917360879706</v>
      </c>
      <c r="AF169" s="74">
        <v>5.0740984490896821</v>
      </c>
      <c r="AG169" s="74">
        <v>14.94803317535545</v>
      </c>
      <c r="AH169" s="85">
        <v>2.9</v>
      </c>
      <c r="AI169" s="74">
        <v>210.28898818103201</v>
      </c>
      <c r="AJ169" s="71">
        <v>0.77572674595913371</v>
      </c>
      <c r="AK169" s="71">
        <v>4.4062431941923768</v>
      </c>
      <c r="AL169" s="72">
        <v>0.17</v>
      </c>
      <c r="AM169" s="72">
        <v>0.63</v>
      </c>
      <c r="AN169" s="74">
        <v>54.072089947089943</v>
      </c>
      <c r="AO169" s="71">
        <v>2.2125542986425342</v>
      </c>
      <c r="AP169" s="71">
        <v>4.9406011406844108</v>
      </c>
      <c r="AQ169" s="71">
        <v>0.44632962740384613</v>
      </c>
      <c r="AR169" s="71">
        <v>1.231615076717812</v>
      </c>
      <c r="AS169" s="71">
        <v>0.32901404662283323</v>
      </c>
      <c r="AT169" s="71">
        <v>0.26269961977186307</v>
      </c>
      <c r="AU169" s="71">
        <f>AT169*1000</f>
        <v>262.69961977186307</v>
      </c>
      <c r="AV169" s="72">
        <f t="shared" si="25"/>
        <v>0.93986768797280862</v>
      </c>
      <c r="AW169" s="72">
        <v>0.23</v>
      </c>
      <c r="AX169" s="72">
        <v>0.03</v>
      </c>
      <c r="AY169" s="71">
        <v>8.2624403754423759E-2</v>
      </c>
      <c r="AZ169" s="72">
        <v>0.04</v>
      </c>
      <c r="BA169" s="72">
        <v>0.08</v>
      </c>
      <c r="BB169" s="72">
        <v>0.03</v>
      </c>
      <c r="BC169" s="72">
        <v>0.16</v>
      </c>
      <c r="BD169" s="71">
        <v>9.358974358974358E-3</v>
      </c>
      <c r="BE169" s="71">
        <v>4.6469603897479346E-2</v>
      </c>
      <c r="BF169" s="71">
        <v>28.048149953139646</v>
      </c>
      <c r="BG169" s="71">
        <v>0.12358874535480445</v>
      </c>
      <c r="BH169" s="71">
        <v>0.14118535469107554</v>
      </c>
    </row>
    <row r="170" spans="1:60" ht="12" customHeight="1" x14ac:dyDescent="0.2">
      <c r="B170" s="70">
        <v>171</v>
      </c>
      <c r="C170" s="81" t="s">
        <v>57</v>
      </c>
      <c r="D170" s="82" t="s">
        <v>339</v>
      </c>
      <c r="E170" s="83">
        <v>268.45999999999998</v>
      </c>
      <c r="F170" s="83">
        <v>2990.16</v>
      </c>
      <c r="G170" s="83">
        <v>3016.0599999999995</v>
      </c>
      <c r="H170" s="83">
        <v>-1414.36</v>
      </c>
      <c r="I170" s="83" t="s">
        <v>182</v>
      </c>
      <c r="J170" s="70" t="s">
        <v>338</v>
      </c>
      <c r="K170" s="70" t="s">
        <v>47</v>
      </c>
      <c r="L170" s="70" t="s">
        <v>42</v>
      </c>
      <c r="M170" s="70" t="s">
        <v>289</v>
      </c>
      <c r="P170" s="71">
        <v>3.1013259767372503</v>
      </c>
      <c r="Q170" s="71">
        <v>0.20818122041031034</v>
      </c>
      <c r="R170" s="71">
        <v>30.799641283826311</v>
      </c>
      <c r="S170" s="72">
        <v>0.54083695729159287</v>
      </c>
      <c r="T170" s="71">
        <v>0.13077619589977221</v>
      </c>
      <c r="U170" s="71">
        <v>14.535332163449487</v>
      </c>
      <c r="V170" s="73">
        <v>119.44209770114942</v>
      </c>
      <c r="W170" s="74">
        <v>2.1906961027258394</v>
      </c>
      <c r="X170" s="84">
        <v>20</v>
      </c>
      <c r="Y170" s="73">
        <v>50.497262357414442</v>
      </c>
      <c r="Z170" s="75">
        <v>0.61429300291545186</v>
      </c>
      <c r="AA170" s="75">
        <f t="shared" si="19"/>
        <v>0.55341711974365027</v>
      </c>
      <c r="AB170" s="73">
        <f t="shared" si="20"/>
        <v>4278.5230944501345</v>
      </c>
      <c r="AC170" s="85">
        <v>1.8</v>
      </c>
      <c r="AD170" s="84">
        <v>47</v>
      </c>
      <c r="AE170" s="85">
        <v>3.4</v>
      </c>
      <c r="AF170" s="85">
        <v>3.6</v>
      </c>
      <c r="AG170" s="74">
        <v>23.452037914691942</v>
      </c>
      <c r="AH170" s="85">
        <v>1.7</v>
      </c>
      <c r="AI170" s="74">
        <v>281.90847506486023</v>
      </c>
      <c r="AJ170" s="72">
        <v>0.1</v>
      </c>
      <c r="AK170" s="72">
        <v>0.24</v>
      </c>
      <c r="AL170" s="71">
        <v>8.1716227697536115E-2</v>
      </c>
      <c r="AM170" s="72">
        <v>0.62</v>
      </c>
      <c r="AN170" s="74">
        <v>76.591525054466231</v>
      </c>
      <c r="AO170" s="71">
        <v>1.8045407239819005</v>
      </c>
      <c r="AP170" s="71">
        <v>3.4566471482889733</v>
      </c>
      <c r="AQ170" s="71">
        <v>0.36322641225961538</v>
      </c>
      <c r="AR170" s="71">
        <v>0.77948032021347557</v>
      </c>
      <c r="AS170" s="71">
        <v>7.0443813508667075E-2</v>
      </c>
      <c r="AT170" s="71">
        <v>0.31300380228136881</v>
      </c>
      <c r="AU170" s="71">
        <f>AT170*1000</f>
        <v>313.00380228136879</v>
      </c>
      <c r="AV170" s="72">
        <f t="shared" si="25"/>
        <v>1.7367688974017721</v>
      </c>
      <c r="AW170" s="72">
        <v>0.28999999999999998</v>
      </c>
      <c r="AX170" s="72">
        <v>0.04</v>
      </c>
      <c r="AY170" s="72">
        <v>0.1</v>
      </c>
      <c r="AZ170" s="72">
        <v>0.02</v>
      </c>
      <c r="BA170" s="71">
        <v>1.1834560906515582E-2</v>
      </c>
      <c r="BB170" s="72">
        <v>0.03</v>
      </c>
      <c r="BC170" s="71">
        <v>1.9421598877980364E-2</v>
      </c>
      <c r="BD170" s="72">
        <v>0.03</v>
      </c>
      <c r="BE170" s="72">
        <v>0.02</v>
      </c>
      <c r="BF170" s="71">
        <v>17.157998125585756</v>
      </c>
      <c r="BG170" s="72">
        <v>0.01</v>
      </c>
      <c r="BH170" s="71">
        <v>2.52116704805492E-2</v>
      </c>
    </row>
    <row r="171" spans="1:60" ht="12" customHeight="1" x14ac:dyDescent="0.2">
      <c r="C171" s="81"/>
      <c r="D171" s="82"/>
      <c r="W171" s="85"/>
      <c r="X171" s="84"/>
      <c r="AB171" s="73"/>
      <c r="AC171" s="85"/>
      <c r="AD171" s="84"/>
      <c r="AO171" s="71"/>
      <c r="AP171" s="71"/>
      <c r="AQ171" s="71"/>
      <c r="AR171" s="71"/>
      <c r="AS171" s="71"/>
      <c r="AT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G171" s="71"/>
      <c r="BH171" s="71"/>
    </row>
    <row r="172" spans="1:60" ht="12" customHeight="1" x14ac:dyDescent="0.2">
      <c r="A172" s="76" t="s">
        <v>66</v>
      </c>
      <c r="C172" s="81"/>
      <c r="D172" s="82"/>
      <c r="W172" s="85"/>
      <c r="X172" s="84"/>
      <c r="AB172" s="73"/>
      <c r="AC172" s="85"/>
      <c r="AD172" s="84"/>
      <c r="AO172" s="71"/>
      <c r="AP172" s="71"/>
      <c r="AQ172" s="71"/>
      <c r="AR172" s="71"/>
      <c r="AS172" s="71"/>
      <c r="AT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G172" s="71"/>
      <c r="BH172" s="71"/>
    </row>
    <row r="173" spans="1:60" ht="12" customHeight="1" x14ac:dyDescent="0.2">
      <c r="A173" s="56">
        <v>1</v>
      </c>
      <c r="B173" s="70">
        <v>1</v>
      </c>
      <c r="C173" s="81" t="s">
        <v>57</v>
      </c>
      <c r="D173" s="82" t="s">
        <v>341</v>
      </c>
      <c r="E173" s="90">
        <v>390.26688710379995</v>
      </c>
      <c r="F173" s="83">
        <v>3111.97</v>
      </c>
      <c r="G173" s="83">
        <v>3137.8699999999994</v>
      </c>
      <c r="H173" s="83">
        <v>-1536.1699999999998</v>
      </c>
      <c r="I173" s="70" t="s">
        <v>184</v>
      </c>
      <c r="J173" s="70" t="s">
        <v>47</v>
      </c>
      <c r="K173" s="70" t="s">
        <v>47</v>
      </c>
      <c r="L173" s="70" t="s">
        <v>42</v>
      </c>
      <c r="M173" s="70" t="s">
        <v>289</v>
      </c>
      <c r="P173" s="71">
        <v>4.5432045929018789</v>
      </c>
      <c r="Q173" s="71">
        <v>3.6804313519200424E-2</v>
      </c>
      <c r="R173" s="71">
        <v>22.603901825047195</v>
      </c>
      <c r="S173" s="72">
        <v>0.91130992360851126</v>
      </c>
      <c r="T173" s="71">
        <v>0.22725854214123006</v>
      </c>
      <c r="U173" s="71">
        <v>9.6469309350714472</v>
      </c>
      <c r="V173" s="73">
        <v>108.9076867816092</v>
      </c>
      <c r="W173" s="85">
        <v>2.1</v>
      </c>
      <c r="X173" s="84">
        <v>14</v>
      </c>
      <c r="Y173" s="73">
        <v>15.23051330798479</v>
      </c>
      <c r="Z173" s="75">
        <v>0.45754373177842561</v>
      </c>
      <c r="AA173" s="75">
        <f t="shared" si="19"/>
        <v>0.41220156016074377</v>
      </c>
      <c r="AB173" s="73">
        <f t="shared" si="20"/>
        <v>3186.7714817587262</v>
      </c>
      <c r="AC173" s="85">
        <v>1.9</v>
      </c>
      <c r="AD173" s="84">
        <v>47</v>
      </c>
      <c r="AE173" s="85">
        <v>2.9</v>
      </c>
      <c r="AF173" s="74">
        <v>5.4899474039109899</v>
      </c>
      <c r="AG173" s="74">
        <v>23.538175355450235</v>
      </c>
      <c r="AH173" s="74">
        <v>2.1572365063788026</v>
      </c>
      <c r="AI173" s="74">
        <v>261.70608244450852</v>
      </c>
      <c r="AJ173" s="72">
        <v>0.17</v>
      </c>
      <c r="AK173" s="72">
        <v>0.21</v>
      </c>
      <c r="AL173" s="72">
        <v>0.17</v>
      </c>
      <c r="AM173" s="72">
        <v>0.41</v>
      </c>
      <c r="AN173" s="74">
        <v>67.294751011515714</v>
      </c>
      <c r="AO173" s="71">
        <v>0.6473310708898945</v>
      </c>
      <c r="AP173" s="71">
        <v>1.6437638783269961</v>
      </c>
      <c r="AQ173" s="71">
        <v>0.13917968750000001</v>
      </c>
      <c r="AR173" s="71">
        <v>0.36418579052701799</v>
      </c>
      <c r="AS173" s="72">
        <v>0.25</v>
      </c>
      <c r="AT173" s="71">
        <v>0.30823954372623574</v>
      </c>
      <c r="AU173" s="71">
        <f t="shared" ref="AU173:AU195" si="26">AT173*1000</f>
        <v>308.23954372623575</v>
      </c>
      <c r="AV173" s="72">
        <f t="shared" ref="AV173:AV195" si="27">AT173/((AS173+AW173)/2)</f>
        <v>1.3116576328775991</v>
      </c>
      <c r="AW173" s="72">
        <v>0.22</v>
      </c>
      <c r="AX173" s="72">
        <v>7.0000000000000007E-2</v>
      </c>
      <c r="AY173" s="72">
        <v>0.12</v>
      </c>
      <c r="AZ173" s="71">
        <v>4.4663133989401964E-3</v>
      </c>
      <c r="BA173" s="71">
        <v>1.4477337110481587E-2</v>
      </c>
      <c r="BB173" s="72">
        <v>3.2000000000000001E-2</v>
      </c>
      <c r="BC173" s="72">
        <v>0.15</v>
      </c>
      <c r="BD173" s="72">
        <v>0.06</v>
      </c>
      <c r="BE173" s="72">
        <v>0.02</v>
      </c>
      <c r="BF173" s="71">
        <v>2.2431030927835049</v>
      </c>
      <c r="BG173" s="71">
        <v>3.8754202795965313E-3</v>
      </c>
      <c r="BH173" s="72">
        <v>0.01</v>
      </c>
    </row>
    <row r="174" spans="1:60" ht="12" customHeight="1" x14ac:dyDescent="0.2">
      <c r="B174" s="70">
        <v>2</v>
      </c>
      <c r="C174" s="81" t="s">
        <v>57</v>
      </c>
      <c r="D174" s="82" t="s">
        <v>341</v>
      </c>
      <c r="E174" s="90">
        <v>390.26688710379995</v>
      </c>
      <c r="F174" s="83">
        <v>3111.97</v>
      </c>
      <c r="G174" s="83">
        <v>3137.8699999999994</v>
      </c>
      <c r="H174" s="83">
        <v>-1536.1699999999998</v>
      </c>
      <c r="I174" s="70" t="s">
        <v>184</v>
      </c>
      <c r="J174" s="70" t="s">
        <v>47</v>
      </c>
      <c r="K174" s="70" t="s">
        <v>47</v>
      </c>
      <c r="L174" s="70" t="s">
        <v>42</v>
      </c>
      <c r="M174" s="70" t="s">
        <v>289</v>
      </c>
      <c r="P174" s="71">
        <v>4.4814405010438412</v>
      </c>
      <c r="Q174" s="71">
        <v>3.4701209889531827E-2</v>
      </c>
      <c r="R174" s="71">
        <v>20.703303964757708</v>
      </c>
      <c r="S174" s="72">
        <v>1.0244788602996975</v>
      </c>
      <c r="T174" s="71">
        <v>0.24928359908883826</v>
      </c>
      <c r="U174" s="71">
        <v>8.8582069440962652</v>
      </c>
      <c r="V174" s="73">
        <v>118.69827586206897</v>
      </c>
      <c r="W174" s="74">
        <v>3.4244651948637079</v>
      </c>
      <c r="X174" s="84">
        <v>18</v>
      </c>
      <c r="Y174" s="73">
        <v>12.573669201520914</v>
      </c>
      <c r="Z174" s="75">
        <v>0.39755466472303203</v>
      </c>
      <c r="AA174" s="75">
        <f t="shared" si="19"/>
        <v>0.3581573556063351</v>
      </c>
      <c r="AB174" s="73">
        <f t="shared" si="20"/>
        <v>2768.9503319281371</v>
      </c>
      <c r="AC174" s="85">
        <v>1.7</v>
      </c>
      <c r="AD174" s="84">
        <v>65</v>
      </c>
      <c r="AE174" s="85">
        <v>4.4000000000000004</v>
      </c>
      <c r="AF174" s="74">
        <v>4.8586891436277799</v>
      </c>
      <c r="AG174" s="74">
        <v>22.615296208530808</v>
      </c>
      <c r="AH174" s="74">
        <v>2.1775112855740919</v>
      </c>
      <c r="AI174" s="74">
        <v>245.30596713750364</v>
      </c>
      <c r="AJ174" s="72">
        <v>0.16</v>
      </c>
      <c r="AK174" s="72">
        <v>0.38</v>
      </c>
      <c r="AL174" s="71">
        <v>1.8923534409515701E-2</v>
      </c>
      <c r="AM174" s="72">
        <v>0.39</v>
      </c>
      <c r="AN174" s="74">
        <v>65.654165888577651</v>
      </c>
      <c r="AO174" s="71">
        <v>1.1392239819004524</v>
      </c>
      <c r="AP174" s="71">
        <v>2.6683155893536119</v>
      </c>
      <c r="AQ174" s="71">
        <v>0.18292187499999998</v>
      </c>
      <c r="AR174" s="71">
        <v>0.49933689126084052</v>
      </c>
      <c r="AS174" s="71">
        <v>7.7949790794979087E-2</v>
      </c>
      <c r="AT174" s="71">
        <v>0.29642205323193915</v>
      </c>
      <c r="AU174" s="71">
        <f t="shared" si="26"/>
        <v>296.42205323193917</v>
      </c>
      <c r="AV174" s="72">
        <f t="shared" si="27"/>
        <v>2.2125193854601326</v>
      </c>
      <c r="AW174" s="72">
        <v>0.19</v>
      </c>
      <c r="AX174" s="72">
        <v>0.05</v>
      </c>
      <c r="AY174" s="72">
        <v>0.12</v>
      </c>
      <c r="AZ174" s="72">
        <v>0.04</v>
      </c>
      <c r="BA174" s="71">
        <v>1.2547025495750708E-2</v>
      </c>
      <c r="BB174" s="72">
        <v>0.03</v>
      </c>
      <c r="BC174" s="72">
        <v>0.16</v>
      </c>
      <c r="BD174" s="72">
        <v>0.04</v>
      </c>
      <c r="BE174" s="71">
        <v>8.1345054013980088E-3</v>
      </c>
      <c r="BF174" s="71">
        <v>2.1239587628865979</v>
      </c>
      <c r="BG174" s="72">
        <v>0.01</v>
      </c>
      <c r="BH174" s="71">
        <v>8.426773455377576E-4</v>
      </c>
    </row>
    <row r="175" spans="1:60" ht="12" customHeight="1" x14ac:dyDescent="0.2">
      <c r="B175" s="70">
        <v>3</v>
      </c>
      <c r="C175" s="81" t="s">
        <v>57</v>
      </c>
      <c r="D175" s="82" t="s">
        <v>341</v>
      </c>
      <c r="E175" s="90">
        <v>390.26688710379995</v>
      </c>
      <c r="F175" s="83">
        <v>3111.97</v>
      </c>
      <c r="G175" s="83">
        <v>3137.8699999999994</v>
      </c>
      <c r="H175" s="83">
        <v>-1536.1699999999998</v>
      </c>
      <c r="I175" s="70" t="s">
        <v>184</v>
      </c>
      <c r="J175" s="70" t="s">
        <v>47</v>
      </c>
      <c r="K175" s="70" t="s">
        <v>47</v>
      </c>
      <c r="L175" s="70" t="s">
        <v>42</v>
      </c>
      <c r="M175" s="70" t="s">
        <v>289</v>
      </c>
      <c r="P175" s="71">
        <v>4.3923382045929014</v>
      </c>
      <c r="Q175" s="71">
        <v>2.6288795370857446E-2</v>
      </c>
      <c r="R175" s="71">
        <v>22.553083700440528</v>
      </c>
      <c r="S175" s="72">
        <v>0.89869207167646425</v>
      </c>
      <c r="T175" s="71">
        <v>0.23827107061503414</v>
      </c>
      <c r="U175" s="71">
        <v>9.3103290298320385</v>
      </c>
      <c r="V175" s="73">
        <v>131.71875</v>
      </c>
      <c r="W175" s="85">
        <v>74</v>
      </c>
      <c r="X175" s="84">
        <v>14</v>
      </c>
      <c r="Y175" s="73">
        <v>14.149239543726235</v>
      </c>
      <c r="Z175" s="75">
        <v>0.39552113702623903</v>
      </c>
      <c r="AA175" s="75">
        <f t="shared" si="19"/>
        <v>0.35632534867228738</v>
      </c>
      <c r="AB175" s="73">
        <f t="shared" si="20"/>
        <v>2754.7869031203209</v>
      </c>
      <c r="AC175" s="85">
        <v>2.4</v>
      </c>
      <c r="AD175" s="84">
        <v>45</v>
      </c>
      <c r="AE175" s="85">
        <v>3.5</v>
      </c>
      <c r="AF175" s="74">
        <v>5.507085637221846</v>
      </c>
      <c r="AG175" s="74">
        <v>23.66186018957346</v>
      </c>
      <c r="AH175" s="74">
        <v>1.7294386653581939</v>
      </c>
      <c r="AI175" s="74">
        <v>261.70608244450852</v>
      </c>
      <c r="AJ175" s="72">
        <v>0.28999999999999998</v>
      </c>
      <c r="AK175" s="72">
        <v>0.24</v>
      </c>
      <c r="AL175" s="71">
        <v>1.6855564995751915E-2</v>
      </c>
      <c r="AM175" s="72">
        <v>0.34</v>
      </c>
      <c r="AN175" s="74">
        <v>72.73944288826641</v>
      </c>
      <c r="AO175" s="71">
        <v>1.5642194570135748</v>
      </c>
      <c r="AP175" s="71">
        <v>3.2691958174904938</v>
      </c>
      <c r="AQ175" s="71">
        <v>0.23660546874999999</v>
      </c>
      <c r="AR175" s="71">
        <v>0.75725883922615078</v>
      </c>
      <c r="AS175" s="71">
        <v>8.1799163179916326E-2</v>
      </c>
      <c r="AT175" s="71">
        <v>0.29937642585551327</v>
      </c>
      <c r="AU175" s="71">
        <f t="shared" si="26"/>
        <v>299.37642585551328</v>
      </c>
      <c r="AV175" s="72">
        <f t="shared" si="27"/>
        <v>1.7019734961814383</v>
      </c>
      <c r="AW175" s="72">
        <v>0.27</v>
      </c>
      <c r="AX175" s="72">
        <v>0.04</v>
      </c>
      <c r="AY175" s="72">
        <v>0.12</v>
      </c>
      <c r="AZ175" s="72">
        <v>0.04</v>
      </c>
      <c r="BA175" s="72">
        <v>0.1</v>
      </c>
      <c r="BB175" s="72">
        <v>0.05</v>
      </c>
      <c r="BC175" s="72">
        <v>0.15</v>
      </c>
      <c r="BD175" s="71">
        <v>3.8165680473372702E-3</v>
      </c>
      <c r="BE175" s="71">
        <v>9.9421732683753448E-3</v>
      </c>
      <c r="BF175" s="71">
        <v>2.1943195876288661</v>
      </c>
      <c r="BG175" s="71">
        <v>1.9377101397982657E-3</v>
      </c>
      <c r="BH175" s="72">
        <v>0.01</v>
      </c>
    </row>
    <row r="176" spans="1:60" ht="12" customHeight="1" x14ac:dyDescent="0.2">
      <c r="B176" s="70">
        <v>4</v>
      </c>
      <c r="C176" s="81" t="s">
        <v>57</v>
      </c>
      <c r="D176" s="82" t="s">
        <v>341</v>
      </c>
      <c r="E176" s="90">
        <v>390.26688710379995</v>
      </c>
      <c r="F176" s="83">
        <v>3111.97</v>
      </c>
      <c r="G176" s="83">
        <v>3137.8699999999994</v>
      </c>
      <c r="H176" s="83">
        <v>-1536.1699999999998</v>
      </c>
      <c r="I176" s="70" t="s">
        <v>184</v>
      </c>
      <c r="J176" s="70" t="s">
        <v>47</v>
      </c>
      <c r="K176" s="70" t="s">
        <v>47</v>
      </c>
      <c r="L176" s="70" t="s">
        <v>42</v>
      </c>
      <c r="M176" s="70" t="s">
        <v>289</v>
      </c>
      <c r="P176" s="71">
        <v>4.0804801670146134</v>
      </c>
      <c r="Q176" s="71">
        <v>2.4185691741188849E-2</v>
      </c>
      <c r="R176" s="71">
        <v>20.97772183763373</v>
      </c>
      <c r="S176" s="72">
        <v>1.088330963949288</v>
      </c>
      <c r="T176" s="71">
        <v>0.19021640091116171</v>
      </c>
      <c r="U176" s="71">
        <v>8.8233517172223621</v>
      </c>
      <c r="V176" s="73">
        <v>116.17492816091954</v>
      </c>
      <c r="W176" s="85">
        <v>72</v>
      </c>
      <c r="X176" s="84">
        <v>16</v>
      </c>
      <c r="Y176" s="73">
        <v>41.644486692015207</v>
      </c>
      <c r="Z176" s="75">
        <v>0.33553206997084545</v>
      </c>
      <c r="AA176" s="75">
        <f t="shared" si="19"/>
        <v>0.30228114411787876</v>
      </c>
      <c r="AB176" s="73">
        <f t="shared" si="20"/>
        <v>2336.9657532897327</v>
      </c>
      <c r="AC176" s="74">
        <v>4.8894814080317293</v>
      </c>
      <c r="AD176" s="84">
        <v>54</v>
      </c>
      <c r="AE176" s="85">
        <v>3.8</v>
      </c>
      <c r="AF176" s="74">
        <v>3.110589345920431</v>
      </c>
      <c r="AG176" s="74">
        <v>23.58574644549763</v>
      </c>
      <c r="AH176" s="85">
        <v>1.6</v>
      </c>
      <c r="AI176" s="74">
        <v>240.63441914096285</v>
      </c>
      <c r="AJ176" s="72">
        <v>0.16</v>
      </c>
      <c r="AK176" s="72">
        <v>0.15</v>
      </c>
      <c r="AL176" s="72">
        <v>7.0000000000000007E-2</v>
      </c>
      <c r="AM176" s="72">
        <v>0.23</v>
      </c>
      <c r="AN176" s="74">
        <v>65.951521942110176</v>
      </c>
      <c r="AO176" s="71">
        <v>1.6871926847662144</v>
      </c>
      <c r="AP176" s="71">
        <v>3.652129657794676</v>
      </c>
      <c r="AQ176" s="71">
        <v>0.19485156250000002</v>
      </c>
      <c r="AR176" s="71">
        <v>0.63242461641094061</v>
      </c>
      <c r="AS176" s="71">
        <v>7.0251046025104597E-2</v>
      </c>
      <c r="AT176" s="71">
        <v>0.2540760456273764</v>
      </c>
      <c r="AU176" s="71">
        <f t="shared" si="26"/>
        <v>254.0760456273764</v>
      </c>
      <c r="AV176" s="72">
        <f t="shared" si="27"/>
        <v>1.2386369179998562</v>
      </c>
      <c r="AW176" s="72">
        <v>0.34</v>
      </c>
      <c r="AX176" s="71">
        <v>7.1517027863777097E-3</v>
      </c>
      <c r="AY176" s="71">
        <v>2.3303585166948762E-2</v>
      </c>
      <c r="AZ176" s="72">
        <v>0.03</v>
      </c>
      <c r="BA176" s="71">
        <v>7.7212464589235131E-3</v>
      </c>
      <c r="BB176" s="72">
        <v>0.03</v>
      </c>
      <c r="BC176" s="71">
        <v>1.2060589060308557E-2</v>
      </c>
      <c r="BD176" s="72">
        <v>0.03</v>
      </c>
      <c r="BE176" s="71">
        <v>1.2653675068841347E-2</v>
      </c>
      <c r="BF176" s="72">
        <v>1.7</v>
      </c>
      <c r="BG176" s="71">
        <v>5.8131304193947972E-3</v>
      </c>
      <c r="BH176" s="71">
        <v>4.2133867276887881E-3</v>
      </c>
    </row>
    <row r="177" spans="1:60" ht="12" customHeight="1" x14ac:dyDescent="0.2">
      <c r="A177" s="56">
        <v>2</v>
      </c>
      <c r="B177" s="70">
        <v>5</v>
      </c>
      <c r="C177" s="81">
        <v>42894</v>
      </c>
      <c r="D177" s="82" t="s">
        <v>342</v>
      </c>
      <c r="E177" s="90">
        <v>422.82162818408</v>
      </c>
      <c r="F177" s="83">
        <v>3144.52</v>
      </c>
      <c r="G177" s="83">
        <v>3170.4199999999996</v>
      </c>
      <c r="H177" s="83">
        <v>-1568.72</v>
      </c>
      <c r="I177" s="70" t="s">
        <v>184</v>
      </c>
      <c r="J177" s="70" t="s">
        <v>47</v>
      </c>
      <c r="K177" s="70" t="s">
        <v>47</v>
      </c>
      <c r="L177" s="70" t="s">
        <v>42</v>
      </c>
      <c r="M177" s="70" t="s">
        <v>289</v>
      </c>
      <c r="P177" s="71">
        <v>6.6245055900621121</v>
      </c>
      <c r="Q177" s="71">
        <v>0.35581341779440001</v>
      </c>
      <c r="R177" s="71">
        <v>38.618028592927025</v>
      </c>
      <c r="S177" s="72">
        <v>0.20052736433837662</v>
      </c>
      <c r="T177" s="71">
        <v>0.35970454545454544</v>
      </c>
      <c r="U177" s="71">
        <v>15.504558412931667</v>
      </c>
      <c r="V177" s="73">
        <v>49.880830670926997</v>
      </c>
      <c r="W177" s="74">
        <v>10.389027911453001</v>
      </c>
      <c r="X177" s="84">
        <v>5.2</v>
      </c>
      <c r="Y177" s="73">
        <v>25.18798955614</v>
      </c>
      <c r="Z177" s="75">
        <v>0.16928454070202001</v>
      </c>
      <c r="AA177" s="75">
        <f t="shared" si="19"/>
        <v>0.15250859522704505</v>
      </c>
      <c r="AB177" s="73">
        <f t="shared" si="20"/>
        <v>1179.0592005598078</v>
      </c>
      <c r="AC177" s="85">
        <v>0.8</v>
      </c>
      <c r="AD177" s="84">
        <v>1.7</v>
      </c>
      <c r="AE177" s="85">
        <v>0.8</v>
      </c>
      <c r="AF177" s="74">
        <v>9.8141432791728</v>
      </c>
      <c r="AG177" s="74">
        <v>43.765809483126866</v>
      </c>
      <c r="AH177" s="74">
        <v>1.2082118944466325</v>
      </c>
      <c r="AI177" s="74">
        <v>494.64308275426401</v>
      </c>
      <c r="AJ177" s="72">
        <v>7.0000000000000007E-2</v>
      </c>
      <c r="AK177" s="71">
        <v>0.96787122207621545</v>
      </c>
      <c r="AL177" s="72">
        <v>0.06</v>
      </c>
      <c r="AM177" s="71">
        <v>0.12643291995490399</v>
      </c>
      <c r="AN177" s="74">
        <v>118.58146341463417</v>
      </c>
      <c r="AO177" s="71">
        <v>3.3201827242524922</v>
      </c>
      <c r="AP177" s="71">
        <v>6.2404044218352581</v>
      </c>
      <c r="AQ177" s="71">
        <v>0.42338045234248778</v>
      </c>
      <c r="AR177" s="71">
        <v>1.5052218762164264</v>
      </c>
      <c r="AS177" s="71">
        <v>0.2132435367114788</v>
      </c>
      <c r="AT177" s="71">
        <v>0.52766546762589928</v>
      </c>
      <c r="AU177" s="71">
        <f t="shared" si="26"/>
        <v>527.66546762589928</v>
      </c>
      <c r="AV177" s="71">
        <f t="shared" si="27"/>
        <v>3.5399858100737225</v>
      </c>
      <c r="AW177" s="71">
        <v>8.4873741682306783E-2</v>
      </c>
      <c r="AX177" s="71">
        <v>1.7765206812652069E-2</v>
      </c>
      <c r="AY177" s="71">
        <v>0.21761528301886796</v>
      </c>
      <c r="AZ177" s="72">
        <v>8.9999999999999993E-3</v>
      </c>
      <c r="BA177" s="72">
        <v>0.04</v>
      </c>
      <c r="BB177" s="72">
        <v>1.0999999999999999E-2</v>
      </c>
      <c r="BC177" s="72">
        <v>0.04</v>
      </c>
      <c r="BD177" s="72">
        <v>1.6E-2</v>
      </c>
      <c r="BE177" s="71">
        <v>6.0030190677966201E-2</v>
      </c>
      <c r="BF177" s="71">
        <v>1.3479136760426771</v>
      </c>
      <c r="BG177" s="71">
        <v>4.2190020254096898E-2</v>
      </c>
      <c r="BH177" s="71">
        <v>1.4999999999999999E-2</v>
      </c>
    </row>
    <row r="178" spans="1:60" ht="12" customHeight="1" x14ac:dyDescent="0.2">
      <c r="B178" s="70">
        <v>6</v>
      </c>
      <c r="C178" s="81">
        <v>42894</v>
      </c>
      <c r="D178" s="82" t="s">
        <v>342</v>
      </c>
      <c r="E178" s="90">
        <v>422.82162818408</v>
      </c>
      <c r="F178" s="83">
        <v>3144.52</v>
      </c>
      <c r="G178" s="83">
        <v>3170.4199999999996</v>
      </c>
      <c r="H178" s="83">
        <v>-1568.72</v>
      </c>
      <c r="I178" s="70" t="s">
        <v>184</v>
      </c>
      <c r="J178" s="70" t="s">
        <v>47</v>
      </c>
      <c r="K178" s="70" t="s">
        <v>47</v>
      </c>
      <c r="L178" s="70" t="s">
        <v>42</v>
      </c>
      <c r="M178" s="70" t="s">
        <v>289</v>
      </c>
      <c r="P178" s="71">
        <v>5.2869316770186332</v>
      </c>
      <c r="Q178" s="71">
        <v>8.954621364814E-2</v>
      </c>
      <c r="R178" s="71">
        <v>33.450263355906699</v>
      </c>
      <c r="S178" s="72">
        <v>0.43147935287745903</v>
      </c>
      <c r="T178" s="71">
        <v>0.38195454545454544</v>
      </c>
      <c r="U178" s="71">
        <v>13.705463629684056</v>
      </c>
      <c r="V178" s="73">
        <v>30.936134185303501</v>
      </c>
      <c r="W178" s="74">
        <v>12.329451395572701</v>
      </c>
      <c r="X178" s="84">
        <v>4.3</v>
      </c>
      <c r="Y178" s="73">
        <v>7.1831592689299999</v>
      </c>
      <c r="Z178" s="86">
        <v>8.9999999999999993E-3</v>
      </c>
      <c r="AA178" s="75">
        <f t="shared" si="19"/>
        <v>8.1081081081081068E-3</v>
      </c>
      <c r="AB178" s="73">
        <f t="shared" si="20"/>
        <v>62.684594594594579</v>
      </c>
      <c r="AC178" s="85">
        <v>0.9</v>
      </c>
      <c r="AD178" s="84">
        <v>1.8</v>
      </c>
      <c r="AE178" s="85">
        <v>0.8</v>
      </c>
      <c r="AF178" s="74">
        <v>9.8520310192023999</v>
      </c>
      <c r="AG178" s="74">
        <v>31.910465612985902</v>
      </c>
      <c r="AH178" s="74">
        <v>0.879795194958645</v>
      </c>
      <c r="AI178" s="74">
        <v>406.91964624131396</v>
      </c>
      <c r="AJ178" s="72">
        <v>7.0000000000000007E-2</v>
      </c>
      <c r="AK178" s="71">
        <v>0.99611038107752969</v>
      </c>
      <c r="AL178" s="72">
        <v>7.0000000000000007E-2</v>
      </c>
      <c r="AM178" s="71">
        <v>2.4649379932356254E-2</v>
      </c>
      <c r="AN178" s="74">
        <v>94.56834146341464</v>
      </c>
      <c r="AO178" s="71">
        <v>2.4528488372093027</v>
      </c>
      <c r="AP178" s="71">
        <v>4.8176370573273344</v>
      </c>
      <c r="AQ178" s="71">
        <v>0.31678109854604192</v>
      </c>
      <c r="AR178" s="71">
        <v>0.88280070066173599</v>
      </c>
      <c r="AS178" s="71">
        <v>0.14525284384694934</v>
      </c>
      <c r="AT178" s="71">
        <v>0.39644707091469683</v>
      </c>
      <c r="AU178" s="71">
        <f t="shared" si="26"/>
        <v>396.44707091469684</v>
      </c>
      <c r="AV178" s="72">
        <f t="shared" si="27"/>
        <v>4.2800646152804021</v>
      </c>
      <c r="AW178" s="72">
        <v>0.04</v>
      </c>
      <c r="AX178" s="72">
        <v>8.9999999999999993E-3</v>
      </c>
      <c r="AY178" s="72">
        <v>0.03</v>
      </c>
      <c r="AZ178" s="72">
        <v>6.0000000000000001E-3</v>
      </c>
      <c r="BA178" s="72">
        <v>0.04</v>
      </c>
      <c r="BB178" s="72">
        <v>8.9999999999999993E-3</v>
      </c>
      <c r="BC178" s="72">
        <v>0.04</v>
      </c>
      <c r="BD178" s="72">
        <v>1.4999999999999999E-2</v>
      </c>
      <c r="BE178" s="71">
        <v>5.5270127118644E-2</v>
      </c>
      <c r="BF178" s="71">
        <v>1.0902919495635306</v>
      </c>
      <c r="BG178" s="71">
        <v>5.3253544466949E-2</v>
      </c>
      <c r="BH178" s="72">
        <v>1.7999999999999999E-2</v>
      </c>
    </row>
    <row r="179" spans="1:60" ht="12" customHeight="1" x14ac:dyDescent="0.2">
      <c r="B179" s="70">
        <v>7</v>
      </c>
      <c r="C179" s="81">
        <v>42894</v>
      </c>
      <c r="D179" s="82" t="s">
        <v>342</v>
      </c>
      <c r="E179" s="90">
        <v>422.82162818408</v>
      </c>
      <c r="F179" s="83">
        <v>3144.52</v>
      </c>
      <c r="G179" s="83">
        <v>3170.4199999999996</v>
      </c>
      <c r="H179" s="83">
        <v>-1568.72</v>
      </c>
      <c r="I179" s="70" t="s">
        <v>184</v>
      </c>
      <c r="J179" s="70" t="s">
        <v>47</v>
      </c>
      <c r="K179" s="70" t="s">
        <v>47</v>
      </c>
      <c r="L179" s="70" t="s">
        <v>42</v>
      </c>
      <c r="M179" s="70" t="s">
        <v>289</v>
      </c>
      <c r="P179" s="71">
        <v>4.8235826086956521</v>
      </c>
      <c r="Q179" s="71">
        <v>0.15925827814570001</v>
      </c>
      <c r="R179" s="71">
        <v>31.657569601203917</v>
      </c>
      <c r="S179" s="72">
        <v>0.34923729829833328</v>
      </c>
      <c r="T179" s="71">
        <v>0.34150000000000003</v>
      </c>
      <c r="U179" s="71">
        <v>10.541886847905952</v>
      </c>
      <c r="V179" s="73">
        <v>15.146645367412001</v>
      </c>
      <c r="W179" s="74">
        <v>8.1794802694899005</v>
      </c>
      <c r="X179" s="84">
        <v>4.9000000000000004</v>
      </c>
      <c r="Y179" s="73">
        <v>19.724934725849</v>
      </c>
      <c r="Z179" s="86">
        <v>1.0999999999999999E-2</v>
      </c>
      <c r="AA179" s="75">
        <f t="shared" si="19"/>
        <v>9.9099099099099093E-3</v>
      </c>
      <c r="AB179" s="73">
        <f t="shared" si="20"/>
        <v>76.614504504504495</v>
      </c>
      <c r="AC179" s="85">
        <v>0.9</v>
      </c>
      <c r="AD179" s="84">
        <v>2</v>
      </c>
      <c r="AE179" s="74">
        <v>2.7218125689084891</v>
      </c>
      <c r="AF179" s="74">
        <v>3.5256019202363369</v>
      </c>
      <c r="AG179" s="74">
        <v>29.890815890645023</v>
      </c>
      <c r="AH179" s="74">
        <v>2.8985033477747142</v>
      </c>
      <c r="AI179" s="74">
        <v>385.21591914087179</v>
      </c>
      <c r="AJ179" s="72">
        <v>0.08</v>
      </c>
      <c r="AK179" s="72">
        <v>0.11</v>
      </c>
      <c r="AL179" s="72">
        <v>0.06</v>
      </c>
      <c r="AM179" s="71">
        <v>7.0124013528750001E-2</v>
      </c>
      <c r="AN179" s="74">
        <v>100.93878048780489</v>
      </c>
      <c r="AO179" s="71">
        <v>3.5459551495016619</v>
      </c>
      <c r="AP179" s="71">
        <v>4.2988773234200748</v>
      </c>
      <c r="AQ179" s="71">
        <v>0.16894991922455571</v>
      </c>
      <c r="AR179" s="71">
        <v>0.89213701829505598</v>
      </c>
      <c r="AS179" s="72">
        <v>0.05</v>
      </c>
      <c r="AT179" s="71">
        <v>0.25592240493319635</v>
      </c>
      <c r="AU179" s="71">
        <f t="shared" si="26"/>
        <v>255.92240493319633</v>
      </c>
      <c r="AV179" s="72">
        <f t="shared" si="27"/>
        <v>6.3980601233299081</v>
      </c>
      <c r="AW179" s="72">
        <v>0.03</v>
      </c>
      <c r="AX179" s="72">
        <v>8.9999999999999993E-3</v>
      </c>
      <c r="AY179" s="72">
        <v>0.03</v>
      </c>
      <c r="AZ179" s="72">
        <v>8.0000000000000002E-3</v>
      </c>
      <c r="BA179" s="72">
        <v>0.05</v>
      </c>
      <c r="BB179" s="72">
        <v>8.9999999999999993E-3</v>
      </c>
      <c r="BC179" s="72">
        <v>0.03</v>
      </c>
      <c r="BD179" s="72">
        <v>1.7999999999999999E-2</v>
      </c>
      <c r="BE179" s="72">
        <v>0.03</v>
      </c>
      <c r="BF179" s="71">
        <v>0.93295868089233758</v>
      </c>
      <c r="BG179" s="71">
        <v>4.908856564169E-2</v>
      </c>
      <c r="BH179" s="71">
        <v>2.6292096219931269E-2</v>
      </c>
    </row>
    <row r="180" spans="1:60" ht="12" customHeight="1" x14ac:dyDescent="0.2">
      <c r="B180" s="70">
        <v>8</v>
      </c>
      <c r="C180" s="81">
        <v>42894</v>
      </c>
      <c r="D180" s="82" t="s">
        <v>342</v>
      </c>
      <c r="E180" s="90">
        <v>422.82162818408</v>
      </c>
      <c r="F180" s="83">
        <v>3144.52</v>
      </c>
      <c r="G180" s="83">
        <v>3170.4199999999996</v>
      </c>
      <c r="H180" s="83">
        <v>-1568.72</v>
      </c>
      <c r="I180" s="70" t="s">
        <v>184</v>
      </c>
      <c r="J180" s="70" t="s">
        <v>47</v>
      </c>
      <c r="K180" s="70" t="s">
        <v>47</v>
      </c>
      <c r="L180" s="70" t="s">
        <v>42</v>
      </c>
      <c r="M180" s="70" t="s">
        <v>289</v>
      </c>
      <c r="P180" s="71">
        <v>4.8691254658385095</v>
      </c>
      <c r="Q180" s="71">
        <v>-3.0423265188597756E-3</v>
      </c>
      <c r="R180" s="71">
        <v>24.476779533483828</v>
      </c>
      <c r="S180" s="72">
        <v>0.35838463957510747</v>
      </c>
      <c r="T180" s="71">
        <v>0.29396590909090914</v>
      </c>
      <c r="U180" s="71">
        <v>9.6989401910360034</v>
      </c>
      <c r="V180" s="73">
        <v>202.91661341853035</v>
      </c>
      <c r="W180" s="74">
        <v>12.014590952839267</v>
      </c>
      <c r="X180" s="84">
        <v>3.8</v>
      </c>
      <c r="Y180" s="84">
        <v>4.5</v>
      </c>
      <c r="Z180" s="75">
        <v>0.34558625840179236</v>
      </c>
      <c r="AA180" s="75">
        <f t="shared" si="19"/>
        <v>0.31133897153314621</v>
      </c>
      <c r="AB180" s="73">
        <f t="shared" si="20"/>
        <v>2406.9927228199062</v>
      </c>
      <c r="AC180" s="85">
        <v>0.7</v>
      </c>
      <c r="AD180" s="84">
        <v>2.5</v>
      </c>
      <c r="AE180" s="85">
        <v>1.1000000000000001</v>
      </c>
      <c r="AF180" s="74">
        <v>2.5218611521418017</v>
      </c>
      <c r="AG180" s="74">
        <v>29.921110636480133</v>
      </c>
      <c r="AH180" s="74">
        <v>0.97821977156360762</v>
      </c>
      <c r="AI180" s="74">
        <v>294.5650031585597</v>
      </c>
      <c r="AJ180" s="71">
        <v>0.30225897714907507</v>
      </c>
      <c r="AK180" s="71">
        <v>2.4292477003942183</v>
      </c>
      <c r="AL180" s="71">
        <v>0.12762732342007435</v>
      </c>
      <c r="AM180" s="72">
        <v>0.04</v>
      </c>
      <c r="AN180" s="74">
        <v>80.94056097560977</v>
      </c>
      <c r="AO180" s="71">
        <v>2.8676162790697681</v>
      </c>
      <c r="AP180" s="71">
        <v>5.5595959694775985</v>
      </c>
      <c r="AQ180" s="71">
        <v>0.34091680129240703</v>
      </c>
      <c r="AR180" s="71">
        <v>1.1172460101206694</v>
      </c>
      <c r="AS180" s="71">
        <v>0.19653999999999999</v>
      </c>
      <c r="AT180" s="71">
        <v>0.28011870503597125</v>
      </c>
      <c r="AU180" s="71">
        <f t="shared" si="26"/>
        <v>280.11870503597123</v>
      </c>
      <c r="AV180" s="71">
        <f t="shared" si="27"/>
        <v>1.943975533035335</v>
      </c>
      <c r="AW180" s="71">
        <v>9.1651595290905996E-2</v>
      </c>
      <c r="AX180" s="72">
        <v>0.01</v>
      </c>
      <c r="AY180" s="72">
        <v>0.04</v>
      </c>
      <c r="AZ180" s="72">
        <v>8.9999999999999993E-3</v>
      </c>
      <c r="BA180" s="72">
        <v>0.03</v>
      </c>
      <c r="BB180" s="72">
        <v>1.0999999999999999E-2</v>
      </c>
      <c r="BC180" s="72">
        <v>0.04</v>
      </c>
      <c r="BD180" s="72">
        <v>1.6E-2</v>
      </c>
      <c r="BE180" s="71">
        <v>8.1228283898305026E-2</v>
      </c>
      <c r="BF180" s="71">
        <v>0.97896256062075659</v>
      </c>
      <c r="BG180" s="71">
        <v>4.8126680169397897E-2</v>
      </c>
      <c r="BH180" s="72">
        <v>1.9E-2</v>
      </c>
    </row>
    <row r="181" spans="1:60" ht="12" customHeight="1" x14ac:dyDescent="0.2">
      <c r="A181" s="56">
        <v>3</v>
      </c>
      <c r="B181" s="70">
        <v>9</v>
      </c>
      <c r="C181" s="81">
        <v>42894</v>
      </c>
      <c r="D181" s="82" t="s">
        <v>343</v>
      </c>
      <c r="E181" s="90">
        <v>499.13456607014996</v>
      </c>
      <c r="F181" s="83">
        <v>3220.83</v>
      </c>
      <c r="G181" s="83">
        <v>3246.7299999999996</v>
      </c>
      <c r="H181" s="83">
        <v>-1645.03</v>
      </c>
      <c r="I181" s="70" t="s">
        <v>184</v>
      </c>
      <c r="J181" s="70" t="s">
        <v>47</v>
      </c>
      <c r="K181" s="70" t="s">
        <v>47</v>
      </c>
      <c r="L181" s="70" t="s">
        <v>42</v>
      </c>
      <c r="M181" s="70" t="s">
        <v>289</v>
      </c>
      <c r="P181" s="71">
        <v>5.7042335403726714</v>
      </c>
      <c r="Q181" s="71">
        <v>5.8353584797005476E-2</v>
      </c>
      <c r="R181" s="71">
        <v>34.411602708803613</v>
      </c>
      <c r="S181" s="72">
        <v>0.12837180937489001</v>
      </c>
      <c r="T181" s="71">
        <v>0.37310047846889949</v>
      </c>
      <c r="U181" s="71">
        <v>15.453346069066866</v>
      </c>
      <c r="V181" s="73">
        <v>222.97835463258787</v>
      </c>
      <c r="W181" s="74">
        <v>59.879643888354181</v>
      </c>
      <c r="X181" s="84">
        <v>4.8</v>
      </c>
      <c r="Y181" s="84">
        <v>6.9</v>
      </c>
      <c r="Z181" s="75">
        <v>0.60194473487677369</v>
      </c>
      <c r="AA181" s="75">
        <f t="shared" si="19"/>
        <v>0.54229255394303932</v>
      </c>
      <c r="AB181" s="73">
        <f t="shared" si="20"/>
        <v>4192.5179637890315</v>
      </c>
      <c r="AC181" s="74">
        <v>1.3403893896471799</v>
      </c>
      <c r="AD181" s="73">
        <v>3.062983012457531</v>
      </c>
      <c r="AE181" s="74">
        <v>34.902381477398016</v>
      </c>
      <c r="AF181" s="74">
        <v>18.535679468242247</v>
      </c>
      <c r="AG181" s="74">
        <v>41.451003844510893</v>
      </c>
      <c r="AH181" s="74">
        <v>2.0105246159905472</v>
      </c>
      <c r="AI181" s="74">
        <v>444.29782059380915</v>
      </c>
      <c r="AJ181" s="72">
        <v>0.08</v>
      </c>
      <c r="AK181" s="71">
        <v>2.7146254927726674</v>
      </c>
      <c r="AL181" s="71">
        <v>0.44938289962825273</v>
      </c>
      <c r="AM181" s="72">
        <v>0.03</v>
      </c>
      <c r="AN181" s="74">
        <v>129.04138719512196</v>
      </c>
      <c r="AO181" s="71">
        <v>3.620681063122924</v>
      </c>
      <c r="AP181" s="71">
        <v>5.5014140090001948</v>
      </c>
      <c r="AQ181" s="71">
        <v>0.40939628432956382</v>
      </c>
      <c r="AR181" s="71">
        <v>0.89848034254573761</v>
      </c>
      <c r="AS181" s="71">
        <v>0.42437228541882116</v>
      </c>
      <c r="AT181" s="71">
        <v>0.63651901336074002</v>
      </c>
      <c r="AU181" s="71">
        <f t="shared" si="26"/>
        <v>636.51901336074002</v>
      </c>
      <c r="AV181" s="71">
        <f t="shared" si="27"/>
        <v>2.8648006828815635</v>
      </c>
      <c r="AW181" s="71">
        <v>0.02</v>
      </c>
      <c r="AX181" s="72">
        <v>8.9999999999999993E-3</v>
      </c>
      <c r="AY181" s="71">
        <v>0.14607207547169812</v>
      </c>
      <c r="AZ181" s="72">
        <v>1.0999999999999999E-2</v>
      </c>
      <c r="BA181" s="71">
        <v>0.10546461538461539</v>
      </c>
      <c r="BB181" s="72">
        <v>8.0000000000000002E-3</v>
      </c>
      <c r="BC181" s="71">
        <v>0.16373861318830729</v>
      </c>
      <c r="BD181" s="72">
        <v>1.4E-2</v>
      </c>
      <c r="BE181" s="71">
        <v>0.10235434322034</v>
      </c>
      <c r="BF181" s="71">
        <v>4.2812415130940833</v>
      </c>
      <c r="BG181" s="71">
        <v>6.3E-2</v>
      </c>
      <c r="BH181" s="71">
        <v>2.5000000000000001E-2</v>
      </c>
    </row>
    <row r="182" spans="1:60" ht="12" customHeight="1" x14ac:dyDescent="0.2">
      <c r="B182" s="70">
        <v>10</v>
      </c>
      <c r="C182" s="81">
        <v>42894</v>
      </c>
      <c r="D182" s="82" t="s">
        <v>343</v>
      </c>
      <c r="E182" s="90">
        <v>499.13456607014996</v>
      </c>
      <c r="F182" s="83">
        <v>3220.83</v>
      </c>
      <c r="G182" s="83">
        <v>3246.7299999999996</v>
      </c>
      <c r="H182" s="83">
        <v>-1645.03</v>
      </c>
      <c r="I182" s="70" t="s">
        <v>184</v>
      </c>
      <c r="J182" s="70" t="s">
        <v>47</v>
      </c>
      <c r="K182" s="70" t="s">
        <v>47</v>
      </c>
      <c r="L182" s="70" t="s">
        <v>42</v>
      </c>
      <c r="M182" s="70" t="s">
        <v>289</v>
      </c>
      <c r="P182" s="71">
        <v>3.9097248447204969</v>
      </c>
      <c r="Q182" s="71">
        <v>2.8096170457817451E-2</v>
      </c>
      <c r="R182" s="71">
        <v>31.340203160270885</v>
      </c>
      <c r="S182" s="72">
        <v>0.113000158723225</v>
      </c>
      <c r="T182" s="71">
        <v>0.30523444976076552</v>
      </c>
      <c r="U182" s="71">
        <v>13.829237325495962</v>
      </c>
      <c r="V182" s="73">
        <v>152.31261980830672</v>
      </c>
      <c r="W182" s="74">
        <v>13.5017805582291</v>
      </c>
      <c r="X182" s="84">
        <v>4.2</v>
      </c>
      <c r="Y182" s="84">
        <v>6.4</v>
      </c>
      <c r="Z182" s="75">
        <v>0.48686706497386106</v>
      </c>
      <c r="AA182" s="75">
        <f t="shared" si="19"/>
        <v>0.43861897745392886</v>
      </c>
      <c r="AB182" s="73">
        <f t="shared" si="20"/>
        <v>3391.0071765940693</v>
      </c>
      <c r="AC182" s="74">
        <v>2.8083862992531547</v>
      </c>
      <c r="AD182" s="84">
        <v>1.9</v>
      </c>
      <c r="AE182" s="74">
        <v>44.110363836824696</v>
      </c>
      <c r="AF182" s="74">
        <v>6.3</v>
      </c>
      <c r="AG182" s="74">
        <v>27.229978641606152</v>
      </c>
      <c r="AH182" s="74">
        <v>0.45796927924379671</v>
      </c>
      <c r="AI182" s="74">
        <v>459.49974731522423</v>
      </c>
      <c r="AJ182" s="71">
        <v>1.0714457743924557</v>
      </c>
      <c r="AK182" s="71">
        <v>2.3564783180026283</v>
      </c>
      <c r="AL182" s="71">
        <v>0.74417472118959105</v>
      </c>
      <c r="AM182" s="71">
        <v>2.6302142051860201E-2</v>
      </c>
      <c r="AN182" s="74">
        <v>84.430199695121956</v>
      </c>
      <c r="AO182" s="71">
        <v>2.7545681063122927</v>
      </c>
      <c r="AP182" s="71">
        <v>5.1989473684210523</v>
      </c>
      <c r="AQ182" s="71">
        <v>0.52931098546041999</v>
      </c>
      <c r="AR182" s="71">
        <v>1.3888859478396263</v>
      </c>
      <c r="AS182" s="71">
        <v>0.17688107549120999</v>
      </c>
      <c r="AT182" s="71">
        <v>0.49063309352517986</v>
      </c>
      <c r="AU182" s="71">
        <f t="shared" si="26"/>
        <v>490.63309352517985</v>
      </c>
      <c r="AV182" s="72">
        <f t="shared" si="27"/>
        <v>4.5244435681071193</v>
      </c>
      <c r="AW182" s="72">
        <v>0.04</v>
      </c>
      <c r="AX182" s="72">
        <v>8.9999999999999993E-3</v>
      </c>
      <c r="AY182" s="71">
        <v>0.04</v>
      </c>
      <c r="AZ182" s="72">
        <v>8.0000000000000002E-3</v>
      </c>
      <c r="BA182" s="72">
        <v>0.05</v>
      </c>
      <c r="BB182" s="71">
        <v>9.4573529411764709E-2</v>
      </c>
      <c r="BC182" s="71">
        <v>0.15809245411284842</v>
      </c>
      <c r="BD182" s="72">
        <v>1.4999999999999999E-2</v>
      </c>
      <c r="BE182" s="71">
        <v>0.10523543432203386</v>
      </c>
      <c r="BF182" s="71">
        <v>8.0001707080504367</v>
      </c>
      <c r="BG182" s="71">
        <v>4.2000000000000003E-2</v>
      </c>
      <c r="BH182" s="71">
        <v>8.4870561282932411E-2</v>
      </c>
    </row>
    <row r="183" spans="1:60" ht="12" customHeight="1" x14ac:dyDescent="0.2">
      <c r="B183" s="70">
        <v>11</v>
      </c>
      <c r="C183" s="81">
        <v>42894</v>
      </c>
      <c r="D183" s="82" t="s">
        <v>343</v>
      </c>
      <c r="E183" s="90">
        <v>499.13456607014996</v>
      </c>
      <c r="F183" s="83">
        <v>3220.83</v>
      </c>
      <c r="G183" s="83">
        <v>3246.7299999999996</v>
      </c>
      <c r="H183" s="83">
        <v>-1645.03</v>
      </c>
      <c r="I183" s="70" t="s">
        <v>184</v>
      </c>
      <c r="J183" s="70" t="s">
        <v>47</v>
      </c>
      <c r="K183" s="70" t="s">
        <v>47</v>
      </c>
      <c r="L183" s="70" t="s">
        <v>42</v>
      </c>
      <c r="M183" s="70" t="s">
        <v>289</v>
      </c>
      <c r="P183" s="71">
        <v>5.0015832298136642</v>
      </c>
      <c r="Q183" s="71">
        <v>3.4579902101929169E-2</v>
      </c>
      <c r="R183" s="71">
        <v>23.100105342362678</v>
      </c>
      <c r="S183" s="72">
        <v>0.2407964378559698</v>
      </c>
      <c r="T183" s="71">
        <v>0.26564593301435407</v>
      </c>
      <c r="U183" s="71">
        <v>10.162836149889788</v>
      </c>
      <c r="V183" s="73">
        <v>131.26541533546325</v>
      </c>
      <c r="W183" s="74">
        <v>10.073281039461</v>
      </c>
      <c r="X183" s="84">
        <v>3.6</v>
      </c>
      <c r="Y183" s="73">
        <v>12.808355091383811</v>
      </c>
      <c r="Z183" s="75">
        <v>0.50555489171023149</v>
      </c>
      <c r="AA183" s="75">
        <f t="shared" si="19"/>
        <v>0.45545485739660491</v>
      </c>
      <c r="AB183" s="73">
        <f t="shared" si="20"/>
        <v>3521.1670480188918</v>
      </c>
      <c r="AC183" s="85">
        <v>0.8</v>
      </c>
      <c r="AD183" s="84">
        <v>2.1</v>
      </c>
      <c r="AE183" s="74">
        <v>2.7390606394707828</v>
      </c>
      <c r="AF183" s="74">
        <v>5.0643345642540618</v>
      </c>
      <c r="AG183" s="74">
        <v>23.103383169585648</v>
      </c>
      <c r="AH183" s="74">
        <v>1.1587412367073648</v>
      </c>
      <c r="AI183" s="74">
        <v>281.85710675931773</v>
      </c>
      <c r="AJ183" s="71">
        <v>0.31343199129488575</v>
      </c>
      <c r="AK183" s="71">
        <v>2.4099737187910644</v>
      </c>
      <c r="AL183" s="71">
        <v>9.2059479553903353E-2</v>
      </c>
      <c r="AM183" s="71">
        <v>3.6142051860202931E-2</v>
      </c>
      <c r="AN183" s="74">
        <v>66.400481707317084</v>
      </c>
      <c r="AO183" s="71">
        <v>1.6253322259136214</v>
      </c>
      <c r="AP183" s="71">
        <v>3.318435922520055</v>
      </c>
      <c r="AQ183" s="71">
        <v>0.26325024232633282</v>
      </c>
      <c r="AR183" s="71">
        <v>0.46982288828337876</v>
      </c>
      <c r="AS183" s="71">
        <v>0.10230403309203724</v>
      </c>
      <c r="AT183" s="71">
        <v>0.3471921891058582</v>
      </c>
      <c r="AU183" s="71">
        <f t="shared" si="26"/>
        <v>347.19218910585818</v>
      </c>
      <c r="AV183" s="72">
        <f t="shared" si="27"/>
        <v>5.2483991756220174</v>
      </c>
      <c r="AW183" s="72">
        <v>0.03</v>
      </c>
      <c r="AX183" s="72">
        <v>8.0000000000000002E-3</v>
      </c>
      <c r="AY183" s="71">
        <v>6.9601509433962261E-2</v>
      </c>
      <c r="AZ183" s="72">
        <v>8.9999999999999993E-3</v>
      </c>
      <c r="BA183" s="72">
        <v>0.04</v>
      </c>
      <c r="BB183" s="72">
        <v>8.9999999999999993E-3</v>
      </c>
      <c r="BC183" s="71">
        <v>2.0164853840924545E-2</v>
      </c>
      <c r="BD183" s="72">
        <v>1.6E-2</v>
      </c>
      <c r="BE183" s="71">
        <v>0.10834322034</v>
      </c>
      <c r="BF183" s="71">
        <v>1.262007759456838</v>
      </c>
      <c r="BG183" s="71">
        <v>4.9000000000000002E-2</v>
      </c>
      <c r="BH183" s="71">
        <v>2.6580756013745703E-2</v>
      </c>
    </row>
    <row r="184" spans="1:60" ht="12" customHeight="1" x14ac:dyDescent="0.2">
      <c r="A184" s="56">
        <v>4</v>
      </c>
      <c r="B184" s="70">
        <v>12</v>
      </c>
      <c r="C184" s="81">
        <v>42517</v>
      </c>
      <c r="D184" s="82" t="s">
        <v>344</v>
      </c>
      <c r="E184" s="90">
        <v>509.7407293572</v>
      </c>
      <c r="F184" s="83">
        <v>3231.4399999999996</v>
      </c>
      <c r="G184" s="83">
        <v>3257.3399999999992</v>
      </c>
      <c r="H184" s="83">
        <v>-1655.6399999999996</v>
      </c>
      <c r="I184" s="70" t="s">
        <v>184</v>
      </c>
      <c r="J184" s="70" t="s">
        <v>47</v>
      </c>
      <c r="K184" s="70" t="s">
        <v>47</v>
      </c>
      <c r="L184" s="70" t="s">
        <v>42</v>
      </c>
      <c r="M184" s="70" t="s">
        <v>289</v>
      </c>
      <c r="P184" s="71">
        <v>4.0720000000000001</v>
      </c>
      <c r="Q184" s="72">
        <v>0.05</v>
      </c>
      <c r="R184" s="71">
        <v>25.76</v>
      </c>
      <c r="S184" s="72">
        <v>0.60499000000000003</v>
      </c>
      <c r="T184" s="71">
        <v>0.24099999999999999</v>
      </c>
      <c r="U184" s="71">
        <v>10.87</v>
      </c>
      <c r="V184" s="73">
        <v>122.9</v>
      </c>
      <c r="W184" s="85">
        <v>10</v>
      </c>
      <c r="X184" s="84">
        <v>5.2</v>
      </c>
      <c r="Y184" s="84">
        <v>12.9</v>
      </c>
      <c r="Z184" s="75">
        <v>0.40799999999999997</v>
      </c>
      <c r="AA184" s="75">
        <f t="shared" si="19"/>
        <v>0.36756756756756753</v>
      </c>
      <c r="AB184" s="73">
        <f t="shared" si="20"/>
        <v>2841.7016216216211</v>
      </c>
      <c r="AC184" s="74">
        <v>0.502</v>
      </c>
      <c r="AD184" s="84">
        <v>10.5</v>
      </c>
      <c r="AE184" s="74">
        <v>3.452</v>
      </c>
      <c r="AF184" s="74">
        <v>6.3170000000000002</v>
      </c>
      <c r="AG184" s="74">
        <v>27.17</v>
      </c>
      <c r="AH184" s="74">
        <v>2.8279999999999998</v>
      </c>
      <c r="AI184" s="74">
        <v>268.89999999999998</v>
      </c>
      <c r="AJ184" s="71">
        <v>8.8999999999999996E-2</v>
      </c>
      <c r="AK184" s="72">
        <v>0.11</v>
      </c>
      <c r="AL184" s="71">
        <v>0</v>
      </c>
      <c r="AM184" s="72">
        <v>0.08</v>
      </c>
      <c r="AN184" s="74">
        <v>62.86</v>
      </c>
      <c r="AO184" s="71">
        <v>1.337</v>
      </c>
      <c r="AP184" s="71">
        <v>2.6659999999999999</v>
      </c>
      <c r="AQ184" s="71">
        <v>0.19700000000000001</v>
      </c>
      <c r="AR184" s="71">
        <v>0.56799999999999995</v>
      </c>
      <c r="AS184" s="71">
        <v>8.2000000000000003E-2</v>
      </c>
      <c r="AT184" s="71">
        <v>0.41699999999999998</v>
      </c>
      <c r="AU184" s="71">
        <f t="shared" si="26"/>
        <v>417</v>
      </c>
      <c r="AV184" s="72">
        <f t="shared" si="27"/>
        <v>4.1287128712871279</v>
      </c>
      <c r="AW184" s="72">
        <v>0.12</v>
      </c>
      <c r="AX184" s="72">
        <v>0.02</v>
      </c>
      <c r="AY184" s="71">
        <v>5.7000000000000002E-2</v>
      </c>
      <c r="AZ184" s="72">
        <v>0.02</v>
      </c>
      <c r="BA184" s="72">
        <v>0.03</v>
      </c>
      <c r="BB184" s="72">
        <v>0.02</v>
      </c>
      <c r="BC184" s="72">
        <v>0.09</v>
      </c>
      <c r="BD184" s="72">
        <v>0.02</v>
      </c>
      <c r="BE184" s="72">
        <v>0.01</v>
      </c>
      <c r="BF184" s="71">
        <v>0.8</v>
      </c>
      <c r="BG184" s="72">
        <v>0.02</v>
      </c>
      <c r="BH184" s="72">
        <v>0.01</v>
      </c>
    </row>
    <row r="185" spans="1:60" ht="12" customHeight="1" x14ac:dyDescent="0.2">
      <c r="B185" s="70">
        <v>13</v>
      </c>
      <c r="C185" s="81">
        <v>42517</v>
      </c>
      <c r="D185" s="82" t="s">
        <v>344</v>
      </c>
      <c r="E185" s="90">
        <v>509.7407293572</v>
      </c>
      <c r="F185" s="83">
        <v>3231.4399999999996</v>
      </c>
      <c r="G185" s="83">
        <v>3257.3399999999992</v>
      </c>
      <c r="H185" s="83">
        <v>-1655.6399999999996</v>
      </c>
      <c r="I185" s="70" t="s">
        <v>184</v>
      </c>
      <c r="J185" s="70" t="s">
        <v>47</v>
      </c>
      <c r="K185" s="70" t="s">
        <v>47</v>
      </c>
      <c r="L185" s="70" t="s">
        <v>42</v>
      </c>
      <c r="M185" s="70" t="s">
        <v>289</v>
      </c>
      <c r="P185" s="71">
        <v>4.5019999999999998</v>
      </c>
      <c r="Q185" s="71">
        <v>3.5000000000000003E-2</v>
      </c>
      <c r="R185" s="71">
        <v>19.68</v>
      </c>
      <c r="S185" s="72">
        <v>0.78613</v>
      </c>
      <c r="T185" s="71">
        <v>0.31</v>
      </c>
      <c r="U185" s="71">
        <v>8.44</v>
      </c>
      <c r="V185" s="73">
        <v>116.3</v>
      </c>
      <c r="W185" s="74">
        <v>4.2830000000000004</v>
      </c>
      <c r="X185" s="84">
        <v>4.5</v>
      </c>
      <c r="Y185" s="73">
        <v>13.69</v>
      </c>
      <c r="Z185" s="75">
        <v>0.33500000000000002</v>
      </c>
      <c r="AA185" s="75">
        <f t="shared" si="19"/>
        <v>0.30180180180180177</v>
      </c>
      <c r="AB185" s="73">
        <f t="shared" si="20"/>
        <v>2333.2599099099098</v>
      </c>
      <c r="AC185" s="74">
        <v>0.41799999999999998</v>
      </c>
      <c r="AD185" s="84">
        <v>9.1</v>
      </c>
      <c r="AE185" s="74">
        <v>2.0819999999999999</v>
      </c>
      <c r="AF185" s="74">
        <v>5.0490000000000004</v>
      </c>
      <c r="AG185" s="74">
        <v>23.96</v>
      </c>
      <c r="AH185" s="74">
        <v>3.6040000000000001</v>
      </c>
      <c r="AI185" s="74">
        <v>219.9</v>
      </c>
      <c r="AJ185" s="72">
        <v>0.05</v>
      </c>
      <c r="AK185" s="72">
        <v>0.09</v>
      </c>
      <c r="AL185" s="71">
        <v>3.7999999999999999E-2</v>
      </c>
      <c r="AM185" s="72">
        <v>0.09</v>
      </c>
      <c r="AN185" s="74">
        <v>58.51</v>
      </c>
      <c r="AO185" s="71">
        <v>0.91700000000000004</v>
      </c>
      <c r="AP185" s="71">
        <v>1.8680000000000001</v>
      </c>
      <c r="AQ185" s="71">
        <v>0.121</v>
      </c>
      <c r="AR185" s="71">
        <v>0.45700000000000002</v>
      </c>
      <c r="AS185" s="71">
        <v>5.5E-2</v>
      </c>
      <c r="AT185" s="71">
        <v>0.32100000000000001</v>
      </c>
      <c r="AU185" s="71">
        <f t="shared" si="26"/>
        <v>321</v>
      </c>
      <c r="AV185" s="72">
        <f t="shared" si="27"/>
        <v>4.4275862068965521</v>
      </c>
      <c r="AW185" s="72">
        <v>0.09</v>
      </c>
      <c r="AX185" s="71">
        <v>7.0000000000000001E-3</v>
      </c>
      <c r="AY185" s="72">
        <v>0.05</v>
      </c>
      <c r="AZ185" s="72">
        <v>0.02</v>
      </c>
      <c r="BA185" s="71">
        <v>6.0000000000000001E-3</v>
      </c>
      <c r="BB185" s="72">
        <v>0.02</v>
      </c>
      <c r="BC185" s="72">
        <v>0.09</v>
      </c>
      <c r="BD185" s="72">
        <v>0.02</v>
      </c>
      <c r="BE185" s="72">
        <v>0.01</v>
      </c>
      <c r="BF185" s="71">
        <v>0.66100000000000003</v>
      </c>
      <c r="BG185" s="72">
        <v>0.02</v>
      </c>
      <c r="BH185" s="72">
        <v>0.01</v>
      </c>
    </row>
    <row r="186" spans="1:60" ht="12" customHeight="1" x14ac:dyDescent="0.2">
      <c r="B186" s="70">
        <v>14</v>
      </c>
      <c r="C186" s="81">
        <v>42517</v>
      </c>
      <c r="D186" s="82" t="s">
        <v>344</v>
      </c>
      <c r="E186" s="90">
        <v>509.7407293572</v>
      </c>
      <c r="F186" s="83">
        <v>3231.4399999999996</v>
      </c>
      <c r="G186" s="83">
        <v>3257.3399999999992</v>
      </c>
      <c r="H186" s="83">
        <v>-1655.6399999999996</v>
      </c>
      <c r="I186" s="70" t="s">
        <v>184</v>
      </c>
      <c r="J186" s="70" t="s">
        <v>47</v>
      </c>
      <c r="K186" s="70" t="s">
        <v>47</v>
      </c>
      <c r="L186" s="70" t="s">
        <v>42</v>
      </c>
      <c r="M186" s="70" t="s">
        <v>289</v>
      </c>
      <c r="P186" s="71">
        <v>4.0510000000000002</v>
      </c>
      <c r="Q186" s="71">
        <v>3.4000000000000002E-2</v>
      </c>
      <c r="R186" s="71">
        <v>21.24</v>
      </c>
      <c r="S186" s="72">
        <v>0.84489000000000003</v>
      </c>
      <c r="T186" s="71">
        <v>0.26200000000000001</v>
      </c>
      <c r="U186" s="71">
        <v>9.1039999999999992</v>
      </c>
      <c r="V186" s="73">
        <v>125.1</v>
      </c>
      <c r="W186" s="74">
        <v>3.1269999999999998</v>
      </c>
      <c r="X186" s="84">
        <v>5</v>
      </c>
      <c r="Y186" s="73">
        <v>14.45</v>
      </c>
      <c r="Z186" s="75">
        <v>0.372</v>
      </c>
      <c r="AA186" s="75">
        <f t="shared" si="19"/>
        <v>0.3351351351351351</v>
      </c>
      <c r="AB186" s="73">
        <f t="shared" si="20"/>
        <v>2590.9632432432427</v>
      </c>
      <c r="AC186" s="74">
        <v>0.39900000000000002</v>
      </c>
      <c r="AD186" s="84">
        <v>7.2</v>
      </c>
      <c r="AE186" s="74">
        <v>2.6</v>
      </c>
      <c r="AF186" s="74">
        <v>4.6130000000000004</v>
      </c>
      <c r="AG186" s="74">
        <v>24.84</v>
      </c>
      <c r="AH186" s="74">
        <v>2.694</v>
      </c>
      <c r="AI186" s="74">
        <v>226.6</v>
      </c>
      <c r="AJ186" s="71">
        <v>6.9000000000000006E-2</v>
      </c>
      <c r="AK186" s="72">
        <v>0.08</v>
      </c>
      <c r="AL186" s="72">
        <v>0.09</v>
      </c>
      <c r="AM186" s="72">
        <v>0.06</v>
      </c>
      <c r="AN186" s="74">
        <v>55.13</v>
      </c>
      <c r="AO186" s="71">
        <v>1.222</v>
      </c>
      <c r="AP186" s="71">
        <v>2.2799999999999998</v>
      </c>
      <c r="AQ186" s="71">
        <v>0.16</v>
      </c>
      <c r="AR186" s="71">
        <v>0.55500000000000005</v>
      </c>
      <c r="AS186" s="71">
        <v>7.5999999999999998E-2</v>
      </c>
      <c r="AT186" s="71">
        <v>0.28100000000000003</v>
      </c>
      <c r="AU186" s="71">
        <f t="shared" si="26"/>
        <v>281</v>
      </c>
      <c r="AV186" s="72">
        <f t="shared" si="27"/>
        <v>3.1931818181818188</v>
      </c>
      <c r="AW186" s="72">
        <v>0.1</v>
      </c>
      <c r="AX186" s="72">
        <v>0.04</v>
      </c>
      <c r="AY186" s="71">
        <v>3.1E-2</v>
      </c>
      <c r="AZ186" s="72">
        <v>0.02</v>
      </c>
      <c r="BA186" s="72">
        <v>0.03</v>
      </c>
      <c r="BB186" s="72">
        <v>0.02</v>
      </c>
      <c r="BC186" s="72">
        <v>0.04</v>
      </c>
      <c r="BD186" s="72">
        <v>0.01</v>
      </c>
      <c r="BE186" s="72">
        <v>0.01</v>
      </c>
      <c r="BF186" s="71">
        <v>0.68300000000000005</v>
      </c>
      <c r="BG186" s="71">
        <v>1.0999999999999999E-2</v>
      </c>
      <c r="BH186" s="71">
        <v>6.0000000000000001E-3</v>
      </c>
    </row>
    <row r="187" spans="1:60" ht="12" customHeight="1" x14ac:dyDescent="0.2">
      <c r="B187" s="70">
        <v>15</v>
      </c>
      <c r="C187" s="81">
        <v>42517</v>
      </c>
      <c r="D187" s="82" t="s">
        <v>344</v>
      </c>
      <c r="E187" s="90">
        <v>509.7407293572</v>
      </c>
      <c r="F187" s="83">
        <v>3231.4399999999996</v>
      </c>
      <c r="G187" s="83">
        <v>3257.3399999999992</v>
      </c>
      <c r="H187" s="83">
        <v>-1655.6399999999996</v>
      </c>
      <c r="I187" s="70" t="s">
        <v>184</v>
      </c>
      <c r="J187" s="70" t="s">
        <v>47</v>
      </c>
      <c r="K187" s="70" t="s">
        <v>47</v>
      </c>
      <c r="L187" s="70" t="s">
        <v>42</v>
      </c>
      <c r="M187" s="70" t="s">
        <v>289</v>
      </c>
      <c r="P187" s="71">
        <v>3.9</v>
      </c>
      <c r="Q187" s="71">
        <v>0.03</v>
      </c>
      <c r="R187" s="71">
        <v>22.39</v>
      </c>
      <c r="S187" s="72">
        <v>0.90183000000000002</v>
      </c>
      <c r="T187" s="71">
        <v>0.24</v>
      </c>
      <c r="U187" s="71">
        <v>9.1189999999999998</v>
      </c>
      <c r="V187" s="73">
        <v>103.4</v>
      </c>
      <c r="W187" s="74">
        <v>2.2200000000000002</v>
      </c>
      <c r="X187" s="84">
        <v>2.9</v>
      </c>
      <c r="Y187" s="73">
        <v>13.17</v>
      </c>
      <c r="Z187" s="75">
        <v>0.309</v>
      </c>
      <c r="AA187" s="75">
        <f t="shared" si="19"/>
        <v>0.27837837837837837</v>
      </c>
      <c r="AB187" s="73">
        <f t="shared" si="20"/>
        <v>2152.171081081081</v>
      </c>
      <c r="AC187" s="74">
        <v>0.36</v>
      </c>
      <c r="AD187" s="84">
        <v>7.1</v>
      </c>
      <c r="AE187" s="74">
        <v>2.34</v>
      </c>
      <c r="AF187" s="74">
        <v>4.2110000000000003</v>
      </c>
      <c r="AG187" s="74">
        <v>23.73</v>
      </c>
      <c r="AH187" s="74">
        <v>3.0550000000000002</v>
      </c>
      <c r="AI187" s="74">
        <v>234.2</v>
      </c>
      <c r="AJ187" s="71">
        <v>0.114</v>
      </c>
      <c r="AK187" s="72">
        <v>0.12</v>
      </c>
      <c r="AL187" s="72">
        <v>0.05</v>
      </c>
      <c r="AM187" s="72">
        <v>7.0000000000000007E-2</v>
      </c>
      <c r="AN187" s="74">
        <v>57.48</v>
      </c>
      <c r="AO187" s="71">
        <v>1.1200000000000001</v>
      </c>
      <c r="AP187" s="71">
        <v>2.2320000000000002</v>
      </c>
      <c r="AQ187" s="71">
        <v>0.159</v>
      </c>
      <c r="AR187" s="71">
        <v>0.53200000000000003</v>
      </c>
      <c r="AS187" s="71">
        <v>8.1000000000000003E-2</v>
      </c>
      <c r="AT187" s="71">
        <v>0.311</v>
      </c>
      <c r="AU187" s="71">
        <f t="shared" si="26"/>
        <v>311</v>
      </c>
      <c r="AV187" s="72">
        <f t="shared" si="27"/>
        <v>3.6374269005847957</v>
      </c>
      <c r="AW187" s="72">
        <v>0.09</v>
      </c>
      <c r="AX187" s="72">
        <v>0.02</v>
      </c>
      <c r="AY187" s="72">
        <v>7.0000000000000007E-2</v>
      </c>
      <c r="AZ187" s="72">
        <v>0.02</v>
      </c>
      <c r="BA187" s="72">
        <v>0.04</v>
      </c>
      <c r="BB187" s="72">
        <v>0.02</v>
      </c>
      <c r="BC187" s="72">
        <v>0.04</v>
      </c>
      <c r="BD187" s="72">
        <v>0.01</v>
      </c>
      <c r="BE187" s="72">
        <v>0.01</v>
      </c>
      <c r="BF187" s="71">
        <v>0.67800000000000005</v>
      </c>
      <c r="BG187" s="71">
        <v>8.0000000000000002E-3</v>
      </c>
      <c r="BH187" s="71">
        <v>3.0000000000000001E-3</v>
      </c>
    </row>
    <row r="188" spans="1:60" ht="12" customHeight="1" x14ac:dyDescent="0.2">
      <c r="B188" s="70">
        <v>16</v>
      </c>
      <c r="C188" s="81">
        <v>42517</v>
      </c>
      <c r="D188" s="82" t="s">
        <v>344</v>
      </c>
      <c r="E188" s="90">
        <v>509.7407293572</v>
      </c>
      <c r="F188" s="83">
        <v>3231.4399999999996</v>
      </c>
      <c r="G188" s="83">
        <v>3257.3399999999992</v>
      </c>
      <c r="H188" s="83">
        <v>-1655.6399999999996</v>
      </c>
      <c r="I188" s="70" t="s">
        <v>184</v>
      </c>
      <c r="J188" s="70" t="s">
        <v>47</v>
      </c>
      <c r="K188" s="70" t="s">
        <v>47</v>
      </c>
      <c r="L188" s="70" t="s">
        <v>42</v>
      </c>
      <c r="M188" s="70" t="s">
        <v>289</v>
      </c>
      <c r="P188" s="71">
        <v>4.8120000000000003</v>
      </c>
      <c r="Q188" s="71">
        <v>3.9E-2</v>
      </c>
      <c r="R188" s="71">
        <v>22.46</v>
      </c>
      <c r="S188" s="72">
        <v>0.85450000000000004</v>
      </c>
      <c r="T188" s="71">
        <v>0.28199999999999997</v>
      </c>
      <c r="U188" s="71">
        <v>9.3930000000000007</v>
      </c>
      <c r="V188" s="73">
        <v>109.2</v>
      </c>
      <c r="W188" s="85">
        <v>18.5</v>
      </c>
      <c r="X188" s="84">
        <v>4</v>
      </c>
      <c r="Y188" s="73">
        <v>15.08</v>
      </c>
      <c r="Z188" s="75">
        <v>0.38900000000000001</v>
      </c>
      <c r="AA188" s="75">
        <f t="shared" si="19"/>
        <v>0.35045045045045042</v>
      </c>
      <c r="AB188" s="73">
        <f t="shared" si="20"/>
        <v>2709.3674774774772</v>
      </c>
      <c r="AC188" s="85">
        <v>0.4</v>
      </c>
      <c r="AD188" s="84">
        <v>5.8</v>
      </c>
      <c r="AE188" s="74">
        <v>1.9590000000000001</v>
      </c>
      <c r="AF188" s="74">
        <v>5.1189999999999998</v>
      </c>
      <c r="AG188" s="74">
        <v>26.35</v>
      </c>
      <c r="AH188" s="74">
        <v>3.536</v>
      </c>
      <c r="AI188" s="74">
        <v>237.1</v>
      </c>
      <c r="AJ188" s="71">
        <v>0.13300000000000001</v>
      </c>
      <c r="AK188" s="71">
        <v>0.23699999999999999</v>
      </c>
      <c r="AL188" s="71">
        <v>2.5999999999999999E-2</v>
      </c>
      <c r="AM188" s="72">
        <v>0.06</v>
      </c>
      <c r="AN188" s="74">
        <v>63.27</v>
      </c>
      <c r="AO188" s="71">
        <v>1.2270000000000001</v>
      </c>
      <c r="AP188" s="71">
        <v>2.3530000000000002</v>
      </c>
      <c r="AQ188" s="71">
        <v>0.16500000000000001</v>
      </c>
      <c r="AR188" s="71">
        <v>0.57399999999999995</v>
      </c>
      <c r="AS188" s="71">
        <v>9.9000000000000005E-2</v>
      </c>
      <c r="AT188" s="71">
        <v>0.28799999999999998</v>
      </c>
      <c r="AU188" s="71">
        <f t="shared" si="26"/>
        <v>288</v>
      </c>
      <c r="AV188" s="72">
        <f t="shared" si="27"/>
        <v>2.7559808612440189</v>
      </c>
      <c r="AW188" s="72">
        <v>0.11</v>
      </c>
      <c r="AX188" s="72">
        <v>0.02</v>
      </c>
      <c r="AY188" s="71">
        <v>3.2000000000000001E-2</v>
      </c>
      <c r="AZ188" s="72">
        <v>0.02</v>
      </c>
      <c r="BA188" s="71">
        <v>4.0000000000000001E-3</v>
      </c>
      <c r="BB188" s="72">
        <v>0.02</v>
      </c>
      <c r="BC188" s="72">
        <v>0.04</v>
      </c>
      <c r="BD188" s="72">
        <v>0.01</v>
      </c>
      <c r="BE188" s="71">
        <v>2.4E-2</v>
      </c>
      <c r="BF188" s="71">
        <v>0.73399999999999999</v>
      </c>
      <c r="BG188" s="71">
        <v>1.4E-2</v>
      </c>
      <c r="BH188" s="71">
        <v>6.0000000000000001E-3</v>
      </c>
    </row>
    <row r="189" spans="1:60" ht="12" customHeight="1" x14ac:dyDescent="0.2">
      <c r="B189" s="70">
        <v>17</v>
      </c>
      <c r="C189" s="81">
        <v>42517</v>
      </c>
      <c r="D189" s="82" t="s">
        <v>344</v>
      </c>
      <c r="E189" s="90">
        <v>509.7407293572</v>
      </c>
      <c r="F189" s="83">
        <v>3231.4399999999996</v>
      </c>
      <c r="G189" s="83">
        <v>3257.3399999999992</v>
      </c>
      <c r="H189" s="83">
        <v>-1655.6399999999996</v>
      </c>
      <c r="I189" s="70" t="s">
        <v>184</v>
      </c>
      <c r="J189" s="70" t="s">
        <v>47</v>
      </c>
      <c r="K189" s="70" t="s">
        <v>47</v>
      </c>
      <c r="L189" s="70" t="s">
        <v>42</v>
      </c>
      <c r="M189" s="70" t="s">
        <v>289</v>
      </c>
      <c r="P189" s="71">
        <v>4.3150000000000004</v>
      </c>
      <c r="Q189" s="71">
        <v>0.13</v>
      </c>
      <c r="R189" s="71">
        <v>26.63</v>
      </c>
      <c r="S189" s="72">
        <v>0.72024999999999995</v>
      </c>
      <c r="T189" s="71">
        <v>0.27100000000000002</v>
      </c>
      <c r="U189" s="71">
        <v>11.23</v>
      </c>
      <c r="V189" s="73">
        <v>132.19999999999999</v>
      </c>
      <c r="W189" s="74">
        <v>1.899</v>
      </c>
      <c r="X189" s="84">
        <v>5.6</v>
      </c>
      <c r="Y189" s="73">
        <v>80.36</v>
      </c>
      <c r="Z189" s="75">
        <v>0.56399999999999995</v>
      </c>
      <c r="AA189" s="75">
        <f t="shared" si="19"/>
        <v>0.50810810810810803</v>
      </c>
      <c r="AB189" s="73">
        <f t="shared" si="20"/>
        <v>3928.2345945945935</v>
      </c>
      <c r="AC189" s="85">
        <v>1.4</v>
      </c>
      <c r="AD189" s="84">
        <v>9.1999999999999993</v>
      </c>
      <c r="AE189" s="74">
        <v>1.883</v>
      </c>
      <c r="AF189" s="74">
        <v>5.6529999999999996</v>
      </c>
      <c r="AG189" s="74">
        <v>24.39</v>
      </c>
      <c r="AH189" s="74">
        <v>13.34</v>
      </c>
      <c r="AI189" s="74">
        <v>276.8</v>
      </c>
      <c r="AJ189" s="71">
        <v>0.11899999999999999</v>
      </c>
      <c r="AK189" s="72">
        <v>0.13</v>
      </c>
      <c r="AL189" s="71">
        <v>2.7E-2</v>
      </c>
      <c r="AM189" s="71">
        <v>0.15</v>
      </c>
      <c r="AN189" s="74">
        <v>69.67</v>
      </c>
      <c r="AO189" s="71">
        <v>1.5589999999999999</v>
      </c>
      <c r="AP189" s="71">
        <v>2.7010000000000001</v>
      </c>
      <c r="AQ189" s="71">
        <v>0.193</v>
      </c>
      <c r="AR189" s="71">
        <v>0.79500000000000004</v>
      </c>
      <c r="AS189" s="71">
        <v>0.105</v>
      </c>
      <c r="AT189" s="71">
        <v>0.372</v>
      </c>
      <c r="AU189" s="71">
        <f t="shared" si="26"/>
        <v>372</v>
      </c>
      <c r="AV189" s="72">
        <f t="shared" si="27"/>
        <v>3.6292682926829265</v>
      </c>
      <c r="AW189" s="72">
        <v>0.1</v>
      </c>
      <c r="AX189" s="72">
        <v>0.02</v>
      </c>
      <c r="AY189" s="71">
        <v>1.2E-2</v>
      </c>
      <c r="AZ189" s="72">
        <v>0.02</v>
      </c>
      <c r="BA189" s="72">
        <v>0.04</v>
      </c>
      <c r="BB189" s="72">
        <v>0.02</v>
      </c>
      <c r="BC189" s="72">
        <v>0.04</v>
      </c>
      <c r="BD189" s="72">
        <v>0.01</v>
      </c>
      <c r="BE189" s="72">
        <v>0.01</v>
      </c>
      <c r="BF189" s="71">
        <v>0.79500000000000004</v>
      </c>
      <c r="BG189" s="71">
        <v>1.2999999999999999E-2</v>
      </c>
      <c r="BH189" s="71">
        <v>6.0000000000000001E-3</v>
      </c>
    </row>
    <row r="190" spans="1:60" ht="12" customHeight="1" x14ac:dyDescent="0.2">
      <c r="B190" s="70">
        <v>18</v>
      </c>
      <c r="C190" s="81">
        <v>42517</v>
      </c>
      <c r="D190" s="82" t="s">
        <v>344</v>
      </c>
      <c r="E190" s="90">
        <v>509.7407293572</v>
      </c>
      <c r="F190" s="83">
        <v>3231.4399999999996</v>
      </c>
      <c r="G190" s="83">
        <v>3257.3399999999992</v>
      </c>
      <c r="H190" s="83">
        <v>-1655.6399999999996</v>
      </c>
      <c r="I190" s="70" t="s">
        <v>184</v>
      </c>
      <c r="J190" s="70" t="s">
        <v>47</v>
      </c>
      <c r="K190" s="70" t="s">
        <v>47</v>
      </c>
      <c r="L190" s="70" t="s">
        <v>42</v>
      </c>
      <c r="M190" s="70" t="s">
        <v>289</v>
      </c>
      <c r="P190" s="71">
        <v>4.4180000000000001</v>
      </c>
      <c r="Q190" s="71">
        <v>8.2000000000000003E-2</v>
      </c>
      <c r="R190" s="71">
        <v>22.59</v>
      </c>
      <c r="S190" s="72">
        <v>0.91942000000000002</v>
      </c>
      <c r="T190" s="71">
        <v>0.26200000000000001</v>
      </c>
      <c r="U190" s="71">
        <v>9.6020000000000003</v>
      </c>
      <c r="V190" s="73">
        <v>115.6</v>
      </c>
      <c r="W190" s="74">
        <v>3.8919999999999999</v>
      </c>
      <c r="X190" s="84">
        <v>6.6</v>
      </c>
      <c r="Y190" s="73">
        <v>19.27</v>
      </c>
      <c r="Z190" s="75">
        <v>0.35599999999999998</v>
      </c>
      <c r="AA190" s="75">
        <f t="shared" si="19"/>
        <v>0.32072072072072066</v>
      </c>
      <c r="AB190" s="73">
        <f t="shared" si="20"/>
        <v>2479.5239639639631</v>
      </c>
      <c r="AC190" s="74">
        <v>0.75</v>
      </c>
      <c r="AD190" s="84">
        <v>7.1</v>
      </c>
      <c r="AE190" s="74">
        <v>1.2210000000000001</v>
      </c>
      <c r="AF190" s="74">
        <v>4.6790000000000003</v>
      </c>
      <c r="AG190" s="74">
        <v>23.55</v>
      </c>
      <c r="AH190" s="74">
        <v>2.915</v>
      </c>
      <c r="AI190" s="74">
        <v>234.2</v>
      </c>
      <c r="AJ190" s="71">
        <v>0.108</v>
      </c>
      <c r="AK190" s="72">
        <v>0.12</v>
      </c>
      <c r="AL190" s="71">
        <v>2.1000000000000001E-2</v>
      </c>
      <c r="AM190" s="72">
        <v>0.08</v>
      </c>
      <c r="AN190" s="74">
        <v>60.66</v>
      </c>
      <c r="AO190" s="71">
        <v>1.3109999999999999</v>
      </c>
      <c r="AP190" s="71">
        <v>2.363</v>
      </c>
      <c r="AQ190" s="71">
        <v>0.17199999999999999</v>
      </c>
      <c r="AR190" s="71">
        <v>0.66400000000000003</v>
      </c>
      <c r="AS190" s="71">
        <v>0.157</v>
      </c>
      <c r="AT190" s="71">
        <v>0.30599999999999999</v>
      </c>
      <c r="AU190" s="71">
        <f t="shared" si="26"/>
        <v>306</v>
      </c>
      <c r="AV190" s="71">
        <f t="shared" si="27"/>
        <v>2.3094339622641509</v>
      </c>
      <c r="AW190" s="71">
        <v>0.108</v>
      </c>
      <c r="AX190" s="71">
        <v>1.6E-2</v>
      </c>
      <c r="AY190" s="71">
        <v>1.9E-2</v>
      </c>
      <c r="AZ190" s="71">
        <v>8.9999999999999993E-3</v>
      </c>
      <c r="BA190" s="72">
        <v>0.03</v>
      </c>
      <c r="BB190" s="72">
        <v>0.02</v>
      </c>
      <c r="BC190" s="72">
        <v>0.04</v>
      </c>
      <c r="BD190" s="72">
        <v>0.01</v>
      </c>
      <c r="BE190" s="72">
        <v>0.01</v>
      </c>
      <c r="BF190" s="71">
        <v>0.752</v>
      </c>
      <c r="BG190" s="71">
        <v>5.0000000000000001E-3</v>
      </c>
      <c r="BH190" s="71">
        <v>2E-3</v>
      </c>
    </row>
    <row r="191" spans="1:60" ht="12" customHeight="1" x14ac:dyDescent="0.2">
      <c r="B191" s="70">
        <v>19</v>
      </c>
      <c r="C191" s="81">
        <v>42517</v>
      </c>
      <c r="D191" s="82" t="s">
        <v>344</v>
      </c>
      <c r="E191" s="90">
        <v>509.7407293572</v>
      </c>
      <c r="F191" s="83">
        <v>3231.4399999999996</v>
      </c>
      <c r="G191" s="83">
        <v>3257.3399999999992</v>
      </c>
      <c r="H191" s="83">
        <v>-1655.6399999999996</v>
      </c>
      <c r="I191" s="70" t="s">
        <v>184</v>
      </c>
      <c r="J191" s="70" t="s">
        <v>47</v>
      </c>
      <c r="K191" s="70" t="s">
        <v>47</v>
      </c>
      <c r="L191" s="70" t="s">
        <v>42</v>
      </c>
      <c r="M191" s="70" t="s">
        <v>289</v>
      </c>
      <c r="P191" s="71">
        <v>4.5860000000000003</v>
      </c>
      <c r="Q191" s="71">
        <v>3.4000000000000002E-2</v>
      </c>
      <c r="R191" s="71">
        <v>22.49</v>
      </c>
      <c r="S191" s="72">
        <v>0.79266000000000003</v>
      </c>
      <c r="T191" s="71">
        <v>0.25600000000000001</v>
      </c>
      <c r="U191" s="71">
        <v>9.452</v>
      </c>
      <c r="V191" s="73">
        <v>162.19999999999999</v>
      </c>
      <c r="W191" s="74">
        <v>4.25</v>
      </c>
      <c r="X191" s="84">
        <v>3.3</v>
      </c>
      <c r="Y191" s="73">
        <v>11.6</v>
      </c>
      <c r="Z191" s="75">
        <v>0.28599999999999998</v>
      </c>
      <c r="AA191" s="75">
        <f t="shared" si="19"/>
        <v>0.25765765765765763</v>
      </c>
      <c r="AB191" s="73">
        <f t="shared" si="20"/>
        <v>1991.9771171171169</v>
      </c>
      <c r="AC191" s="74">
        <v>0.34300000000000003</v>
      </c>
      <c r="AD191" s="84">
        <v>5.2</v>
      </c>
      <c r="AE191" s="74">
        <v>1.851</v>
      </c>
      <c r="AF191" s="74">
        <v>3.63</v>
      </c>
      <c r="AG191" s="74">
        <v>25.19</v>
      </c>
      <c r="AH191" s="74">
        <v>2.4710000000000001</v>
      </c>
      <c r="AI191" s="74">
        <v>245.6</v>
      </c>
      <c r="AJ191" s="71">
        <v>0.17199999999999999</v>
      </c>
      <c r="AK191" s="72">
        <v>0.1</v>
      </c>
      <c r="AL191" s="71">
        <v>2.5999999999999999E-2</v>
      </c>
      <c r="AM191" s="72">
        <v>0.08</v>
      </c>
      <c r="AN191" s="74">
        <v>62.49</v>
      </c>
      <c r="AO191" s="71">
        <v>1.3129999999999999</v>
      </c>
      <c r="AP191" s="71">
        <v>2.4220000000000002</v>
      </c>
      <c r="AQ191" s="71">
        <v>0.16300000000000001</v>
      </c>
      <c r="AR191" s="71">
        <v>0.70199999999999996</v>
      </c>
      <c r="AS191" s="71">
        <v>0.122</v>
      </c>
      <c r="AT191" s="71">
        <v>0.33600000000000002</v>
      </c>
      <c r="AU191" s="71">
        <f t="shared" si="26"/>
        <v>336</v>
      </c>
      <c r="AV191" s="72">
        <f t="shared" si="27"/>
        <v>3.1698113207547172</v>
      </c>
      <c r="AW191" s="72">
        <v>0.09</v>
      </c>
      <c r="AX191" s="71">
        <v>8.0000000000000002E-3</v>
      </c>
      <c r="AY191" s="72">
        <v>0.05</v>
      </c>
      <c r="AZ191" s="71">
        <v>4.0000000000000001E-3</v>
      </c>
      <c r="BA191" s="72">
        <v>0.04</v>
      </c>
      <c r="BB191" s="72">
        <v>0.02</v>
      </c>
      <c r="BC191" s="72">
        <v>0.04</v>
      </c>
      <c r="BD191" s="72">
        <v>0.01</v>
      </c>
      <c r="BE191" s="72">
        <v>0.01</v>
      </c>
      <c r="BF191" s="71">
        <v>0.64</v>
      </c>
      <c r="BG191" s="72">
        <v>0.03</v>
      </c>
      <c r="BH191" s="72">
        <v>0.01</v>
      </c>
    </row>
    <row r="192" spans="1:60" ht="12" customHeight="1" x14ac:dyDescent="0.2">
      <c r="B192" s="70">
        <v>20</v>
      </c>
      <c r="C192" s="81">
        <v>42517</v>
      </c>
      <c r="D192" s="82" t="s">
        <v>344</v>
      </c>
      <c r="E192" s="90">
        <v>509.7407293572</v>
      </c>
      <c r="F192" s="83">
        <v>3231.4399999999996</v>
      </c>
      <c r="G192" s="83">
        <v>3257.3399999999992</v>
      </c>
      <c r="H192" s="83">
        <v>-1655.6399999999996</v>
      </c>
      <c r="I192" s="70" t="s">
        <v>184</v>
      </c>
      <c r="J192" s="70" t="s">
        <v>47</v>
      </c>
      <c r="K192" s="70" t="s">
        <v>47</v>
      </c>
      <c r="L192" s="70" t="s">
        <v>42</v>
      </c>
      <c r="M192" s="70" t="s">
        <v>289</v>
      </c>
      <c r="P192" s="71">
        <v>4.5110000000000001</v>
      </c>
      <c r="Q192" s="71">
        <v>3.7999999999999999E-2</v>
      </c>
      <c r="R192" s="71">
        <v>25.82</v>
      </c>
      <c r="S192" s="72">
        <v>0.75817999999999997</v>
      </c>
      <c r="T192" s="71">
        <v>0.25900000000000001</v>
      </c>
      <c r="U192" s="71">
        <v>10.220000000000001</v>
      </c>
      <c r="V192" s="73">
        <v>114</v>
      </c>
      <c r="W192" s="85">
        <v>19</v>
      </c>
      <c r="X192" s="84">
        <v>5.5</v>
      </c>
      <c r="Y192" s="84">
        <v>27.9</v>
      </c>
      <c r="Z192" s="75">
        <v>0.11700000000000001</v>
      </c>
      <c r="AA192" s="75">
        <f t="shared" si="19"/>
        <v>0.1054054054054054</v>
      </c>
      <c r="AB192" s="73">
        <f t="shared" si="20"/>
        <v>814.89972972972964</v>
      </c>
      <c r="AC192" s="85">
        <v>1.9</v>
      </c>
      <c r="AD192" s="84">
        <v>12.9</v>
      </c>
      <c r="AE192" s="85">
        <v>1.1000000000000001</v>
      </c>
      <c r="AF192" s="85">
        <v>3.3</v>
      </c>
      <c r="AG192" s="74">
        <v>23.39</v>
      </c>
      <c r="AH192" s="74">
        <v>3.6869999999999998</v>
      </c>
      <c r="AI192" s="74">
        <v>269.8</v>
      </c>
      <c r="AJ192" s="71">
        <v>0.11700000000000001</v>
      </c>
      <c r="AK192" s="71">
        <v>0.16700000000000001</v>
      </c>
      <c r="AL192" s="71">
        <v>4.3999999999999997E-2</v>
      </c>
      <c r="AM192" s="71">
        <v>0.23200000000000001</v>
      </c>
      <c r="AN192" s="74">
        <v>65.34</v>
      </c>
      <c r="AO192" s="71">
        <v>1.405</v>
      </c>
      <c r="AP192" s="71">
        <v>2.464</v>
      </c>
      <c r="AQ192" s="71">
        <v>0.21199999999999999</v>
      </c>
      <c r="AR192" s="71">
        <v>0.70499999999999996</v>
      </c>
      <c r="AS192" s="71">
        <v>0.105</v>
      </c>
      <c r="AT192" s="71">
        <v>0.32800000000000001</v>
      </c>
      <c r="AU192" s="71">
        <f t="shared" si="26"/>
        <v>328</v>
      </c>
      <c r="AV192" s="72">
        <f t="shared" si="27"/>
        <v>3.3641025641025641</v>
      </c>
      <c r="AW192" s="72">
        <v>0.09</v>
      </c>
      <c r="AX192" s="72">
        <v>0.02</v>
      </c>
      <c r="AY192" s="72">
        <v>0.04</v>
      </c>
      <c r="AZ192" s="72">
        <v>0.02</v>
      </c>
      <c r="BA192" s="72">
        <v>0.02</v>
      </c>
      <c r="BB192" s="72">
        <v>0.02</v>
      </c>
      <c r="BC192" s="72">
        <v>0.05</v>
      </c>
      <c r="BD192" s="72">
        <v>0.02</v>
      </c>
      <c r="BE192" s="72">
        <v>0.01</v>
      </c>
      <c r="BF192" s="71">
        <v>0.61399999999999999</v>
      </c>
      <c r="BG192" s="72">
        <v>0.02</v>
      </c>
      <c r="BH192" s="72">
        <v>0.01</v>
      </c>
    </row>
    <row r="193" spans="2:60" ht="12" customHeight="1" x14ac:dyDescent="0.2">
      <c r="B193" s="70">
        <v>21</v>
      </c>
      <c r="C193" s="81">
        <v>42517</v>
      </c>
      <c r="D193" s="82" t="s">
        <v>344</v>
      </c>
      <c r="E193" s="90">
        <v>509.7407293572</v>
      </c>
      <c r="F193" s="83">
        <v>3231.4399999999996</v>
      </c>
      <c r="G193" s="83">
        <v>3257.3399999999992</v>
      </c>
      <c r="H193" s="83">
        <v>-1655.6399999999996</v>
      </c>
      <c r="I193" s="70" t="s">
        <v>184</v>
      </c>
      <c r="J193" s="70" t="s">
        <v>47</v>
      </c>
      <c r="K193" s="70" t="s">
        <v>47</v>
      </c>
      <c r="L193" s="70" t="s">
        <v>42</v>
      </c>
      <c r="M193" s="70" t="s">
        <v>289</v>
      </c>
      <c r="P193" s="71">
        <v>4.0839999999999996</v>
      </c>
      <c r="Q193" s="71">
        <v>0.03</v>
      </c>
      <c r="R193" s="71">
        <v>20.32</v>
      </c>
      <c r="S193" s="72">
        <v>0.92125999999999997</v>
      </c>
      <c r="T193" s="71">
        <v>0.27300000000000002</v>
      </c>
      <c r="U193" s="71">
        <v>8.5060000000000002</v>
      </c>
      <c r="V193" s="73">
        <v>106.2</v>
      </c>
      <c r="W193" s="74">
        <v>0.77200000000000002</v>
      </c>
      <c r="X193" s="84">
        <v>3.3</v>
      </c>
      <c r="Y193" s="73">
        <v>13.45</v>
      </c>
      <c r="Z193" s="75">
        <v>0.317</v>
      </c>
      <c r="AA193" s="75">
        <f t="shared" si="19"/>
        <v>0.28558558558558556</v>
      </c>
      <c r="AB193" s="73">
        <f t="shared" si="20"/>
        <v>2207.8907207207203</v>
      </c>
      <c r="AC193" s="74">
        <v>0.34599999999999997</v>
      </c>
      <c r="AD193" s="84">
        <v>5.7</v>
      </c>
      <c r="AE193" s="74">
        <v>1.1870000000000001</v>
      </c>
      <c r="AF193" s="74">
        <v>4.617</v>
      </c>
      <c r="AG193" s="74">
        <v>24</v>
      </c>
      <c r="AH193" s="74">
        <v>3.2090000000000001</v>
      </c>
      <c r="AI193" s="74">
        <v>213.6</v>
      </c>
      <c r="AJ193" s="71">
        <v>0.114</v>
      </c>
      <c r="AK193" s="71">
        <v>0.104</v>
      </c>
      <c r="AL193" s="71">
        <v>3.3000000000000002E-2</v>
      </c>
      <c r="AM193" s="72">
        <v>7.0000000000000007E-2</v>
      </c>
      <c r="AN193" s="74">
        <v>57.49</v>
      </c>
      <c r="AO193" s="71">
        <v>1.002</v>
      </c>
      <c r="AP193" s="71">
        <v>2.1819999999999999</v>
      </c>
      <c r="AQ193" s="71">
        <v>0.152</v>
      </c>
      <c r="AR193" s="71">
        <v>0.52</v>
      </c>
      <c r="AS193" s="71">
        <v>7.6999999999999999E-2</v>
      </c>
      <c r="AT193" s="71">
        <v>0.28100000000000003</v>
      </c>
      <c r="AU193" s="71">
        <f t="shared" si="26"/>
        <v>281</v>
      </c>
      <c r="AV193" s="71">
        <f t="shared" si="27"/>
        <v>4.1940298507462686</v>
      </c>
      <c r="AW193" s="71">
        <v>5.7000000000000002E-2</v>
      </c>
      <c r="AX193" s="71">
        <v>6.0000000000000001E-3</v>
      </c>
      <c r="AY193" s="71">
        <v>2.1000000000000001E-2</v>
      </c>
      <c r="AZ193" s="71">
        <v>7.0000000000000001E-3</v>
      </c>
      <c r="BA193" s="72">
        <v>0.03</v>
      </c>
      <c r="BB193" s="72">
        <v>0.02</v>
      </c>
      <c r="BC193" s="72">
        <v>0.06</v>
      </c>
      <c r="BD193" s="72">
        <v>0.02</v>
      </c>
      <c r="BE193" s="72">
        <v>0.01</v>
      </c>
      <c r="BF193" s="71">
        <v>0.63900000000000001</v>
      </c>
      <c r="BG193" s="71">
        <v>1.7999999999999999E-2</v>
      </c>
      <c r="BH193" s="71">
        <v>7.0000000000000001E-3</v>
      </c>
    </row>
    <row r="194" spans="2:60" ht="12" customHeight="1" x14ac:dyDescent="0.2">
      <c r="B194" s="70">
        <v>22</v>
      </c>
      <c r="C194" s="81">
        <v>42517</v>
      </c>
      <c r="D194" s="82" t="s">
        <v>344</v>
      </c>
      <c r="E194" s="90">
        <v>509.7407293572</v>
      </c>
      <c r="F194" s="83">
        <v>3231.4399999999996</v>
      </c>
      <c r="G194" s="83">
        <v>3257.3399999999992</v>
      </c>
      <c r="H194" s="83">
        <v>-1655.6399999999996</v>
      </c>
      <c r="I194" s="70" t="s">
        <v>184</v>
      </c>
      <c r="J194" s="70" t="s">
        <v>47</v>
      </c>
      <c r="K194" s="70" t="s">
        <v>47</v>
      </c>
      <c r="L194" s="70" t="s">
        <v>42</v>
      </c>
      <c r="M194" s="70" t="s">
        <v>289</v>
      </c>
      <c r="P194" s="71">
        <v>4.2279999999999998</v>
      </c>
      <c r="Q194" s="71">
        <v>3.1E-2</v>
      </c>
      <c r="R194" s="71">
        <v>24.74</v>
      </c>
      <c r="S194" s="72">
        <v>0.69088000000000005</v>
      </c>
      <c r="T194" s="71">
        <v>0.25900000000000001</v>
      </c>
      <c r="U194" s="71">
        <v>10.36</v>
      </c>
      <c r="V194" s="73">
        <v>122.9</v>
      </c>
      <c r="W194" s="74">
        <v>4.2569999999999997</v>
      </c>
      <c r="X194" s="84">
        <v>5.7</v>
      </c>
      <c r="Y194" s="73">
        <v>14.53</v>
      </c>
      <c r="Z194" s="75">
        <v>0.372</v>
      </c>
      <c r="AA194" s="75">
        <f t="shared" si="19"/>
        <v>0.3351351351351351</v>
      </c>
      <c r="AB194" s="73">
        <f t="shared" si="20"/>
        <v>2590.9632432432427</v>
      </c>
      <c r="AC194" s="74">
        <v>0.45400000000000001</v>
      </c>
      <c r="AD194" s="84">
        <v>5.8</v>
      </c>
      <c r="AE194" s="74">
        <v>2.8090000000000002</v>
      </c>
      <c r="AF194" s="74">
        <v>4.8150000000000004</v>
      </c>
      <c r="AG194" s="74">
        <v>25.05</v>
      </c>
      <c r="AH194" s="74">
        <v>3.6219999999999999</v>
      </c>
      <c r="AI194" s="74">
        <v>260.3</v>
      </c>
      <c r="AJ194" s="71">
        <v>0.104</v>
      </c>
      <c r="AK194" s="72">
        <v>0.08</v>
      </c>
      <c r="AL194" s="72">
        <v>0.09</v>
      </c>
      <c r="AM194" s="72">
        <v>0.1</v>
      </c>
      <c r="AN194" s="74">
        <v>64.7</v>
      </c>
      <c r="AO194" s="71">
        <v>1.246</v>
      </c>
      <c r="AP194" s="71">
        <v>2.4809999999999999</v>
      </c>
      <c r="AQ194" s="71">
        <v>0.16700000000000001</v>
      </c>
      <c r="AR194" s="71">
        <v>0.747</v>
      </c>
      <c r="AS194" s="71">
        <v>6.3E-2</v>
      </c>
      <c r="AT194" s="71">
        <v>0.38400000000000001</v>
      </c>
      <c r="AU194" s="71">
        <f t="shared" si="26"/>
        <v>384</v>
      </c>
      <c r="AV194" s="71">
        <f t="shared" si="27"/>
        <v>6.0952380952380949</v>
      </c>
      <c r="AW194" s="71">
        <v>6.3E-2</v>
      </c>
      <c r="AX194" s="71">
        <v>3.0000000000000001E-3</v>
      </c>
      <c r="AY194" s="72">
        <v>0.03</v>
      </c>
      <c r="AZ194" s="71">
        <v>1.2999999999999999E-2</v>
      </c>
      <c r="BA194" s="72">
        <v>0.04</v>
      </c>
      <c r="BB194" s="72">
        <v>0.02</v>
      </c>
      <c r="BC194" s="72">
        <v>0.05</v>
      </c>
      <c r="BD194" s="72">
        <v>0.02</v>
      </c>
      <c r="BE194" s="72">
        <v>0.01</v>
      </c>
      <c r="BF194" s="71">
        <v>0.71899999999999997</v>
      </c>
      <c r="BG194" s="71">
        <v>1.7999999999999999E-2</v>
      </c>
      <c r="BH194" s="71">
        <v>7.0000000000000001E-3</v>
      </c>
    </row>
    <row r="195" spans="2:60" ht="12" customHeight="1" x14ac:dyDescent="0.2">
      <c r="B195" s="70">
        <v>23</v>
      </c>
      <c r="C195" s="81">
        <v>42517</v>
      </c>
      <c r="D195" s="82" t="s">
        <v>344</v>
      </c>
      <c r="E195" s="90">
        <v>509.7407293572</v>
      </c>
      <c r="F195" s="83">
        <v>3231.4399999999996</v>
      </c>
      <c r="G195" s="83">
        <v>3257.3399999999992</v>
      </c>
      <c r="H195" s="83">
        <v>-1655.6399999999996</v>
      </c>
      <c r="I195" s="70" t="s">
        <v>184</v>
      </c>
      <c r="J195" s="70" t="s">
        <v>47</v>
      </c>
      <c r="K195" s="70" t="s">
        <v>47</v>
      </c>
      <c r="L195" s="70" t="s">
        <v>42</v>
      </c>
      <c r="M195" s="70" t="s">
        <v>289</v>
      </c>
      <c r="P195" s="71">
        <v>4.1959999999999997</v>
      </c>
      <c r="Q195" s="71">
        <v>3.9E-2</v>
      </c>
      <c r="R195" s="71">
        <v>23</v>
      </c>
      <c r="S195" s="72">
        <v>0.75917000000000001</v>
      </c>
      <c r="T195" s="71">
        <v>0.26600000000000001</v>
      </c>
      <c r="U195" s="71">
        <v>8.9139999999999997</v>
      </c>
      <c r="V195" s="73">
        <v>125.2</v>
      </c>
      <c r="W195" s="74">
        <v>1.5309999999999999</v>
      </c>
      <c r="X195" s="84">
        <v>4.5999999999999996</v>
      </c>
      <c r="Y195" s="73">
        <v>12.68</v>
      </c>
      <c r="Z195" s="75">
        <v>0.34300000000000003</v>
      </c>
      <c r="AA195" s="75">
        <f t="shared" si="19"/>
        <v>0.30900900900900902</v>
      </c>
      <c r="AB195" s="73">
        <f t="shared" si="20"/>
        <v>2388.9795495495496</v>
      </c>
      <c r="AC195" s="74">
        <v>0.5</v>
      </c>
      <c r="AD195" s="84">
        <v>6.7</v>
      </c>
      <c r="AE195" s="74">
        <v>2.6230000000000002</v>
      </c>
      <c r="AF195" s="74">
        <v>4.3760000000000003</v>
      </c>
      <c r="AG195" s="74">
        <v>24.75</v>
      </c>
      <c r="AH195" s="74">
        <v>3.4980000000000002</v>
      </c>
      <c r="AI195" s="74">
        <v>243.8</v>
      </c>
      <c r="AJ195" s="71">
        <v>8.5999999999999993E-2</v>
      </c>
      <c r="AK195" s="71">
        <v>0.34</v>
      </c>
      <c r="AL195" s="71">
        <v>5.6000000000000001E-2</v>
      </c>
      <c r="AM195" s="72">
        <v>0.08</v>
      </c>
      <c r="AN195" s="74">
        <v>62.78</v>
      </c>
      <c r="AO195" s="71">
        <v>0.98599999999999999</v>
      </c>
      <c r="AP195" s="71">
        <v>2.0030000000000001</v>
      </c>
      <c r="AQ195" s="71">
        <v>0.17</v>
      </c>
      <c r="AR195" s="71">
        <v>0.47299999999999998</v>
      </c>
      <c r="AS195" s="71">
        <v>6.9000000000000006E-2</v>
      </c>
      <c r="AT195" s="71">
        <v>0.32800000000000001</v>
      </c>
      <c r="AU195" s="71">
        <f t="shared" si="26"/>
        <v>328</v>
      </c>
      <c r="AV195" s="72">
        <f t="shared" si="27"/>
        <v>3.4708994708994712</v>
      </c>
      <c r="AW195" s="72">
        <v>0.12</v>
      </c>
      <c r="AX195" s="71">
        <v>7.0000000000000001E-3</v>
      </c>
      <c r="AY195" s="71">
        <v>3.4000000000000002E-2</v>
      </c>
      <c r="AZ195" s="72">
        <v>0.02</v>
      </c>
      <c r="BA195" s="72">
        <v>0.02</v>
      </c>
      <c r="BB195" s="72">
        <v>0.02</v>
      </c>
      <c r="BC195" s="72">
        <v>0.05</v>
      </c>
      <c r="BD195" s="72">
        <v>0.02</v>
      </c>
      <c r="BE195" s="71">
        <v>1.4E-2</v>
      </c>
      <c r="BF195" s="71">
        <v>0.59899999999999998</v>
      </c>
      <c r="BG195" s="71">
        <v>1.6E-2</v>
      </c>
      <c r="BH195" s="71">
        <v>8.9999999999999993E-3</v>
      </c>
    </row>
    <row r="196" spans="2:60" ht="12" customHeight="1" x14ac:dyDescent="0.2">
      <c r="E196" s="90"/>
      <c r="AV196" s="71"/>
    </row>
    <row r="197" spans="2:60" ht="12" customHeight="1" x14ac:dyDescent="0.2">
      <c r="E197" s="90"/>
      <c r="AV197" s="71"/>
    </row>
    <row r="198" spans="2:60" ht="12" customHeight="1" x14ac:dyDescent="0.2">
      <c r="E198" s="70"/>
      <c r="F198" s="70"/>
      <c r="G198" s="70"/>
      <c r="H198" s="70"/>
      <c r="AV198" s="71"/>
    </row>
    <row r="199" spans="2:60" ht="12" customHeight="1" x14ac:dyDescent="0.2">
      <c r="E199" s="70"/>
      <c r="F199" s="70"/>
      <c r="G199" s="70"/>
      <c r="H199" s="70"/>
      <c r="AV199" s="71"/>
    </row>
    <row r="200" spans="2:60" ht="12" customHeight="1" x14ac:dyDescent="0.2">
      <c r="E200" s="70"/>
      <c r="F200" s="70"/>
      <c r="G200" s="70"/>
      <c r="H200" s="70"/>
      <c r="AV200" s="71"/>
    </row>
    <row r="201" spans="2:60" ht="12" customHeight="1" x14ac:dyDescent="0.2">
      <c r="E201" s="70"/>
      <c r="F201" s="70"/>
      <c r="G201" s="70"/>
      <c r="H201" s="70"/>
    </row>
    <row r="203" spans="2:60" ht="12" customHeight="1" x14ac:dyDescent="0.2">
      <c r="E203" s="70"/>
      <c r="F203" s="70"/>
      <c r="G203" s="70"/>
      <c r="H203" s="70"/>
    </row>
    <row r="204" spans="2:60" ht="12" customHeight="1" x14ac:dyDescent="0.2">
      <c r="E204" s="70"/>
      <c r="F204" s="70"/>
      <c r="G204" s="70"/>
      <c r="H204" s="70"/>
    </row>
    <row r="205" spans="2:60" ht="12" customHeight="1" x14ac:dyDescent="0.2">
      <c r="E205" s="70"/>
      <c r="F205" s="70"/>
      <c r="G205" s="70"/>
      <c r="H205" s="70"/>
    </row>
    <row r="207" spans="2:60" ht="12" customHeight="1" x14ac:dyDescent="0.2">
      <c r="E207" s="70"/>
      <c r="F207" s="70"/>
      <c r="G207" s="70"/>
      <c r="H207" s="70"/>
    </row>
    <row r="208" spans="2:60" ht="12" customHeight="1" x14ac:dyDescent="0.2">
      <c r="E208" s="70"/>
      <c r="F208" s="70"/>
      <c r="G208" s="70"/>
      <c r="H208" s="70"/>
    </row>
    <row r="209" spans="5:8" ht="12" customHeight="1" x14ac:dyDescent="0.2">
      <c r="E209" s="70"/>
      <c r="F209" s="70"/>
      <c r="G209" s="70"/>
      <c r="H209" s="70"/>
    </row>
    <row r="211" spans="5:8" ht="12" customHeight="1" x14ac:dyDescent="0.2">
      <c r="E211" s="70"/>
      <c r="F211" s="70"/>
      <c r="G211" s="70"/>
      <c r="H211" s="70"/>
    </row>
    <row r="212" spans="5:8" ht="12" customHeight="1" x14ac:dyDescent="0.2">
      <c r="E212" s="70"/>
      <c r="F212" s="70"/>
      <c r="G212" s="70"/>
      <c r="H212" s="70"/>
    </row>
    <row r="213" spans="5:8" ht="12" customHeight="1" x14ac:dyDescent="0.2">
      <c r="E213" s="70"/>
      <c r="F213" s="70"/>
      <c r="G213" s="70"/>
      <c r="H213" s="70"/>
    </row>
    <row r="214" spans="5:8" ht="12" customHeight="1" x14ac:dyDescent="0.2">
      <c r="E214" s="70"/>
      <c r="F214" s="70"/>
      <c r="G214" s="70"/>
      <c r="H214" s="70"/>
    </row>
    <row r="215" spans="5:8" ht="12" customHeight="1" x14ac:dyDescent="0.2">
      <c r="E215" s="70"/>
      <c r="F215" s="70"/>
      <c r="G215" s="70"/>
      <c r="H215" s="70"/>
    </row>
    <row r="216" spans="5:8" ht="12" customHeight="1" x14ac:dyDescent="0.2">
      <c r="E216" s="70"/>
      <c r="F216" s="70"/>
      <c r="G216" s="70"/>
      <c r="H216" s="70"/>
    </row>
    <row r="217" spans="5:8" ht="12" customHeight="1" x14ac:dyDescent="0.2">
      <c r="E217" s="70"/>
      <c r="F217" s="70"/>
      <c r="G217" s="70"/>
      <c r="H217" s="70"/>
    </row>
    <row r="218" spans="5:8" ht="12" customHeight="1" x14ac:dyDescent="0.2">
      <c r="E218" s="70"/>
      <c r="F218" s="70"/>
      <c r="G218" s="70"/>
      <c r="H218" s="70"/>
    </row>
    <row r="219" spans="5:8" ht="12" customHeight="1" x14ac:dyDescent="0.2">
      <c r="E219" s="70"/>
      <c r="F219" s="70"/>
      <c r="G219" s="70"/>
      <c r="H219" s="70"/>
    </row>
    <row r="221" spans="5:8" ht="12" customHeight="1" x14ac:dyDescent="0.2">
      <c r="E221" s="70"/>
      <c r="F221" s="70"/>
      <c r="G221" s="70"/>
      <c r="H221" s="70"/>
    </row>
    <row r="222" spans="5:8" ht="12" customHeight="1" x14ac:dyDescent="0.2">
      <c r="E222" s="70"/>
      <c r="F222" s="70"/>
      <c r="G222" s="70"/>
      <c r="H222" s="70"/>
    </row>
    <row r="223" spans="5:8" ht="12" customHeight="1" x14ac:dyDescent="0.2">
      <c r="E223" s="70"/>
      <c r="F223" s="70"/>
      <c r="G223" s="70"/>
      <c r="H223" s="70"/>
    </row>
    <row r="224" spans="5:8" ht="12" customHeight="1" x14ac:dyDescent="0.2">
      <c r="E224" s="70"/>
      <c r="F224" s="70"/>
      <c r="G224" s="70"/>
      <c r="H224" s="70"/>
    </row>
    <row r="225" spans="5:8" ht="12" customHeight="1" x14ac:dyDescent="0.2">
      <c r="E225" s="70"/>
      <c r="F225" s="70"/>
      <c r="G225" s="70"/>
      <c r="H225" s="70"/>
    </row>
    <row r="226" spans="5:8" ht="12" customHeight="1" x14ac:dyDescent="0.2">
      <c r="E226" s="70"/>
      <c r="F226" s="70"/>
      <c r="G226" s="70"/>
      <c r="H226" s="70"/>
    </row>
    <row r="227" spans="5:8" ht="12" customHeight="1" x14ac:dyDescent="0.2">
      <c r="E227" s="70"/>
      <c r="F227" s="70"/>
      <c r="G227" s="70"/>
      <c r="H227" s="70"/>
    </row>
    <row r="228" spans="5:8" ht="12" customHeight="1" x14ac:dyDescent="0.2">
      <c r="E228" s="70"/>
      <c r="F228" s="70"/>
      <c r="G228" s="70"/>
      <c r="H228" s="70"/>
    </row>
    <row r="229" spans="5:8" ht="12" customHeight="1" x14ac:dyDescent="0.2">
      <c r="E229" s="70"/>
      <c r="F229" s="70"/>
      <c r="G229" s="70"/>
      <c r="H229" s="70"/>
    </row>
    <row r="231" spans="5:8" ht="12" customHeight="1" x14ac:dyDescent="0.2">
      <c r="E231" s="70"/>
      <c r="F231" s="70"/>
      <c r="G231" s="70"/>
      <c r="H231" s="70"/>
    </row>
    <row r="232" spans="5:8" ht="12" customHeight="1" x14ac:dyDescent="0.2">
      <c r="E232" s="70"/>
      <c r="F232" s="70"/>
      <c r="G232" s="70"/>
      <c r="H232" s="70"/>
    </row>
    <row r="233" spans="5:8" ht="12" customHeight="1" x14ac:dyDescent="0.2">
      <c r="E233" s="70"/>
      <c r="F233" s="70"/>
      <c r="G233" s="70"/>
      <c r="H233" s="70"/>
    </row>
    <row r="234" spans="5:8" ht="12" customHeight="1" x14ac:dyDescent="0.2">
      <c r="E234" s="70"/>
      <c r="F234" s="70"/>
      <c r="G234" s="70"/>
      <c r="H234" s="70"/>
    </row>
    <row r="235" spans="5:8" ht="12" customHeight="1" x14ac:dyDescent="0.2">
      <c r="E235" s="70"/>
      <c r="F235" s="70"/>
      <c r="G235" s="70"/>
      <c r="H235" s="70"/>
    </row>
    <row r="236" spans="5:8" ht="12" customHeight="1" x14ac:dyDescent="0.2">
      <c r="E236" s="70"/>
      <c r="F236" s="70"/>
      <c r="G236" s="70"/>
      <c r="H236" s="70"/>
    </row>
    <row r="237" spans="5:8" ht="12" customHeight="1" x14ac:dyDescent="0.2">
      <c r="E237" s="70"/>
      <c r="F237" s="70"/>
      <c r="G237" s="70"/>
      <c r="H237" s="70"/>
    </row>
    <row r="238" spans="5:8" ht="12" customHeight="1" x14ac:dyDescent="0.2">
      <c r="E238" s="70"/>
      <c r="F238" s="70"/>
      <c r="G238" s="70"/>
      <c r="H238" s="70"/>
    </row>
    <row r="239" spans="5:8" ht="12" customHeight="1" x14ac:dyDescent="0.2">
      <c r="E239" s="70"/>
      <c r="F239" s="70"/>
      <c r="G239" s="70"/>
      <c r="H239" s="70"/>
    </row>
    <row r="240" spans="5:8" ht="12" customHeight="1" x14ac:dyDescent="0.2">
      <c r="E240" s="70"/>
      <c r="F240" s="70"/>
      <c r="G240" s="70"/>
      <c r="H240" s="70"/>
    </row>
    <row r="241" spans="5:8" ht="12" customHeight="1" x14ac:dyDescent="0.2">
      <c r="E241" s="70"/>
      <c r="F241" s="70"/>
      <c r="G241" s="70"/>
      <c r="H241" s="70"/>
    </row>
    <row r="242" spans="5:8" ht="12" customHeight="1" x14ac:dyDescent="0.2">
      <c r="E242" s="70"/>
      <c r="F242" s="70"/>
      <c r="G242" s="70"/>
      <c r="H242" s="70"/>
    </row>
    <row r="243" spans="5:8" ht="12" customHeight="1" x14ac:dyDescent="0.2">
      <c r="E243" s="70"/>
      <c r="F243" s="70"/>
      <c r="G243" s="70"/>
      <c r="H243" s="70"/>
    </row>
    <row r="244" spans="5:8" ht="12" customHeight="1" x14ac:dyDescent="0.2">
      <c r="E244" s="70"/>
      <c r="F244" s="70"/>
      <c r="G244" s="70"/>
      <c r="H244" s="70"/>
    </row>
    <row r="245" spans="5:8" ht="12" customHeight="1" x14ac:dyDescent="0.2">
      <c r="E245" s="70"/>
      <c r="F245" s="70"/>
      <c r="G245" s="70"/>
      <c r="H245" s="70"/>
    </row>
    <row r="248" spans="5:8" ht="12" customHeight="1" x14ac:dyDescent="0.2">
      <c r="E248" s="70"/>
      <c r="F248" s="70"/>
      <c r="G248" s="70"/>
      <c r="H248" s="70"/>
    </row>
    <row r="249" spans="5:8" ht="12" customHeight="1" x14ac:dyDescent="0.2">
      <c r="E249" s="70"/>
      <c r="F249" s="70"/>
      <c r="G249" s="70"/>
      <c r="H249" s="70"/>
    </row>
    <row r="250" spans="5:8" ht="12" customHeight="1" x14ac:dyDescent="0.2">
      <c r="E250" s="70"/>
      <c r="F250" s="70"/>
      <c r="G250" s="70"/>
      <c r="H250" s="70"/>
    </row>
    <row r="252" spans="5:8" ht="12" customHeight="1" x14ac:dyDescent="0.2">
      <c r="E252" s="70"/>
      <c r="F252" s="70"/>
      <c r="G252" s="70"/>
      <c r="H252" s="70"/>
    </row>
    <row r="253" spans="5:8" ht="12" customHeight="1" x14ac:dyDescent="0.2">
      <c r="E253" s="70"/>
      <c r="F253" s="70"/>
      <c r="G253" s="70"/>
      <c r="H253" s="70"/>
    </row>
    <row r="254" spans="5:8" ht="12" customHeight="1" x14ac:dyDescent="0.2">
      <c r="E254" s="70"/>
      <c r="F254" s="70"/>
      <c r="G254" s="70"/>
      <c r="H254" s="70"/>
    </row>
    <row r="255" spans="5:8" ht="12" customHeight="1" x14ac:dyDescent="0.2">
      <c r="E255" s="70"/>
      <c r="F255" s="70"/>
      <c r="G255" s="70"/>
      <c r="H255" s="70"/>
    </row>
    <row r="256" spans="5:8" ht="12" customHeight="1" x14ac:dyDescent="0.2">
      <c r="E256" s="70"/>
      <c r="F256" s="70"/>
      <c r="G256" s="70"/>
      <c r="H256" s="70"/>
    </row>
    <row r="257" spans="5:8" ht="12" customHeight="1" x14ac:dyDescent="0.2">
      <c r="E257" s="70"/>
      <c r="F257" s="70"/>
      <c r="G257" s="70"/>
      <c r="H257" s="70"/>
    </row>
    <row r="258" spans="5:8" ht="12" customHeight="1" x14ac:dyDescent="0.2">
      <c r="E258" s="70"/>
      <c r="F258" s="70"/>
      <c r="G258" s="70"/>
      <c r="H258" s="70"/>
    </row>
    <row r="259" spans="5:8" ht="12" customHeight="1" x14ac:dyDescent="0.2">
      <c r="E259" s="70"/>
      <c r="F259" s="70"/>
      <c r="G259" s="70"/>
      <c r="H259" s="70"/>
    </row>
    <row r="260" spans="5:8" ht="12" customHeight="1" x14ac:dyDescent="0.2">
      <c r="E260" s="70"/>
      <c r="F260" s="70"/>
      <c r="G260" s="70"/>
      <c r="H260" s="70"/>
    </row>
    <row r="261" spans="5:8" ht="12" customHeight="1" x14ac:dyDescent="0.2">
      <c r="E261" s="70"/>
      <c r="F261" s="70"/>
      <c r="G261" s="70"/>
      <c r="H261" s="70"/>
    </row>
    <row r="262" spans="5:8" ht="12" customHeight="1" x14ac:dyDescent="0.2">
      <c r="E262" s="70"/>
      <c r="F262" s="70"/>
      <c r="G262" s="70"/>
      <c r="H262" s="70"/>
    </row>
    <row r="263" spans="5:8" ht="12" customHeight="1" x14ac:dyDescent="0.2">
      <c r="E263" s="70"/>
      <c r="F263" s="70"/>
      <c r="G263" s="70"/>
      <c r="H263" s="70"/>
    </row>
    <row r="264" spans="5:8" ht="12" customHeight="1" x14ac:dyDescent="0.2">
      <c r="E264" s="70"/>
      <c r="F264" s="70"/>
      <c r="G264" s="70"/>
      <c r="H264" s="70"/>
    </row>
    <row r="265" spans="5:8" ht="12" customHeight="1" x14ac:dyDescent="0.2">
      <c r="E265" s="70"/>
      <c r="F265" s="70"/>
      <c r="G265" s="70"/>
      <c r="H265" s="70"/>
    </row>
    <row r="266" spans="5:8" ht="12" customHeight="1" x14ac:dyDescent="0.2">
      <c r="E266" s="70"/>
      <c r="F266" s="70"/>
      <c r="G266" s="70"/>
      <c r="H266" s="70"/>
    </row>
    <row r="267" spans="5:8" ht="12" customHeight="1" x14ac:dyDescent="0.2">
      <c r="E267" s="70"/>
      <c r="F267" s="70"/>
      <c r="G267" s="70"/>
      <c r="H267" s="70"/>
    </row>
    <row r="268" spans="5:8" ht="12" customHeight="1" x14ac:dyDescent="0.2">
      <c r="E268" s="70"/>
      <c r="F268" s="70"/>
      <c r="G268" s="70"/>
      <c r="H268" s="70"/>
    </row>
    <row r="269" spans="5:8" ht="12" customHeight="1" x14ac:dyDescent="0.2">
      <c r="E269" s="70"/>
      <c r="F269" s="70"/>
      <c r="G269" s="70"/>
      <c r="H269" s="70"/>
    </row>
    <row r="270" spans="5:8" ht="12" customHeight="1" x14ac:dyDescent="0.2">
      <c r="E270" s="70"/>
      <c r="F270" s="70"/>
      <c r="G270" s="70"/>
      <c r="H270" s="70"/>
    </row>
    <row r="271" spans="5:8" ht="12" customHeight="1" x14ac:dyDescent="0.2">
      <c r="E271" s="70"/>
      <c r="F271" s="70"/>
      <c r="G271" s="70"/>
      <c r="H271" s="70"/>
    </row>
    <row r="272" spans="5:8" ht="12" customHeight="1" x14ac:dyDescent="0.2">
      <c r="E272" s="70"/>
      <c r="F272" s="70"/>
      <c r="G272" s="70"/>
      <c r="H272" s="70"/>
    </row>
    <row r="273" spans="5:8" ht="12" customHeight="1" x14ac:dyDescent="0.2">
      <c r="E273" s="70"/>
      <c r="F273" s="70"/>
      <c r="G273" s="70"/>
      <c r="H273" s="70"/>
    </row>
    <row r="274" spans="5:8" ht="12" customHeight="1" x14ac:dyDescent="0.2">
      <c r="E274" s="70"/>
      <c r="F274" s="70"/>
      <c r="G274" s="70"/>
      <c r="H274" s="70"/>
    </row>
    <row r="275" spans="5:8" ht="12" customHeight="1" x14ac:dyDescent="0.2">
      <c r="E275" s="70"/>
      <c r="F275" s="70"/>
      <c r="G275" s="70"/>
      <c r="H275" s="70"/>
    </row>
    <row r="276" spans="5:8" ht="12" customHeight="1" x14ac:dyDescent="0.2">
      <c r="E276" s="70"/>
      <c r="F276" s="70"/>
      <c r="G276" s="70"/>
      <c r="H276" s="70"/>
    </row>
    <row r="277" spans="5:8" ht="12" customHeight="1" x14ac:dyDescent="0.2">
      <c r="E277" s="70"/>
      <c r="F277" s="70"/>
      <c r="G277" s="70"/>
      <c r="H277" s="70"/>
    </row>
    <row r="278" spans="5:8" ht="12" customHeight="1" x14ac:dyDescent="0.2">
      <c r="E278" s="70"/>
      <c r="F278" s="70"/>
      <c r="G278" s="70"/>
      <c r="H278" s="70"/>
    </row>
    <row r="279" spans="5:8" ht="12" customHeight="1" x14ac:dyDescent="0.2">
      <c r="E279" s="70"/>
      <c r="F279" s="70"/>
      <c r="G279" s="70"/>
      <c r="H279" s="70"/>
    </row>
    <row r="280" spans="5:8" ht="12" customHeight="1" x14ac:dyDescent="0.2">
      <c r="E280" s="70"/>
      <c r="F280" s="70"/>
      <c r="G280" s="70"/>
      <c r="H280" s="70"/>
    </row>
    <row r="281" spans="5:8" ht="12" customHeight="1" x14ac:dyDescent="0.2">
      <c r="E281" s="70"/>
      <c r="F281" s="70"/>
      <c r="G281" s="70"/>
      <c r="H281" s="70"/>
    </row>
    <row r="282" spans="5:8" ht="12" customHeight="1" x14ac:dyDescent="0.2">
      <c r="E282" s="70"/>
      <c r="F282" s="70"/>
      <c r="G282" s="70"/>
      <c r="H282" s="70"/>
    </row>
    <row r="283" spans="5:8" ht="12" customHeight="1" x14ac:dyDescent="0.2">
      <c r="E283" s="70"/>
      <c r="F283" s="70"/>
      <c r="G283" s="70"/>
      <c r="H283" s="70"/>
    </row>
    <row r="284" spans="5:8" ht="12" customHeight="1" x14ac:dyDescent="0.2">
      <c r="E284" s="70"/>
      <c r="F284" s="70"/>
      <c r="G284" s="70"/>
      <c r="H284" s="70"/>
    </row>
    <row r="285" spans="5:8" ht="12" customHeight="1" x14ac:dyDescent="0.2">
      <c r="E285" s="70"/>
      <c r="F285" s="70"/>
      <c r="G285" s="70"/>
      <c r="H285" s="70"/>
    </row>
    <row r="286" spans="5:8" ht="12" customHeight="1" x14ac:dyDescent="0.2">
      <c r="E286" s="70"/>
      <c r="F286" s="70"/>
      <c r="G286" s="70"/>
      <c r="H286" s="70"/>
    </row>
    <row r="287" spans="5:8" ht="12" customHeight="1" x14ac:dyDescent="0.2">
      <c r="E287" s="70"/>
      <c r="F287" s="70"/>
      <c r="G287" s="70"/>
      <c r="H287" s="70"/>
    </row>
    <row r="288" spans="5:8" ht="12" customHeight="1" x14ac:dyDescent="0.2">
      <c r="E288" s="70"/>
      <c r="F288" s="70"/>
      <c r="G288" s="70"/>
      <c r="H288" s="70"/>
    </row>
  </sheetData>
  <conditionalFormatting sqref="AW61:BH63 P147:Z151 P134:Z135 P113:Z117 P88:Z93 P173:Z176 P22:Z27 P12:Z18 P61:Z63 AC61:AT63 AC12:AT18 AC22:AT27 AC173:AT176 AC88:AT90 AC91:AG93 AC113:AT117 AC134:AT135 AC147:AT151 P166:Z170 AC166:AT170 AW166:BH170">
    <cfRule type="cellIs" dxfId="263" priority="73" operator="lessThan">
      <formula>#REF!</formula>
    </cfRule>
  </conditionalFormatting>
  <conditionalFormatting sqref="AW22:BH27 AW12:BH18 AW173:BH176 AW88:BH90">
    <cfRule type="cellIs" dxfId="262" priority="72" operator="lessThan">
      <formula>#REF!</formula>
    </cfRule>
  </conditionalFormatting>
  <conditionalFormatting sqref="AW56:BH56 AW136:BH138 AW144:BH146 AW61:BH63 AW22:BH27 AW12:BH18 AW173:BH176 AW112:BH112 AW88:BH90 P88:Z93 P173:Z176 P56:Z56 P134:Z138 P144:Z151 P61:Z63 P22:Z27 P12:Z18 AC12:AT18 AC22:AT27 AC61:AT63 AC56:AT56 AC173:AT176 AC88:AT93 AC134:AT138 AC144:AT151 P72:Z76 AC72:AT76 P112:Z117 AC112:AT117 AW166:BH170 P166:Z170 AC166:AT170">
    <cfRule type="cellIs" dxfId="261" priority="71" operator="equal">
      <formula>0</formula>
    </cfRule>
  </conditionalFormatting>
  <conditionalFormatting sqref="AY112 P72:Z76 AC72:AT76">
    <cfRule type="cellIs" dxfId="260" priority="70" operator="lessThan">
      <formula>#REF!</formula>
    </cfRule>
  </conditionalFormatting>
  <conditionalFormatting sqref="AY112">
    <cfRule type="cellIs" dxfId="259" priority="69" operator="equal">
      <formula>0</formula>
    </cfRule>
  </conditionalFormatting>
  <conditionalFormatting sqref="AZ13">
    <cfRule type="cellIs" dxfId="258" priority="68" operator="equal">
      <formula>0</formula>
    </cfRule>
  </conditionalFormatting>
  <conditionalFormatting sqref="BB62">
    <cfRule type="cellIs" dxfId="257" priority="67" operator="equal">
      <formula>0</formula>
    </cfRule>
  </conditionalFormatting>
  <conditionalFormatting sqref="BB14">
    <cfRule type="cellIs" dxfId="256" priority="66" operator="equal">
      <formula>0</formula>
    </cfRule>
  </conditionalFormatting>
  <conditionalFormatting sqref="BB175">
    <cfRule type="cellIs" dxfId="255" priority="65" operator="equal">
      <formula>0</formula>
    </cfRule>
  </conditionalFormatting>
  <conditionalFormatting sqref="BB23">
    <cfRule type="cellIs" dxfId="254" priority="64" operator="equal">
      <formula>0</formula>
    </cfRule>
  </conditionalFormatting>
  <conditionalFormatting sqref="BC112 BH27">
    <cfRule type="cellIs" dxfId="253" priority="63" operator="lessThan">
      <formula>#REF!</formula>
    </cfRule>
  </conditionalFormatting>
  <conditionalFormatting sqref="BC112">
    <cfRule type="cellIs" dxfId="252" priority="62" operator="equal">
      <formula>0</formula>
    </cfRule>
  </conditionalFormatting>
  <conditionalFormatting sqref="BH23">
    <cfRule type="cellIs" dxfId="251" priority="61" operator="lessThan">
      <formula>#REF!</formula>
    </cfRule>
  </conditionalFormatting>
  <conditionalFormatting sqref="BH26">
    <cfRule type="cellIs" dxfId="250" priority="60" operator="lessThan">
      <formula>#REF!</formula>
    </cfRule>
  </conditionalFormatting>
  <conditionalFormatting sqref="BH90">
    <cfRule type="cellIs" dxfId="249" priority="59" operator="lessThan">
      <formula>#REF!</formula>
    </cfRule>
  </conditionalFormatting>
  <conditionalFormatting sqref="BH173">
    <cfRule type="cellIs" dxfId="248" priority="58" operator="lessThan">
      <formula>#REF!</formula>
    </cfRule>
  </conditionalFormatting>
  <conditionalFormatting sqref="BH175">
    <cfRule type="cellIs" dxfId="247" priority="57" operator="lessThan">
      <formula>#REF!</formula>
    </cfRule>
  </conditionalFormatting>
  <conditionalFormatting sqref="BH166">
    <cfRule type="cellIs" dxfId="246" priority="56" operator="lessThan">
      <formula>#REF!</formula>
    </cfRule>
  </conditionalFormatting>
  <conditionalFormatting sqref="BH14">
    <cfRule type="cellIs" dxfId="245" priority="55" operator="lessThan">
      <formula>#REF!</formula>
    </cfRule>
  </conditionalFormatting>
  <conditionalFormatting sqref="BH13">
    <cfRule type="cellIs" dxfId="244" priority="54" operator="lessThan">
      <formula>#REF!</formula>
    </cfRule>
  </conditionalFormatting>
  <conditionalFormatting sqref="BH12">
    <cfRule type="cellIs" dxfId="243" priority="53" operator="lessThan">
      <formula>#REF!</formula>
    </cfRule>
  </conditionalFormatting>
  <conditionalFormatting sqref="BH17:BH18">
    <cfRule type="cellIs" dxfId="242" priority="52" operator="lessThan">
      <formula>#REF!</formula>
    </cfRule>
  </conditionalFormatting>
  <conditionalFormatting sqref="BH61">
    <cfRule type="cellIs" dxfId="241" priority="51" operator="lessThan">
      <formula>#REF!</formula>
    </cfRule>
  </conditionalFormatting>
  <conditionalFormatting sqref="BH62">
    <cfRule type="cellIs" dxfId="240" priority="50" operator="lessThan">
      <formula>#REF!</formula>
    </cfRule>
  </conditionalFormatting>
  <conditionalFormatting sqref="BH63">
    <cfRule type="cellIs" dxfId="239" priority="49" operator="lessThan">
      <formula>#REF!</formula>
    </cfRule>
  </conditionalFormatting>
  <conditionalFormatting sqref="BH136">
    <cfRule type="cellIs" dxfId="238" priority="48" operator="lessThan">
      <formula>#REF!</formula>
    </cfRule>
  </conditionalFormatting>
  <conditionalFormatting sqref="BH136">
    <cfRule type="cellIs" dxfId="237" priority="47" operator="equal">
      <formula>0</formula>
    </cfRule>
  </conditionalFormatting>
  <conditionalFormatting sqref="BG137">
    <cfRule type="cellIs" dxfId="236" priority="46" operator="lessThan">
      <formula>#REF!</formula>
    </cfRule>
  </conditionalFormatting>
  <conditionalFormatting sqref="BG137">
    <cfRule type="cellIs" dxfId="235" priority="45" operator="equal">
      <formula>0</formula>
    </cfRule>
  </conditionalFormatting>
  <conditionalFormatting sqref="BG138">
    <cfRule type="cellIs" dxfId="234" priority="44" operator="lessThan">
      <formula>#REF!</formula>
    </cfRule>
  </conditionalFormatting>
  <conditionalFormatting sqref="BG138">
    <cfRule type="cellIs" dxfId="233" priority="43" operator="equal">
      <formula>0</formula>
    </cfRule>
  </conditionalFormatting>
  <conditionalFormatting sqref="BG144">
    <cfRule type="cellIs" dxfId="232" priority="42" operator="lessThan">
      <formula>#REF!</formula>
    </cfRule>
  </conditionalFormatting>
  <conditionalFormatting sqref="BG144">
    <cfRule type="cellIs" dxfId="231" priority="41" operator="equal">
      <formula>0</formula>
    </cfRule>
  </conditionalFormatting>
  <conditionalFormatting sqref="BH144">
    <cfRule type="cellIs" dxfId="230" priority="40" operator="lessThan">
      <formula>#REF!</formula>
    </cfRule>
  </conditionalFormatting>
  <conditionalFormatting sqref="BH144">
    <cfRule type="cellIs" dxfId="229" priority="39" operator="equal">
      <formula>0</formula>
    </cfRule>
  </conditionalFormatting>
  <conditionalFormatting sqref="BH145">
    <cfRule type="cellIs" dxfId="228" priority="38" operator="lessThan">
      <formula>#REF!</formula>
    </cfRule>
  </conditionalFormatting>
  <conditionalFormatting sqref="BH145">
    <cfRule type="cellIs" dxfId="227" priority="37" operator="equal">
      <formula>0</formula>
    </cfRule>
  </conditionalFormatting>
  <conditionalFormatting sqref="BG146">
    <cfRule type="cellIs" dxfId="226" priority="36" operator="lessThan">
      <formula>#REF!</formula>
    </cfRule>
  </conditionalFormatting>
  <conditionalFormatting sqref="BG146">
    <cfRule type="cellIs" dxfId="225" priority="35" operator="equal">
      <formula>0</formula>
    </cfRule>
  </conditionalFormatting>
  <conditionalFormatting sqref="BH56">
    <cfRule type="cellIs" dxfId="224" priority="34" operator="lessThan">
      <formula>#REF!</formula>
    </cfRule>
  </conditionalFormatting>
  <conditionalFormatting sqref="BH56">
    <cfRule type="cellIs" dxfId="223" priority="33" operator="equal">
      <formula>0</formula>
    </cfRule>
  </conditionalFormatting>
  <conditionalFormatting sqref="AW72:BH72">
    <cfRule type="cellIs" dxfId="222" priority="32" operator="lessThan">
      <formula>#REF!</formula>
    </cfRule>
  </conditionalFormatting>
  <conditionalFormatting sqref="AW72:BH72">
    <cfRule type="cellIs" dxfId="221" priority="31" operator="equal">
      <formula>0</formula>
    </cfRule>
  </conditionalFormatting>
  <conditionalFormatting sqref="AW73:BH76">
    <cfRule type="cellIs" dxfId="220" priority="30" operator="lessThan">
      <formula>#REF!</formula>
    </cfRule>
  </conditionalFormatting>
  <conditionalFormatting sqref="AW73:BH76">
    <cfRule type="cellIs" dxfId="219" priority="29" operator="equal">
      <formula>0</formula>
    </cfRule>
  </conditionalFormatting>
  <conditionalFormatting sqref="AI91:AT93 AW91:BH93">
    <cfRule type="cellIs" dxfId="218" priority="28" operator="lessThan">
      <formula>#REF!</formula>
    </cfRule>
  </conditionalFormatting>
  <conditionalFormatting sqref="AH91:AH93">
    <cfRule type="cellIs" dxfId="217" priority="27" operator="lessThan">
      <formula>#REF!</formula>
    </cfRule>
  </conditionalFormatting>
  <conditionalFormatting sqref="AW91:BH93">
    <cfRule type="cellIs" dxfId="216" priority="26" operator="equal">
      <formula>0</formula>
    </cfRule>
  </conditionalFormatting>
  <conditionalFormatting sqref="AL93">
    <cfRule type="cellIs" dxfId="215" priority="25" operator="equal">
      <formula>0</formula>
    </cfRule>
  </conditionalFormatting>
  <conditionalFormatting sqref="BH91">
    <cfRule type="cellIs" dxfId="214" priority="24" operator="lessThan">
      <formula>#REF!</formula>
    </cfRule>
  </conditionalFormatting>
  <conditionalFormatting sqref="BH92">
    <cfRule type="cellIs" dxfId="213" priority="23" operator="lessThan">
      <formula>#REF!</formula>
    </cfRule>
  </conditionalFormatting>
  <conditionalFormatting sqref="BH93">
    <cfRule type="cellIs" dxfId="212" priority="22" operator="lessThan">
      <formula>#REF!</formula>
    </cfRule>
  </conditionalFormatting>
  <conditionalFormatting sqref="BH93">
    <cfRule type="cellIs" dxfId="211" priority="21" operator="lessThan">
      <formula>#REF!</formula>
    </cfRule>
  </conditionalFormatting>
  <conditionalFormatting sqref="BH116">
    <cfRule type="cellIs" dxfId="210" priority="17" operator="lessThan">
      <formula>#REF!</formula>
    </cfRule>
  </conditionalFormatting>
  <conditionalFormatting sqref="AW113:BH117">
    <cfRule type="cellIs" dxfId="209" priority="20" operator="equal">
      <formula>0</formula>
    </cfRule>
  </conditionalFormatting>
  <conditionalFormatting sqref="AW113:BH117">
    <cfRule type="cellIs" dxfId="208" priority="19" operator="lessThan">
      <formula>#REF!</formula>
    </cfRule>
  </conditionalFormatting>
  <conditionalFormatting sqref="BB116">
    <cfRule type="cellIs" dxfId="207" priority="18" operator="equal">
      <formula>0</formula>
    </cfRule>
  </conditionalFormatting>
  <conditionalFormatting sqref="AW134:BH135">
    <cfRule type="cellIs" dxfId="206" priority="16" operator="lessThan">
      <formula>#REF!</formula>
    </cfRule>
  </conditionalFormatting>
  <conditionalFormatting sqref="AW134:BH135">
    <cfRule type="cellIs" dxfId="205" priority="15" operator="equal">
      <formula>0</formula>
    </cfRule>
  </conditionalFormatting>
  <conditionalFormatting sqref="BH134">
    <cfRule type="cellIs" dxfId="204" priority="14" operator="lessThan">
      <formula>#REF!</formula>
    </cfRule>
  </conditionalFormatting>
  <conditionalFormatting sqref="AW147:BH151">
    <cfRule type="cellIs" dxfId="203" priority="13" operator="equal">
      <formula>0</formula>
    </cfRule>
  </conditionalFormatting>
  <conditionalFormatting sqref="AW147:BH151">
    <cfRule type="cellIs" dxfId="202" priority="12" operator="lessThan">
      <formula>#REF!</formula>
    </cfRule>
  </conditionalFormatting>
  <conditionalFormatting sqref="AR147">
    <cfRule type="cellIs" dxfId="201" priority="11" operator="equal">
      <formula>0</formula>
    </cfRule>
  </conditionalFormatting>
  <conditionalFormatting sqref="BH151">
    <cfRule type="cellIs" dxfId="200" priority="10" operator="lessThan">
      <formula>#REF!</formula>
    </cfRule>
  </conditionalFormatting>
  <conditionalFormatting sqref="BH147">
    <cfRule type="cellIs" dxfId="199" priority="9" operator="lessThan">
      <formula>#REF!</formula>
    </cfRule>
  </conditionalFormatting>
  <conditionalFormatting sqref="BH150">
    <cfRule type="cellIs" dxfId="198" priority="8" operator="lessThan">
      <formula>#REF!</formula>
    </cfRule>
  </conditionalFormatting>
  <conditionalFormatting sqref="BH157">
    <cfRule type="cellIs" dxfId="197" priority="1" operator="lessThan">
      <formula>#REF!</formula>
    </cfRule>
  </conditionalFormatting>
  <conditionalFormatting sqref="P152:Z157 AC152:AT157 AW152:BH157">
    <cfRule type="cellIs" dxfId="196" priority="7" operator="lessThan">
      <formula>#REF!</formula>
    </cfRule>
  </conditionalFormatting>
  <conditionalFormatting sqref="P152:Z157 AC152:AT157 AW152:BH157">
    <cfRule type="cellIs" dxfId="195" priority="6" operator="equal">
      <formula>0</formula>
    </cfRule>
  </conditionalFormatting>
  <conditionalFormatting sqref="BB157">
    <cfRule type="cellIs" dxfId="194" priority="5" operator="equal">
      <formula>0</formula>
    </cfRule>
  </conditionalFormatting>
  <conditionalFormatting sqref="BH154">
    <cfRule type="cellIs" dxfId="193" priority="4" operator="lessThan">
      <formula>#REF!</formula>
    </cfRule>
  </conditionalFormatting>
  <conditionalFormatting sqref="BH153">
    <cfRule type="cellIs" dxfId="192" priority="3" operator="lessThan">
      <formula>#REF!</formula>
    </cfRule>
  </conditionalFormatting>
  <conditionalFormatting sqref="BH152">
    <cfRule type="cellIs" dxfId="191" priority="2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topLeftCell="O1" workbookViewId="0">
      <selection activeCell="AA22" sqref="AA22"/>
    </sheetView>
  </sheetViews>
  <sheetFormatPr defaultRowHeight="12" customHeight="1" x14ac:dyDescent="0.25"/>
  <cols>
    <col min="1" max="1" width="5.7109375" style="55" customWidth="1"/>
    <col min="2" max="2" width="5.7109375" style="100" customWidth="1"/>
    <col min="3" max="3" width="13.42578125" style="100" customWidth="1"/>
    <col min="4" max="4" width="11.7109375" style="100" customWidth="1"/>
    <col min="5" max="6" width="8.28515625" style="100" customWidth="1"/>
    <col min="7" max="7" width="8.42578125" style="100" customWidth="1"/>
    <col min="8" max="8" width="8.28515625" style="100" customWidth="1"/>
    <col min="9" max="9" width="8.42578125" style="100" customWidth="1"/>
    <col min="10" max="11" width="11" style="100" customWidth="1"/>
    <col min="12" max="12" width="10" style="100" customWidth="1"/>
    <col min="13" max="13" width="15" style="100" customWidth="1"/>
    <col min="14" max="14" width="10.5703125" customWidth="1"/>
    <col min="15" max="15" width="4.5703125" style="100" customWidth="1"/>
    <col min="16" max="16" width="16.42578125" style="100" bestFit="1" customWidth="1"/>
    <col min="17" max="19" width="9.140625" style="105"/>
    <col min="20" max="20" width="9.140625" style="104"/>
    <col min="21" max="22" width="9.140625" style="105"/>
    <col min="23" max="23" width="9.140625" style="102"/>
    <col min="24" max="24" width="9.140625" style="106"/>
    <col min="25" max="26" width="9.140625" style="102"/>
    <col min="27" max="27" width="9.140625" style="107"/>
    <col min="28" max="28" width="9.140625" style="106"/>
    <col min="29" max="29" width="9.140625" style="102"/>
    <col min="30" max="34" width="9.140625" style="106"/>
    <col min="35" max="38" width="9.140625" style="105"/>
    <col min="39" max="39" width="9.140625" style="106"/>
    <col min="40" max="54" width="9.140625" style="107"/>
    <col min="55" max="55" width="9.140625" style="105"/>
    <col min="56" max="57" width="9.140625" style="107"/>
    <col min="58" max="16384" width="9.140625" style="100"/>
  </cols>
  <sheetData>
    <row r="1" spans="1:57" ht="12" customHeight="1" x14ac:dyDescent="0.2">
      <c r="N1" s="131" t="s">
        <v>499</v>
      </c>
      <c r="P1" s="56" t="s">
        <v>347</v>
      </c>
      <c r="Q1" s="64" t="s">
        <v>189</v>
      </c>
      <c r="R1" s="64" t="s">
        <v>187</v>
      </c>
      <c r="S1" s="64" t="s">
        <v>186</v>
      </c>
      <c r="T1" s="65" t="s">
        <v>185</v>
      </c>
      <c r="U1" s="64" t="s">
        <v>190</v>
      </c>
      <c r="V1" s="64" t="s">
        <v>188</v>
      </c>
      <c r="W1" s="66" t="s">
        <v>348</v>
      </c>
      <c r="X1" s="67" t="s">
        <v>349</v>
      </c>
      <c r="Y1" s="66" t="s">
        <v>350</v>
      </c>
      <c r="Z1" s="66" t="s">
        <v>351</v>
      </c>
      <c r="AA1" s="68" t="s">
        <v>279</v>
      </c>
      <c r="AB1" s="67" t="s">
        <v>353</v>
      </c>
      <c r="AC1" s="66" t="s">
        <v>354</v>
      </c>
      <c r="AD1" s="67" t="s">
        <v>355</v>
      </c>
      <c r="AE1" s="67" t="s">
        <v>356</v>
      </c>
      <c r="AF1" s="67" t="s">
        <v>357</v>
      </c>
      <c r="AG1" s="67" t="s">
        <v>358</v>
      </c>
      <c r="AH1" s="67" t="s">
        <v>359</v>
      </c>
      <c r="AI1" s="64" t="s">
        <v>360</v>
      </c>
      <c r="AJ1" s="64" t="s">
        <v>361</v>
      </c>
      <c r="AK1" s="64" t="s">
        <v>362</v>
      </c>
      <c r="AL1" s="64" t="s">
        <v>363</v>
      </c>
      <c r="AM1" s="67" t="s">
        <v>364</v>
      </c>
      <c r="AN1" s="68" t="s">
        <v>365</v>
      </c>
      <c r="AO1" s="68" t="s">
        <v>366</v>
      </c>
      <c r="AP1" s="68" t="s">
        <v>367</v>
      </c>
      <c r="AQ1" s="68" t="s">
        <v>368</v>
      </c>
      <c r="AR1" s="68" t="s">
        <v>369</v>
      </c>
      <c r="AS1" s="68" t="s">
        <v>283</v>
      </c>
      <c r="AT1" s="68" t="s">
        <v>370</v>
      </c>
      <c r="AU1" s="68" t="s">
        <v>371</v>
      </c>
      <c r="AV1" s="68" t="s">
        <v>372</v>
      </c>
      <c r="AW1" s="68" t="s">
        <v>373</v>
      </c>
      <c r="AX1" s="68" t="s">
        <v>374</v>
      </c>
      <c r="AY1" s="68" t="s">
        <v>375</v>
      </c>
      <c r="AZ1" s="68" t="s">
        <v>376</v>
      </c>
      <c r="BA1" s="68" t="s">
        <v>377</v>
      </c>
      <c r="BB1" s="68" t="s">
        <v>378</v>
      </c>
      <c r="BC1" s="64" t="s">
        <v>379</v>
      </c>
      <c r="BD1" s="68" t="s">
        <v>380</v>
      </c>
      <c r="BE1" s="68" t="s">
        <v>381</v>
      </c>
    </row>
    <row r="2" spans="1:57" s="62" customFormat="1" ht="12" customHeight="1" x14ac:dyDescent="0.2">
      <c r="C2" s="62" t="s">
        <v>55</v>
      </c>
      <c r="D2" s="62" t="s">
        <v>68</v>
      </c>
      <c r="E2" s="63" t="s">
        <v>36</v>
      </c>
      <c r="F2" s="63" t="s">
        <v>172</v>
      </c>
      <c r="G2" s="63" t="s">
        <v>172</v>
      </c>
      <c r="H2" s="63" t="s">
        <v>172</v>
      </c>
      <c r="I2" s="63" t="s">
        <v>177</v>
      </c>
      <c r="J2" s="62" t="s">
        <v>38</v>
      </c>
      <c r="K2" s="62" t="s">
        <v>60</v>
      </c>
      <c r="L2" s="62" t="s">
        <v>39</v>
      </c>
      <c r="M2" s="62" t="s">
        <v>387</v>
      </c>
      <c r="N2" s="62" t="s">
        <v>501</v>
      </c>
      <c r="P2" s="62" t="s">
        <v>345</v>
      </c>
      <c r="Q2" s="64" t="s">
        <v>189</v>
      </c>
      <c r="R2" s="64" t="s">
        <v>187</v>
      </c>
      <c r="S2" s="64" t="s">
        <v>186</v>
      </c>
      <c r="T2" s="65" t="s">
        <v>185</v>
      </c>
      <c r="U2" s="64" t="s">
        <v>190</v>
      </c>
      <c r="V2" s="64" t="s">
        <v>188</v>
      </c>
      <c r="W2" s="66" t="s">
        <v>35</v>
      </c>
      <c r="X2" s="67" t="s">
        <v>34</v>
      </c>
      <c r="Y2" s="66" t="s">
        <v>33</v>
      </c>
      <c r="Z2" s="66" t="s">
        <v>32</v>
      </c>
      <c r="AA2" s="68" t="s">
        <v>274</v>
      </c>
      <c r="AB2" s="67" t="s">
        <v>31</v>
      </c>
      <c r="AC2" s="66" t="s">
        <v>30</v>
      </c>
      <c r="AD2" s="67" t="s">
        <v>29</v>
      </c>
      <c r="AE2" s="67" t="s">
        <v>28</v>
      </c>
      <c r="AF2" s="67" t="s">
        <v>27</v>
      </c>
      <c r="AG2" s="67" t="s">
        <v>26</v>
      </c>
      <c r="AH2" s="67" t="s">
        <v>25</v>
      </c>
      <c r="AI2" s="64" t="s">
        <v>24</v>
      </c>
      <c r="AJ2" s="64" t="s">
        <v>23</v>
      </c>
      <c r="AK2" s="64" t="s">
        <v>22</v>
      </c>
      <c r="AL2" s="64" t="s">
        <v>21</v>
      </c>
      <c r="AM2" s="67" t="s">
        <v>20</v>
      </c>
      <c r="AN2" s="68" t="s">
        <v>19</v>
      </c>
      <c r="AO2" s="68" t="s">
        <v>18</v>
      </c>
      <c r="AP2" s="68" t="s">
        <v>17</v>
      </c>
      <c r="AQ2" s="68" t="s">
        <v>16</v>
      </c>
      <c r="AR2" s="68" t="s">
        <v>15</v>
      </c>
      <c r="AS2" s="68" t="s">
        <v>14</v>
      </c>
      <c r="AT2" s="68" t="s">
        <v>13</v>
      </c>
      <c r="AU2" s="68" t="s">
        <v>12</v>
      </c>
      <c r="AV2" s="68" t="s">
        <v>11</v>
      </c>
      <c r="AW2" s="68" t="s">
        <v>10</v>
      </c>
      <c r="AX2" s="68" t="s">
        <v>9</v>
      </c>
      <c r="AY2" s="68" t="s">
        <v>8</v>
      </c>
      <c r="AZ2" s="68" t="s">
        <v>7</v>
      </c>
      <c r="BA2" s="68" t="s">
        <v>6</v>
      </c>
      <c r="BB2" s="68" t="s">
        <v>5</v>
      </c>
      <c r="BC2" s="64" t="s">
        <v>4</v>
      </c>
      <c r="BD2" s="68" t="s">
        <v>3</v>
      </c>
      <c r="BE2" s="68" t="s">
        <v>2</v>
      </c>
    </row>
    <row r="3" spans="1:57" s="62" customFormat="1" ht="12" customHeight="1" x14ac:dyDescent="0.2">
      <c r="A3" s="62" t="s">
        <v>147</v>
      </c>
      <c r="B3" s="62" t="s">
        <v>175</v>
      </c>
      <c r="C3" s="62" t="s">
        <v>56</v>
      </c>
      <c r="E3" s="62" t="s">
        <v>37</v>
      </c>
      <c r="F3" s="62" t="s">
        <v>41</v>
      </c>
      <c r="G3" s="62" t="s">
        <v>174</v>
      </c>
      <c r="H3" s="62" t="s">
        <v>173</v>
      </c>
      <c r="I3" s="62" t="s">
        <v>178</v>
      </c>
      <c r="K3" s="62" t="s">
        <v>61</v>
      </c>
      <c r="L3" s="62" t="s">
        <v>40</v>
      </c>
      <c r="M3" s="62" t="s">
        <v>63</v>
      </c>
      <c r="P3" s="62" t="s">
        <v>346</v>
      </c>
      <c r="Q3" s="68" t="s">
        <v>205</v>
      </c>
      <c r="R3" s="68" t="s">
        <v>205</v>
      </c>
      <c r="S3" s="68" t="s">
        <v>205</v>
      </c>
      <c r="T3" s="65" t="s">
        <v>1</v>
      </c>
      <c r="U3" s="68" t="s">
        <v>205</v>
      </c>
      <c r="V3" s="68" t="s">
        <v>205</v>
      </c>
      <c r="W3" s="66" t="s">
        <v>0</v>
      </c>
      <c r="X3" s="67" t="s">
        <v>0</v>
      </c>
      <c r="Y3" s="66" t="s">
        <v>0</v>
      </c>
      <c r="Z3" s="66" t="s">
        <v>0</v>
      </c>
      <c r="AA3" s="68" t="s">
        <v>205</v>
      </c>
      <c r="AB3" s="67" t="s">
        <v>0</v>
      </c>
      <c r="AC3" s="66" t="s">
        <v>0</v>
      </c>
      <c r="AD3" s="67" t="s">
        <v>0</v>
      </c>
      <c r="AE3" s="67" t="s">
        <v>0</v>
      </c>
      <c r="AF3" s="67" t="s">
        <v>0</v>
      </c>
      <c r="AG3" s="67" t="s">
        <v>0</v>
      </c>
      <c r="AH3" s="67" t="s">
        <v>0</v>
      </c>
      <c r="AI3" s="64" t="s">
        <v>0</v>
      </c>
      <c r="AJ3" s="64" t="s">
        <v>0</v>
      </c>
      <c r="AK3" s="64" t="s">
        <v>0</v>
      </c>
      <c r="AL3" s="64" t="s">
        <v>0</v>
      </c>
      <c r="AM3" s="67" t="s">
        <v>0</v>
      </c>
      <c r="AN3" s="68" t="s">
        <v>0</v>
      </c>
      <c r="AO3" s="68" t="s">
        <v>0</v>
      </c>
      <c r="AP3" s="68" t="s">
        <v>0</v>
      </c>
      <c r="AQ3" s="68" t="s">
        <v>0</v>
      </c>
      <c r="AR3" s="68" t="s">
        <v>0</v>
      </c>
      <c r="AS3" s="68" t="s">
        <v>0</v>
      </c>
      <c r="AT3" s="68" t="s">
        <v>0</v>
      </c>
      <c r="AU3" s="68" t="s">
        <v>0</v>
      </c>
      <c r="AV3" s="68" t="s">
        <v>0</v>
      </c>
      <c r="AW3" s="68" t="s">
        <v>0</v>
      </c>
      <c r="AX3" s="68" t="s">
        <v>0</v>
      </c>
      <c r="AY3" s="68" t="s">
        <v>0</v>
      </c>
      <c r="AZ3" s="68" t="s">
        <v>0</v>
      </c>
      <c r="BA3" s="68" t="s">
        <v>0</v>
      </c>
      <c r="BB3" s="68" t="s">
        <v>0</v>
      </c>
      <c r="BC3" s="64" t="s">
        <v>0</v>
      </c>
      <c r="BD3" s="68" t="s">
        <v>0</v>
      </c>
      <c r="BE3" s="68" t="s">
        <v>0</v>
      </c>
    </row>
    <row r="4" spans="1:57" s="62" customFormat="1" ht="12" customHeight="1" x14ac:dyDescent="0.2">
      <c r="Q4" s="68"/>
      <c r="R4" s="68"/>
      <c r="S4" s="68"/>
      <c r="T4" s="65"/>
      <c r="U4" s="68"/>
      <c r="V4" s="68"/>
      <c r="W4" s="66"/>
      <c r="X4" s="67"/>
      <c r="Y4" s="66"/>
      <c r="Z4" s="66"/>
      <c r="AA4" s="68"/>
      <c r="AB4" s="67"/>
      <c r="AC4" s="66"/>
      <c r="AD4" s="67"/>
      <c r="AE4" s="67"/>
      <c r="AF4" s="67"/>
      <c r="AG4" s="67"/>
      <c r="AH4" s="67"/>
      <c r="AI4" s="64"/>
      <c r="AJ4" s="64"/>
      <c r="AK4" s="64"/>
      <c r="AL4" s="64"/>
      <c r="AM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4"/>
      <c r="BD4" s="68"/>
      <c r="BE4" s="68"/>
    </row>
    <row r="5" spans="1:57" s="62" customFormat="1" ht="12" customHeight="1" x14ac:dyDescent="0.2">
      <c r="A5" s="99" t="s">
        <v>393</v>
      </c>
      <c r="Q5" s="68"/>
      <c r="R5" s="68"/>
      <c r="S5" s="68"/>
      <c r="T5" s="65"/>
      <c r="U5" s="68"/>
      <c r="V5" s="68"/>
      <c r="W5" s="66"/>
      <c r="X5" s="67"/>
      <c r="Y5" s="66"/>
      <c r="Z5" s="66"/>
      <c r="AA5" s="68"/>
      <c r="AB5" s="67"/>
      <c r="AC5" s="66"/>
      <c r="AD5" s="67"/>
      <c r="AE5" s="67"/>
      <c r="AF5" s="67"/>
      <c r="AG5" s="67"/>
      <c r="AH5" s="67"/>
      <c r="AI5" s="64"/>
      <c r="AJ5" s="64"/>
      <c r="AK5" s="64"/>
      <c r="AL5" s="64"/>
      <c r="AM5" s="67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4"/>
      <c r="BD5" s="68"/>
      <c r="BE5" s="68"/>
    </row>
    <row r="6" spans="1:57" ht="12" customHeight="1" x14ac:dyDescent="0.2">
      <c r="A6" s="55">
        <v>1</v>
      </c>
      <c r="B6" s="100">
        <v>1</v>
      </c>
      <c r="C6" s="101">
        <v>42893</v>
      </c>
      <c r="D6" s="55" t="s">
        <v>287</v>
      </c>
      <c r="E6" s="100">
        <v>15.5</v>
      </c>
      <c r="F6" s="100">
        <v>2737.2</v>
      </c>
      <c r="G6" s="100">
        <v>2735.16</v>
      </c>
      <c r="H6" s="100">
        <v>-1161.3999999999999</v>
      </c>
      <c r="I6" s="100" t="s">
        <v>179</v>
      </c>
      <c r="J6" s="100" t="s">
        <v>288</v>
      </c>
      <c r="K6" s="100" t="s">
        <v>47</v>
      </c>
      <c r="L6" s="100" t="s">
        <v>46</v>
      </c>
      <c r="M6" s="100" t="s">
        <v>306</v>
      </c>
      <c r="N6" s="83"/>
      <c r="Q6" s="104">
        <v>2E-3</v>
      </c>
      <c r="R6" s="105">
        <v>34.210145011600929</v>
      </c>
      <c r="S6" s="105">
        <v>1.4085561497326203E-2</v>
      </c>
      <c r="T6" s="104">
        <v>0.6285349312946189</v>
      </c>
      <c r="U6" s="104">
        <v>1.0999999999999999E-2</v>
      </c>
      <c r="V6" s="104">
        <v>2.7E-2</v>
      </c>
      <c r="W6" s="102">
        <v>43.400738724727837</v>
      </c>
      <c r="X6" s="106">
        <v>11.816027200000001</v>
      </c>
      <c r="Y6" s="102">
        <v>9.5723591331269375</v>
      </c>
      <c r="Z6" s="102">
        <v>2382.5639049454076</v>
      </c>
      <c r="AA6" s="105">
        <v>25.720860927152319</v>
      </c>
      <c r="AB6" s="106">
        <v>336.38332507433097</v>
      </c>
      <c r="AC6" s="102">
        <v>1981.0132158590309</v>
      </c>
      <c r="AD6" s="106">
        <v>15.01901396601043</v>
      </c>
      <c r="AE6" s="106">
        <v>104.39066753078419</v>
      </c>
      <c r="AF6" s="108">
        <v>2.1</v>
      </c>
      <c r="AG6" s="108">
        <v>0.16</v>
      </c>
      <c r="AH6" s="106">
        <v>0.39659199006519708</v>
      </c>
      <c r="AI6" s="105">
        <v>7.9560283687943267E-2</v>
      </c>
      <c r="AJ6" s="105">
        <v>0.78937964655697745</v>
      </c>
      <c r="AK6" s="104">
        <v>0.06</v>
      </c>
      <c r="AL6" s="104">
        <v>7.0000000000000007E-2</v>
      </c>
      <c r="AM6" s="106">
        <v>0.95115052582012205</v>
      </c>
      <c r="AN6" s="109">
        <v>0.03</v>
      </c>
      <c r="AO6" s="109">
        <v>0.08</v>
      </c>
      <c r="AP6" s="109">
        <v>0.01</v>
      </c>
      <c r="AQ6" s="109">
        <v>0.04</v>
      </c>
      <c r="AR6" s="109">
        <v>0.04</v>
      </c>
      <c r="AS6" s="109">
        <v>8.9999999999999993E-3</v>
      </c>
      <c r="AT6" s="109">
        <v>0.03</v>
      </c>
      <c r="AU6" s="109">
        <v>7.0000000000000001E-3</v>
      </c>
      <c r="AV6" s="109">
        <v>0.03</v>
      </c>
      <c r="AW6" s="109">
        <v>8.0000000000000002E-3</v>
      </c>
      <c r="AX6" s="109">
        <v>1.6E-2</v>
      </c>
      <c r="AY6" s="109">
        <v>8.9999999999999993E-3</v>
      </c>
      <c r="AZ6" s="107">
        <v>2.3707598589291435E-2</v>
      </c>
      <c r="BA6" s="107">
        <v>1.0697247706422016E-2</v>
      </c>
      <c r="BB6" s="107">
        <v>9.7539799999999996E-2</v>
      </c>
      <c r="BC6" s="105">
        <v>1.0573398920215955</v>
      </c>
      <c r="BD6" s="109">
        <v>8.9999999999999993E-3</v>
      </c>
      <c r="BE6" s="109">
        <v>1.4E-2</v>
      </c>
    </row>
    <row r="7" spans="1:57" ht="12" customHeight="1" x14ac:dyDescent="0.2">
      <c r="A7" s="55">
        <v>2</v>
      </c>
      <c r="B7" s="100">
        <v>2</v>
      </c>
      <c r="C7" s="101">
        <v>42894</v>
      </c>
      <c r="D7" s="55" t="s">
        <v>291</v>
      </c>
      <c r="E7" s="100">
        <v>36.840000000000003</v>
      </c>
      <c r="F7" s="100">
        <v>2758.54</v>
      </c>
      <c r="G7" s="100">
        <v>2756.5</v>
      </c>
      <c r="H7" s="100">
        <v>-1182.74</v>
      </c>
      <c r="I7" s="100" t="s">
        <v>179</v>
      </c>
      <c r="J7" s="100" t="s">
        <v>292</v>
      </c>
      <c r="K7" s="100" t="s">
        <v>47</v>
      </c>
      <c r="L7" s="100" t="s">
        <v>46</v>
      </c>
      <c r="M7" s="100" t="s">
        <v>306</v>
      </c>
      <c r="N7" s="83">
        <v>73.510000000000005</v>
      </c>
      <c r="Q7" s="104">
        <v>5.0000000000000001E-3</v>
      </c>
      <c r="R7" s="105">
        <v>39.914771091275554</v>
      </c>
      <c r="S7" s="105">
        <v>6.3205417607219996E-2</v>
      </c>
      <c r="T7" s="104">
        <v>0.23634465739543659</v>
      </c>
      <c r="U7" s="105">
        <v>3.3014354066985642E-2</v>
      </c>
      <c r="V7" s="105">
        <v>4.463365172667156E-2</v>
      </c>
      <c r="W7" s="102">
        <v>42.113418530351439</v>
      </c>
      <c r="X7" s="106">
        <v>11.7299987969201</v>
      </c>
      <c r="Y7" s="103">
        <v>4.5</v>
      </c>
      <c r="Z7" s="102">
        <v>2513.7859007832899</v>
      </c>
      <c r="AA7" s="105">
        <v>26.480836445108292</v>
      </c>
      <c r="AB7" s="106">
        <v>330.58727787792947</v>
      </c>
      <c r="AC7" s="102">
        <v>1697.9728199320498</v>
      </c>
      <c r="AD7" s="106">
        <v>11.371232083792723</v>
      </c>
      <c r="AE7" s="106">
        <v>137.7843426883309</v>
      </c>
      <c r="AF7" s="108">
        <v>1.8</v>
      </c>
      <c r="AG7" s="108">
        <v>0.12</v>
      </c>
      <c r="AH7" s="108">
        <v>0.4</v>
      </c>
      <c r="AI7" s="105">
        <v>0.3175799782372144</v>
      </c>
      <c r="AJ7" s="105">
        <v>2.5496714848883051</v>
      </c>
      <c r="AK7" s="105">
        <v>0.10306412639405205</v>
      </c>
      <c r="AL7" s="104">
        <v>0.03</v>
      </c>
      <c r="AM7" s="106">
        <v>1.9631202743902401</v>
      </c>
      <c r="AN7" s="109">
        <v>0.03</v>
      </c>
      <c r="AO7" s="109">
        <v>0.08</v>
      </c>
      <c r="AP7" s="109">
        <v>8.9999999999999993E-3</v>
      </c>
      <c r="AQ7" s="109">
        <v>0.04</v>
      </c>
      <c r="AR7" s="109">
        <v>0.06</v>
      </c>
      <c r="AS7" s="109">
        <v>1.2E-2</v>
      </c>
      <c r="AT7" s="109">
        <v>0.04</v>
      </c>
      <c r="AU7" s="109">
        <v>1.0999999999999999E-2</v>
      </c>
      <c r="AV7" s="109">
        <v>0.04</v>
      </c>
      <c r="AW7" s="109">
        <v>0.01</v>
      </c>
      <c r="AX7" s="109">
        <v>0.04</v>
      </c>
      <c r="AY7" s="109">
        <v>1.0999999999999999E-2</v>
      </c>
      <c r="AZ7" s="107">
        <v>4.9216859279401767E-2</v>
      </c>
      <c r="BA7" s="109">
        <v>1.4999999999999999E-2</v>
      </c>
      <c r="BB7" s="109">
        <v>0.03</v>
      </c>
      <c r="BC7" s="105">
        <v>6.7352861299709008E-2</v>
      </c>
      <c r="BD7" s="109">
        <v>2.8000000000000001E-2</v>
      </c>
      <c r="BE7" s="109">
        <v>1.7999999999999999E-2</v>
      </c>
    </row>
    <row r="8" spans="1:57" ht="12" customHeight="1" x14ac:dyDescent="0.2">
      <c r="B8" s="100">
        <v>3</v>
      </c>
      <c r="C8" s="101">
        <v>42894</v>
      </c>
      <c r="D8" s="55" t="s">
        <v>291</v>
      </c>
      <c r="E8" s="100">
        <v>36.840000000000003</v>
      </c>
      <c r="F8" s="100">
        <v>2758.54</v>
      </c>
      <c r="G8" s="100">
        <v>2756.5</v>
      </c>
      <c r="H8" s="100">
        <v>-1182.74</v>
      </c>
      <c r="I8" s="100" t="s">
        <v>179</v>
      </c>
      <c r="J8" s="100" t="s">
        <v>292</v>
      </c>
      <c r="K8" s="100" t="s">
        <v>47</v>
      </c>
      <c r="L8" s="100" t="s">
        <v>46</v>
      </c>
      <c r="M8" s="100" t="s">
        <v>306</v>
      </c>
      <c r="N8" s="83">
        <v>73.510000000000005</v>
      </c>
      <c r="Q8" s="104">
        <v>6.0000000000000001E-3</v>
      </c>
      <c r="R8" s="105">
        <v>41.921013532968608</v>
      </c>
      <c r="S8" s="105">
        <v>0.19988261851015804</v>
      </c>
      <c r="T8" s="104">
        <v>0.39904356808413993</v>
      </c>
      <c r="U8" s="105">
        <v>3.2009569377990432E-2</v>
      </c>
      <c r="V8" s="105">
        <v>3.3475238795003678E-2</v>
      </c>
      <c r="W8" s="102">
        <v>71.561996805111832</v>
      </c>
      <c r="X8" s="106">
        <v>5.336892444658325</v>
      </c>
      <c r="Y8" s="103">
        <v>5.7</v>
      </c>
      <c r="Z8" s="102">
        <v>2406.4425587467363</v>
      </c>
      <c r="AA8" s="105">
        <v>26.669843166542194</v>
      </c>
      <c r="AB8" s="106">
        <v>322.29224826165341</v>
      </c>
      <c r="AC8" s="102">
        <v>1674.1223103057757</v>
      </c>
      <c r="AD8" s="106">
        <v>16.303643880926131</v>
      </c>
      <c r="AE8" s="106">
        <v>143.81565731166916</v>
      </c>
      <c r="AF8" s="108">
        <v>1.6</v>
      </c>
      <c r="AG8" s="106">
        <v>0.15319594328475777</v>
      </c>
      <c r="AH8" s="108">
        <v>0.5</v>
      </c>
      <c r="AI8" s="105">
        <v>0.33906093579978236</v>
      </c>
      <c r="AJ8" s="105">
        <v>2.6535479632063077</v>
      </c>
      <c r="AK8" s="105">
        <v>8.5700743494423803E-2</v>
      </c>
      <c r="AL8" s="105">
        <v>4.109357384441939E-2</v>
      </c>
      <c r="AM8" s="106">
        <v>1.6208518292682927</v>
      </c>
      <c r="AN8" s="109">
        <v>0.02</v>
      </c>
      <c r="AO8" s="109">
        <v>7.0000000000000007E-2</v>
      </c>
      <c r="AP8" s="109">
        <v>8.0000000000000002E-3</v>
      </c>
      <c r="AQ8" s="109">
        <v>0.04</v>
      </c>
      <c r="AR8" s="109">
        <v>0.06</v>
      </c>
      <c r="AS8" s="109">
        <v>8.9999999999999993E-3</v>
      </c>
      <c r="AT8" s="109">
        <v>0.03</v>
      </c>
      <c r="AU8" s="109">
        <v>8.9999999999999993E-3</v>
      </c>
      <c r="AV8" s="109">
        <v>0.05</v>
      </c>
      <c r="AW8" s="107">
        <v>1.0785515320334262E-2</v>
      </c>
      <c r="AX8" s="109">
        <v>0.04</v>
      </c>
      <c r="AY8" s="109">
        <v>1.0999999999999999E-2</v>
      </c>
      <c r="AZ8" s="109">
        <v>0.05</v>
      </c>
      <c r="BA8" s="107">
        <v>1.5714922048997774E-2</v>
      </c>
      <c r="BB8" s="109">
        <v>0.03</v>
      </c>
      <c r="BC8" s="105">
        <v>0.16320116391852568</v>
      </c>
      <c r="BD8" s="109">
        <v>3.1E-2</v>
      </c>
      <c r="BE8" s="109">
        <v>1.7000000000000001E-2</v>
      </c>
    </row>
    <row r="9" spans="1:57" ht="12" customHeight="1" x14ac:dyDescent="0.2">
      <c r="B9" s="100">
        <v>4</v>
      </c>
      <c r="C9" s="101">
        <v>42894</v>
      </c>
      <c r="D9" s="55" t="s">
        <v>291</v>
      </c>
      <c r="E9" s="100">
        <v>36.840000000000003</v>
      </c>
      <c r="F9" s="100">
        <v>2758.54</v>
      </c>
      <c r="G9" s="100">
        <v>2756.5</v>
      </c>
      <c r="H9" s="100">
        <v>-1182.74</v>
      </c>
      <c r="I9" s="100" t="s">
        <v>179</v>
      </c>
      <c r="J9" s="100" t="s">
        <v>292</v>
      </c>
      <c r="K9" s="100" t="s">
        <v>47</v>
      </c>
      <c r="L9" s="100" t="s">
        <v>46</v>
      </c>
      <c r="M9" s="100" t="s">
        <v>306</v>
      </c>
      <c r="N9" s="5">
        <v>73.510000000000005</v>
      </c>
      <c r="Q9" s="104">
        <v>4.0000000000000001E-3</v>
      </c>
      <c r="R9" s="105">
        <v>41.921013532968608</v>
      </c>
      <c r="S9" s="105">
        <v>0.19988261851015804</v>
      </c>
      <c r="T9" s="104">
        <v>0.39904356808413993</v>
      </c>
      <c r="U9" s="105">
        <v>3.2009569377990432E-2</v>
      </c>
      <c r="V9" s="105">
        <v>3.3475238795003678E-2</v>
      </c>
      <c r="W9" s="102">
        <v>71.561996805111832</v>
      </c>
      <c r="X9" s="106">
        <v>5.336892444658325</v>
      </c>
      <c r="Y9" s="103">
        <v>4.2</v>
      </c>
      <c r="Z9" s="102">
        <v>2406.4425587467363</v>
      </c>
      <c r="AA9" s="105">
        <v>26.669843166542194</v>
      </c>
      <c r="AB9" s="106">
        <v>322.29224826165341</v>
      </c>
      <c r="AC9" s="102">
        <v>1674.1223103057757</v>
      </c>
      <c r="AD9" s="106">
        <v>16.303643880926131</v>
      </c>
      <c r="AE9" s="106">
        <v>143.81565731166916</v>
      </c>
      <c r="AF9" s="108">
        <v>1.5</v>
      </c>
      <c r="AG9" s="106">
        <v>0.15319594328475777</v>
      </c>
      <c r="AH9" s="108">
        <v>0.6</v>
      </c>
      <c r="AI9" s="105">
        <v>0.33906093579978236</v>
      </c>
      <c r="AJ9" s="105">
        <v>2.6535479632063077</v>
      </c>
      <c r="AK9" s="105">
        <v>8.5700743494423803E-2</v>
      </c>
      <c r="AL9" s="105">
        <v>4.109357384441939E-2</v>
      </c>
      <c r="AM9" s="106">
        <v>1.6208518292682927</v>
      </c>
      <c r="AN9" s="109">
        <v>0.03</v>
      </c>
      <c r="AO9" s="109">
        <v>0.08</v>
      </c>
      <c r="AP9" s="109">
        <v>8.9999999999999993E-3</v>
      </c>
      <c r="AQ9" s="109">
        <v>0.03</v>
      </c>
      <c r="AR9" s="109">
        <v>7.0000000000000007E-2</v>
      </c>
      <c r="AS9" s="109">
        <v>1.0999999999999999E-2</v>
      </c>
      <c r="AT9" s="109">
        <v>0.03</v>
      </c>
      <c r="AU9" s="109">
        <v>1.2E-2</v>
      </c>
      <c r="AV9" s="109">
        <v>0.03</v>
      </c>
      <c r="AW9" s="109">
        <v>0.01</v>
      </c>
      <c r="AX9" s="109">
        <v>0.04</v>
      </c>
      <c r="AY9" s="109">
        <v>0.01</v>
      </c>
      <c r="AZ9" s="109">
        <v>0.05</v>
      </c>
      <c r="BA9" s="107">
        <v>1.5714922048997774E-2</v>
      </c>
      <c r="BB9" s="109">
        <v>0.04</v>
      </c>
      <c r="BC9" s="105">
        <v>0.16320116391852568</v>
      </c>
      <c r="BD9" s="109">
        <v>2.8000000000000001E-2</v>
      </c>
      <c r="BE9" s="109">
        <v>2.1000000000000001E-2</v>
      </c>
    </row>
    <row r="10" spans="1:57" ht="12" customHeight="1" x14ac:dyDescent="0.2">
      <c r="B10" s="100">
        <v>5</v>
      </c>
      <c r="C10" s="101">
        <v>42894</v>
      </c>
      <c r="D10" s="55" t="s">
        <v>291</v>
      </c>
      <c r="E10" s="100">
        <v>36.840000000000003</v>
      </c>
      <c r="F10" s="100">
        <v>2758.54</v>
      </c>
      <c r="G10" s="100">
        <v>2756.5</v>
      </c>
      <c r="H10" s="100">
        <v>-1182.74</v>
      </c>
      <c r="I10" s="100" t="s">
        <v>179</v>
      </c>
      <c r="J10" s="100" t="s">
        <v>292</v>
      </c>
      <c r="K10" s="100" t="s">
        <v>47</v>
      </c>
      <c r="L10" s="100" t="s">
        <v>46</v>
      </c>
      <c r="M10" s="100" t="s">
        <v>306</v>
      </c>
      <c r="N10" s="5">
        <v>73.510000000000005</v>
      </c>
      <c r="Q10" s="104">
        <v>5.0000000000000001E-3</v>
      </c>
      <c r="R10" s="105">
        <v>41.500858047797294</v>
      </c>
      <c r="S10" s="105">
        <v>0.185056433408577</v>
      </c>
      <c r="T10" s="104">
        <v>0.28159098413641293</v>
      </c>
      <c r="U10" s="105">
        <v>3.1004784688995216E-2</v>
      </c>
      <c r="V10" s="105">
        <v>2.53600293901543E-2</v>
      </c>
      <c r="W10" s="102">
        <v>38.528642172523959</v>
      </c>
      <c r="X10" s="106">
        <v>4.9289581328200196</v>
      </c>
      <c r="Y10" s="102">
        <v>6.2821087354917529</v>
      </c>
      <c r="Z10" s="102">
        <v>2565.505874673629</v>
      </c>
      <c r="AA10" s="105">
        <v>27.565138162808065</v>
      </c>
      <c r="AB10" s="106">
        <v>333.92552150399183</v>
      </c>
      <c r="AC10" s="102">
        <v>1732.8312570781427</v>
      </c>
      <c r="AD10" s="106">
        <v>2.3525796582138918</v>
      </c>
      <c r="AE10" s="106">
        <v>141.52791728212705</v>
      </c>
      <c r="AF10" s="108">
        <v>1.7</v>
      </c>
      <c r="AG10" s="108">
        <v>0.08</v>
      </c>
      <c r="AH10" s="108">
        <v>0.8</v>
      </c>
      <c r="AI10" s="105">
        <v>0.32662459194776933</v>
      </c>
      <c r="AJ10" s="105">
        <v>2.4636662286465176</v>
      </c>
      <c r="AK10" s="105">
        <v>9.3871747211895923E-2</v>
      </c>
      <c r="AL10" s="104">
        <v>0.04</v>
      </c>
      <c r="AM10" s="108">
        <v>0.7</v>
      </c>
      <c r="AN10" s="109">
        <v>0.02</v>
      </c>
      <c r="AO10" s="109">
        <v>7.0000000000000007E-2</v>
      </c>
      <c r="AP10" s="109">
        <v>7.0000000000000001E-3</v>
      </c>
      <c r="AQ10" s="109">
        <v>0.04</v>
      </c>
      <c r="AR10" s="109">
        <v>0.06</v>
      </c>
      <c r="AS10" s="109">
        <v>1.2E-2</v>
      </c>
      <c r="AT10" s="109">
        <v>0.04</v>
      </c>
      <c r="AU10" s="109">
        <v>8.9999999999999993E-3</v>
      </c>
      <c r="AV10" s="109">
        <v>0.04</v>
      </c>
      <c r="AW10" s="109">
        <v>0.01</v>
      </c>
      <c r="AX10" s="109">
        <v>0.05</v>
      </c>
      <c r="AY10" s="109">
        <v>1.2999999999999999E-2</v>
      </c>
      <c r="AZ10" s="109">
        <v>0.04</v>
      </c>
      <c r="BA10" s="109">
        <v>1.7000000000000001E-2</v>
      </c>
      <c r="BB10" s="109">
        <v>0.05</v>
      </c>
      <c r="BC10" s="105">
        <v>0.14765819592628515</v>
      </c>
      <c r="BD10" s="109">
        <v>2.5000000000000001E-2</v>
      </c>
      <c r="BE10" s="109">
        <v>1.7000000000000001E-2</v>
      </c>
    </row>
    <row r="11" spans="1:57" ht="12" customHeight="1" x14ac:dyDescent="0.2">
      <c r="A11" s="55">
        <v>3</v>
      </c>
      <c r="B11" s="100">
        <v>6</v>
      </c>
      <c r="C11" s="101">
        <v>42894</v>
      </c>
      <c r="D11" s="55" t="s">
        <v>385</v>
      </c>
      <c r="E11" s="100">
        <v>88.14</v>
      </c>
      <c r="F11" s="100">
        <v>2809.8399999999997</v>
      </c>
      <c r="G11" s="100">
        <v>2809.0499999999997</v>
      </c>
      <c r="H11" s="100">
        <v>-1234.0399999999997</v>
      </c>
      <c r="I11" s="100" t="s">
        <v>179</v>
      </c>
      <c r="J11" s="100" t="s">
        <v>49</v>
      </c>
      <c r="K11" s="100" t="s">
        <v>305</v>
      </c>
      <c r="L11" s="100" t="s">
        <v>46</v>
      </c>
      <c r="M11" s="100" t="s">
        <v>388</v>
      </c>
      <c r="N11" s="5">
        <v>75.19</v>
      </c>
      <c r="Q11" s="104">
        <v>4.0000000000000001E-3</v>
      </c>
      <c r="R11" s="105">
        <v>37.623437949899227</v>
      </c>
      <c r="S11" s="105">
        <v>2.2033107599699026E-2</v>
      </c>
      <c r="T11" s="104">
        <v>0.80245602711485386</v>
      </c>
      <c r="U11" s="105">
        <v>3.6068181818181819E-2</v>
      </c>
      <c r="V11" s="105">
        <v>7.7826010286554004E-2</v>
      </c>
      <c r="W11" s="102">
        <v>51.131725239616614</v>
      </c>
      <c r="X11" s="106">
        <v>15.304061597690085</v>
      </c>
      <c r="Y11" s="102">
        <v>13.48750152718387</v>
      </c>
      <c r="Z11" s="102">
        <v>2278.7780678851177</v>
      </c>
      <c r="AA11" s="105">
        <v>22.981486183719191</v>
      </c>
      <c r="AB11" s="106">
        <v>311.23131599278912</v>
      </c>
      <c r="AC11" s="102">
        <v>1641.3635334088335</v>
      </c>
      <c r="AD11" s="106">
        <v>3.6329581036383676</v>
      </c>
      <c r="AE11" s="106">
        <v>120.68906942392908</v>
      </c>
      <c r="AF11" s="108">
        <v>1.5</v>
      </c>
      <c r="AG11" s="106">
        <v>1.6240055139818825</v>
      </c>
      <c r="AH11" s="106">
        <v>1.3850006317119394</v>
      </c>
      <c r="AI11" s="105">
        <v>0.23007616974972797</v>
      </c>
      <c r="AJ11" s="105">
        <v>2.4373160315374509</v>
      </c>
      <c r="AK11" s="105">
        <v>0.10613940520446097</v>
      </c>
      <c r="AL11" s="105">
        <v>0.25383427282976323</v>
      </c>
      <c r="AM11" s="106">
        <v>1.4855463414634147</v>
      </c>
      <c r="AN11" s="109">
        <v>0.03</v>
      </c>
      <c r="AO11" s="109">
        <v>0.09</v>
      </c>
      <c r="AP11" s="109">
        <v>8.0000000000000002E-3</v>
      </c>
      <c r="AQ11" s="109">
        <v>0.03</v>
      </c>
      <c r="AR11" s="109">
        <v>0.06</v>
      </c>
      <c r="AS11" s="109">
        <v>1.2E-2</v>
      </c>
      <c r="AT11" s="109">
        <v>0.03</v>
      </c>
      <c r="AU11" s="109">
        <v>8.0000000000000002E-3</v>
      </c>
      <c r="AV11" s="109">
        <v>0.04</v>
      </c>
      <c r="AW11" s="109">
        <v>8.0000000000000002E-3</v>
      </c>
      <c r="AX11" s="109">
        <v>0.04</v>
      </c>
      <c r="AY11" s="109">
        <v>1.0999999999999999E-2</v>
      </c>
      <c r="AZ11" s="109">
        <v>0.04</v>
      </c>
      <c r="BA11" s="109">
        <v>1.4E-2</v>
      </c>
      <c r="BB11" s="107">
        <v>8.1228283898305026E-2</v>
      </c>
      <c r="BC11" s="105">
        <v>0.95596062075654697</v>
      </c>
      <c r="BD11" s="109">
        <v>2.9000000000000001E-2</v>
      </c>
      <c r="BE11" s="107">
        <v>2.1587056128293241E-2</v>
      </c>
    </row>
    <row r="12" spans="1:57" ht="12" customHeight="1" x14ac:dyDescent="0.2">
      <c r="B12" s="100">
        <v>7</v>
      </c>
      <c r="C12" s="101">
        <v>42894</v>
      </c>
      <c r="D12" s="55" t="s">
        <v>385</v>
      </c>
      <c r="E12" s="100">
        <v>88.14</v>
      </c>
      <c r="F12" s="100">
        <v>2809.8399999999997</v>
      </c>
      <c r="G12" s="100">
        <v>2809.0499999999997</v>
      </c>
      <c r="H12" s="100">
        <v>-1234.0399999999997</v>
      </c>
      <c r="I12" s="100" t="s">
        <v>179</v>
      </c>
      <c r="J12" s="100" t="s">
        <v>49</v>
      </c>
      <c r="K12" s="100" t="s">
        <v>305</v>
      </c>
      <c r="L12" s="100" t="s">
        <v>46</v>
      </c>
      <c r="M12" s="100" t="s">
        <v>388</v>
      </c>
      <c r="N12" s="5">
        <v>75.19</v>
      </c>
      <c r="Q12" s="104">
        <v>4.0000000000000001E-3</v>
      </c>
      <c r="R12" s="105">
        <v>39.905182839044059</v>
      </c>
      <c r="S12" s="105">
        <v>0.110015048908954</v>
      </c>
      <c r="T12" s="104">
        <v>0.84933746392256892</v>
      </c>
      <c r="U12" s="105">
        <v>3.1011363636363636E-2</v>
      </c>
      <c r="V12" s="105">
        <v>4.1439823659074213E-2</v>
      </c>
      <c r="W12" s="102">
        <v>63.52482428115016</v>
      </c>
      <c r="X12" s="106">
        <v>8.6178113570741086</v>
      </c>
      <c r="Y12" s="102">
        <v>27.397776420280998</v>
      </c>
      <c r="Z12" s="102">
        <v>2564.6318537859011</v>
      </c>
      <c r="AA12" s="105">
        <v>25.634368932038832</v>
      </c>
      <c r="AB12" s="106">
        <v>330.73486994591815</v>
      </c>
      <c r="AC12" s="102">
        <v>1750.960362400906</v>
      </c>
      <c r="AD12" s="106">
        <v>1.1096482910694598</v>
      </c>
      <c r="AE12" s="106">
        <v>122.99076809453472</v>
      </c>
      <c r="AF12" s="108">
        <v>1.5</v>
      </c>
      <c r="AG12" s="108">
        <v>0.09</v>
      </c>
      <c r="AH12" s="108">
        <v>0.4</v>
      </c>
      <c r="AI12" s="105">
        <v>0.27418788538266231</v>
      </c>
      <c r="AJ12" s="105">
        <v>2.5038797634691194</v>
      </c>
      <c r="AK12" s="105">
        <v>0.10409293680297399</v>
      </c>
      <c r="AL12" s="105">
        <v>8.3567080045095804E-2</v>
      </c>
      <c r="AM12" s="106">
        <v>1.5748780487805001</v>
      </c>
      <c r="AN12" s="109">
        <v>0.03</v>
      </c>
      <c r="AO12" s="109">
        <v>7.0000000000000007E-2</v>
      </c>
      <c r="AP12" s="109">
        <v>7.0000000000000001E-3</v>
      </c>
      <c r="AQ12" s="109">
        <v>0.03</v>
      </c>
      <c r="AR12" s="109">
        <v>0.05</v>
      </c>
      <c r="AS12" s="109">
        <v>8.9999999999999993E-3</v>
      </c>
      <c r="AT12" s="109">
        <v>0.04</v>
      </c>
      <c r="AU12" s="109">
        <v>8.9999999999999993E-3</v>
      </c>
      <c r="AV12" s="109">
        <v>0.04</v>
      </c>
      <c r="AW12" s="109">
        <v>8.0000000000000002E-3</v>
      </c>
      <c r="AX12" s="109">
        <v>0.03</v>
      </c>
      <c r="AY12" s="109">
        <v>1.0999999999999999E-2</v>
      </c>
      <c r="AZ12" s="107">
        <v>5.0674371176070702E-2</v>
      </c>
      <c r="BA12" s="109">
        <v>1.4999999999999999E-2</v>
      </c>
      <c r="BB12" s="107">
        <v>8.1228283898305026E-2</v>
      </c>
      <c r="BC12" s="104">
        <v>7.0000000000000007E-2</v>
      </c>
      <c r="BD12" s="109">
        <v>2.7E-2</v>
      </c>
      <c r="BE12" s="107">
        <v>2.9919816724000001E-2</v>
      </c>
    </row>
    <row r="13" spans="1:57" ht="12" customHeight="1" x14ac:dyDescent="0.2">
      <c r="B13" s="100">
        <v>8</v>
      </c>
      <c r="C13" s="101">
        <v>42894</v>
      </c>
      <c r="D13" s="55" t="s">
        <v>385</v>
      </c>
      <c r="E13" s="100">
        <v>88.14</v>
      </c>
      <c r="F13" s="100">
        <v>2809.8399999999997</v>
      </c>
      <c r="G13" s="100">
        <v>2809.0499999999997</v>
      </c>
      <c r="H13" s="100">
        <v>-1234.0399999999997</v>
      </c>
      <c r="I13" s="100" t="s">
        <v>179</v>
      </c>
      <c r="J13" s="100" t="s">
        <v>49</v>
      </c>
      <c r="K13" s="100" t="s">
        <v>305</v>
      </c>
      <c r="L13" s="100" t="s">
        <v>46</v>
      </c>
      <c r="M13" s="100" t="s">
        <v>388</v>
      </c>
      <c r="N13" s="5">
        <v>75.19</v>
      </c>
      <c r="Q13" s="104">
        <v>5.0000000000000001E-3</v>
      </c>
      <c r="R13" s="105">
        <v>39.083754678951912</v>
      </c>
      <c r="S13" s="105">
        <v>0.10015048908954099</v>
      </c>
      <c r="T13" s="104">
        <v>0.89390843565463507</v>
      </c>
      <c r="U13" s="105">
        <v>3.1011363636363636E-2</v>
      </c>
      <c r="V13" s="105">
        <v>2.2236002939015429E-2</v>
      </c>
      <c r="W13" s="102">
        <v>56.207188498402559</v>
      </c>
      <c r="X13" s="106">
        <v>0.17049085659287777</v>
      </c>
      <c r="Y13" s="102">
        <v>30.326255345143551</v>
      </c>
      <c r="Z13" s="102">
        <v>2427.744125326371</v>
      </c>
      <c r="AA13" s="105">
        <v>25.014346527259146</v>
      </c>
      <c r="AB13" s="106">
        <v>325.05923255215043</v>
      </c>
      <c r="AC13" s="102">
        <v>1662.937712344281</v>
      </c>
      <c r="AD13" s="106">
        <v>0.93439360529217186</v>
      </c>
      <c r="AE13" s="106">
        <v>123.59121122599704</v>
      </c>
      <c r="AF13" s="108">
        <v>1.6</v>
      </c>
      <c r="AG13" s="108">
        <v>0.14000000000000001</v>
      </c>
      <c r="AH13" s="108">
        <v>0.4</v>
      </c>
      <c r="AI13" s="105">
        <v>0.26015233949945593</v>
      </c>
      <c r="AJ13" s="105">
        <v>2.5311103810775295</v>
      </c>
      <c r="AK13" s="105">
        <v>0.12865055762081784</v>
      </c>
      <c r="AL13" s="105">
        <v>3.5350620067643744E-2</v>
      </c>
      <c r="AM13" s="106">
        <v>0.99</v>
      </c>
      <c r="AN13" s="109">
        <v>0.03</v>
      </c>
      <c r="AO13" s="109">
        <v>0.09</v>
      </c>
      <c r="AP13" s="109">
        <v>8.9999999999999993E-3</v>
      </c>
      <c r="AQ13" s="109">
        <v>0.05</v>
      </c>
      <c r="AR13" s="109">
        <v>0.06</v>
      </c>
      <c r="AS13" s="109">
        <v>1.0999999999999999E-2</v>
      </c>
      <c r="AT13" s="109">
        <v>0.03</v>
      </c>
      <c r="AU13" s="109">
        <v>7.0000000000000001E-3</v>
      </c>
      <c r="AV13" s="107">
        <v>3.1069622641509434E-2</v>
      </c>
      <c r="AW13" s="109">
        <v>7.0000000000000001E-3</v>
      </c>
      <c r="AX13" s="109">
        <v>0.05</v>
      </c>
      <c r="AY13" s="109">
        <v>0.01</v>
      </c>
      <c r="AZ13" s="109">
        <v>0.04</v>
      </c>
      <c r="BA13" s="109">
        <v>1.7000000000000001E-2</v>
      </c>
      <c r="BB13" s="107">
        <v>8.1228283898305026E-2</v>
      </c>
      <c r="BC13" s="104">
        <v>7.0000000000000007E-2</v>
      </c>
      <c r="BD13" s="107">
        <v>3.7505063524200001E-2</v>
      </c>
      <c r="BE13" s="107">
        <v>1.8764032073310424E-2</v>
      </c>
    </row>
    <row r="14" spans="1:57" ht="12" customHeight="1" x14ac:dyDescent="0.2">
      <c r="A14" s="55">
        <v>4</v>
      </c>
      <c r="B14" s="100">
        <v>9</v>
      </c>
      <c r="C14" s="101">
        <v>42892</v>
      </c>
      <c r="D14" s="55" t="s">
        <v>309</v>
      </c>
      <c r="E14" s="100">
        <v>89.05</v>
      </c>
      <c r="F14" s="100">
        <v>2810.75</v>
      </c>
      <c r="G14" s="100">
        <v>2810.75</v>
      </c>
      <c r="H14" s="100">
        <v>-1234.95</v>
      </c>
      <c r="I14" s="100" t="s">
        <v>180</v>
      </c>
      <c r="J14" s="100" t="s">
        <v>310</v>
      </c>
      <c r="K14" s="100" t="s">
        <v>53</v>
      </c>
      <c r="L14" s="100" t="s">
        <v>46</v>
      </c>
      <c r="M14" s="100" t="s">
        <v>306</v>
      </c>
      <c r="N14" s="5">
        <v>75.59</v>
      </c>
      <c r="Q14" s="105">
        <v>2.0299251870324189E-2</v>
      </c>
      <c r="R14" s="105">
        <v>30.113345908299475</v>
      </c>
      <c r="S14" s="105">
        <v>2.0426940639269406E-2</v>
      </c>
      <c r="T14" s="104">
        <v>0.29345895502877078</v>
      </c>
      <c r="U14" s="104">
        <v>4.0000000000000001E-3</v>
      </c>
      <c r="V14" s="105">
        <v>4.7190357195354991E-2</v>
      </c>
      <c r="W14" s="102">
        <v>48.099355191256826</v>
      </c>
      <c r="X14" s="108">
        <v>26</v>
      </c>
      <c r="Y14" s="102">
        <v>33.857314447592074</v>
      </c>
      <c r="Z14" s="102">
        <v>964.42996108949421</v>
      </c>
      <c r="AA14" s="105">
        <v>21.152119850187301</v>
      </c>
      <c r="AB14" s="106">
        <v>299.61847575057737</v>
      </c>
      <c r="AC14" s="102">
        <v>4356.151268115942</v>
      </c>
      <c r="AD14" s="106">
        <v>108.14829223262562</v>
      </c>
      <c r="AE14" s="106">
        <v>91.542377622377629</v>
      </c>
      <c r="AF14" s="108">
        <v>0.9</v>
      </c>
      <c r="AG14" s="106">
        <v>3.3274405594405598</v>
      </c>
      <c r="AH14" s="106">
        <v>1.3521931818181816</v>
      </c>
      <c r="AI14" s="105">
        <v>7.1763036537779351E-2</v>
      </c>
      <c r="AJ14" s="105">
        <v>0.47666234607906677</v>
      </c>
      <c r="AK14" s="105">
        <v>5.7993486238532108E-2</v>
      </c>
      <c r="AL14" s="105">
        <v>3.4426636771300445</v>
      </c>
      <c r="AM14" s="106">
        <v>0.72810993624630693</v>
      </c>
      <c r="AN14" s="107">
        <v>5.268115942028985E-2</v>
      </c>
      <c r="AO14" s="107">
        <v>4.4569460390355913E-2</v>
      </c>
      <c r="AP14" s="107">
        <v>5.7587548638099997E-3</v>
      </c>
      <c r="AQ14" s="109">
        <v>0.04</v>
      </c>
      <c r="AR14" s="109">
        <v>0.06</v>
      </c>
      <c r="AS14" s="109">
        <v>0.01</v>
      </c>
      <c r="AT14" s="107">
        <v>1.517177706251059E-2</v>
      </c>
      <c r="AU14" s="109">
        <v>5.0000000000000001E-3</v>
      </c>
      <c r="AV14" s="109">
        <v>6.0000000000000001E-3</v>
      </c>
      <c r="AW14" s="109">
        <v>3.0000000000000001E-3</v>
      </c>
      <c r="AX14" s="107">
        <v>1.3886941580756013E-2</v>
      </c>
      <c r="AY14" s="107">
        <v>3.6231884057971015E-3</v>
      </c>
      <c r="AZ14" s="107">
        <v>3.1287625418060204E-2</v>
      </c>
      <c r="BA14" s="107">
        <v>9.7808219178082186E-3</v>
      </c>
      <c r="BB14" s="107">
        <v>4.0019966722129784E-2</v>
      </c>
      <c r="BC14" s="105">
        <v>4.8690503770079774</v>
      </c>
      <c r="BD14" s="107">
        <v>2.3924318694671064E-2</v>
      </c>
      <c r="BE14" s="107">
        <v>1.2002317497103128E-2</v>
      </c>
    </row>
    <row r="15" spans="1:57" ht="12" customHeight="1" x14ac:dyDescent="0.2">
      <c r="B15" s="100">
        <v>10</v>
      </c>
      <c r="C15" s="101">
        <v>42892</v>
      </c>
      <c r="D15" s="55" t="s">
        <v>309</v>
      </c>
      <c r="E15" s="100">
        <v>89.05</v>
      </c>
      <c r="F15" s="100">
        <v>2810.75</v>
      </c>
      <c r="G15" s="100">
        <v>2810.75</v>
      </c>
      <c r="H15" s="100">
        <v>-1234.95</v>
      </c>
      <c r="I15" s="100" t="s">
        <v>180</v>
      </c>
      <c r="J15" s="100" t="s">
        <v>310</v>
      </c>
      <c r="K15" s="100" t="s">
        <v>53</v>
      </c>
      <c r="L15" s="100" t="s">
        <v>46</v>
      </c>
      <c r="M15" s="100" t="s">
        <v>306</v>
      </c>
      <c r="N15" s="5">
        <v>75.59</v>
      </c>
      <c r="Q15" s="104">
        <v>1.0999999999999999E-2</v>
      </c>
      <c r="R15" s="105">
        <v>34.391694718514216</v>
      </c>
      <c r="S15" s="105">
        <v>6.2168949771689496E-3</v>
      </c>
      <c r="T15" s="104">
        <v>0.2383864205095883</v>
      </c>
      <c r="U15" s="104">
        <v>4.0000000000000001E-3</v>
      </c>
      <c r="V15" s="104">
        <v>3.7999999999999999E-2</v>
      </c>
      <c r="W15" s="102">
        <v>55.643619047619048</v>
      </c>
      <c r="X15" s="108">
        <v>18</v>
      </c>
      <c r="Y15" s="102">
        <v>31.400611898017001</v>
      </c>
      <c r="Z15" s="102">
        <v>2121.9182879377431</v>
      </c>
      <c r="AA15" s="105">
        <v>21.491715355805244</v>
      </c>
      <c r="AB15" s="106">
        <v>270.99792147806005</v>
      </c>
      <c r="AC15" s="102">
        <v>4130.07518115942</v>
      </c>
      <c r="AD15" s="106">
        <v>14.414421732823422</v>
      </c>
      <c r="AE15" s="106">
        <v>148.36363636363637</v>
      </c>
      <c r="AF15" s="108">
        <v>1.6</v>
      </c>
      <c r="AG15" s="108">
        <v>0.11</v>
      </c>
      <c r="AH15" s="108">
        <v>0.8</v>
      </c>
      <c r="AI15" s="105">
        <v>8.8471089038666004E-2</v>
      </c>
      <c r="AJ15" s="105">
        <v>0.50823720025923524</v>
      </c>
      <c r="AK15" s="105">
        <v>5.2664495412844042E-2</v>
      </c>
      <c r="AL15" s="104">
        <v>0.04</v>
      </c>
      <c r="AM15" s="108">
        <v>0.9</v>
      </c>
      <c r="AN15" s="109">
        <v>0.04</v>
      </c>
      <c r="AO15" s="109">
        <v>0.06</v>
      </c>
      <c r="AP15" s="109">
        <v>8.0000000000000002E-3</v>
      </c>
      <c r="AQ15" s="109">
        <v>0.04</v>
      </c>
      <c r="AR15" s="109">
        <v>0.04</v>
      </c>
      <c r="AS15" s="109">
        <v>0.01</v>
      </c>
      <c r="AT15" s="109">
        <v>0.05</v>
      </c>
      <c r="AU15" s="109">
        <v>5.0000000000000001E-3</v>
      </c>
      <c r="AV15" s="109">
        <v>7.0000000000000001E-3</v>
      </c>
      <c r="AW15" s="109">
        <v>3.0000000000000001E-3</v>
      </c>
      <c r="AX15" s="107">
        <v>1.1471821305841923E-2</v>
      </c>
      <c r="AY15" s="109">
        <v>2E-3</v>
      </c>
      <c r="AZ15" s="107">
        <v>3.8170903010033445E-2</v>
      </c>
      <c r="BA15" s="107">
        <v>1.0712328767123287E-2</v>
      </c>
      <c r="BB15" s="107">
        <v>3.2512479201331115E-2</v>
      </c>
      <c r="BC15" s="105">
        <v>8.1597639602230002E-2</v>
      </c>
      <c r="BD15" s="107">
        <v>0.02</v>
      </c>
      <c r="BE15" s="107">
        <v>0.01</v>
      </c>
    </row>
    <row r="16" spans="1:57" ht="12" customHeight="1" x14ac:dyDescent="0.2">
      <c r="B16" s="100">
        <v>11</v>
      </c>
      <c r="C16" s="101">
        <v>42892</v>
      </c>
      <c r="D16" s="55" t="s">
        <v>309</v>
      </c>
      <c r="E16" s="100">
        <v>89.05</v>
      </c>
      <c r="F16" s="100">
        <v>2810.75</v>
      </c>
      <c r="G16" s="100">
        <v>2810.75</v>
      </c>
      <c r="H16" s="100">
        <v>-1234.95</v>
      </c>
      <c r="I16" s="100" t="s">
        <v>180</v>
      </c>
      <c r="J16" s="100" t="s">
        <v>310</v>
      </c>
      <c r="K16" s="100" t="s">
        <v>53</v>
      </c>
      <c r="L16" s="100" t="s">
        <v>46</v>
      </c>
      <c r="M16" s="100" t="s">
        <v>306</v>
      </c>
      <c r="N16" s="5">
        <v>75.59</v>
      </c>
      <c r="Q16" s="104">
        <v>8.9999999999999993E-3</v>
      </c>
      <c r="R16" s="105">
        <v>36.615806732443403</v>
      </c>
      <c r="S16" s="104">
        <v>1.0999999999999999E-2</v>
      </c>
      <c r="T16" s="104">
        <v>0.25189289961133088</v>
      </c>
      <c r="U16" s="104">
        <v>4.0000000000000001E-3</v>
      </c>
      <c r="V16" s="104">
        <v>3.5000000000000003E-2</v>
      </c>
      <c r="W16" s="102">
        <v>37.407286494925842</v>
      </c>
      <c r="X16" s="108">
        <v>27</v>
      </c>
      <c r="Y16" s="103">
        <v>12</v>
      </c>
      <c r="Z16" s="102">
        <v>1294.5252918287938</v>
      </c>
      <c r="AA16" s="105">
        <v>19.813093632958804</v>
      </c>
      <c r="AB16" s="106">
        <v>226.79191685912244</v>
      </c>
      <c r="AC16" s="102">
        <v>3935.3985507246375</v>
      </c>
      <c r="AD16" s="106">
        <v>92.859053145193215</v>
      </c>
      <c r="AE16" s="106">
        <v>112.04475524475525</v>
      </c>
      <c r="AF16" s="108">
        <v>1.5</v>
      </c>
      <c r="AG16" s="106">
        <v>0.25146053946053953</v>
      </c>
      <c r="AH16" s="108">
        <v>0.9</v>
      </c>
      <c r="AI16" s="105">
        <v>8.5246541326711597E-2</v>
      </c>
      <c r="AJ16" s="105">
        <v>0.36840570317563187</v>
      </c>
      <c r="AK16" s="105">
        <v>7.4868623853211011E-2</v>
      </c>
      <c r="AL16" s="105">
        <v>0.24329147982062779</v>
      </c>
      <c r="AM16" s="108">
        <v>1.1000000000000001</v>
      </c>
      <c r="AN16" s="109">
        <v>0.06</v>
      </c>
      <c r="AO16" s="109">
        <v>7.0000000000000007E-2</v>
      </c>
      <c r="AP16" s="109">
        <v>5.0000000000000001E-3</v>
      </c>
      <c r="AQ16" s="109">
        <v>0.04</v>
      </c>
      <c r="AR16" s="109">
        <v>0.04</v>
      </c>
      <c r="AS16" s="109">
        <v>0.02</v>
      </c>
      <c r="AT16" s="109">
        <v>0.05</v>
      </c>
      <c r="AU16" s="109">
        <v>4.0000000000000001E-3</v>
      </c>
      <c r="AV16" s="109">
        <v>7.0000000000000001E-3</v>
      </c>
      <c r="AW16" s="109">
        <v>5.0000000000000001E-3</v>
      </c>
      <c r="AX16" s="107">
        <v>1.4490721649484535E-2</v>
      </c>
      <c r="AY16" s="107">
        <v>2.415458937198068E-3</v>
      </c>
      <c r="AZ16" s="107">
        <v>4.1299665551839462E-2</v>
      </c>
      <c r="BA16" s="107">
        <v>2.3287671232876711E-3</v>
      </c>
      <c r="BB16" s="107">
        <v>0.02</v>
      </c>
      <c r="BC16" s="105">
        <v>1.9169489673259752</v>
      </c>
      <c r="BD16" s="107">
        <v>3.275403575768096E-2</v>
      </c>
      <c r="BE16" s="107">
        <v>0.01</v>
      </c>
    </row>
    <row r="17" spans="1:59" ht="12" customHeight="1" x14ac:dyDescent="0.2">
      <c r="B17" s="100">
        <v>12</v>
      </c>
      <c r="C17" s="101">
        <v>42892</v>
      </c>
      <c r="D17" s="55" t="s">
        <v>309</v>
      </c>
      <c r="E17" s="100">
        <v>89.05</v>
      </c>
      <c r="F17" s="100">
        <v>2810.75</v>
      </c>
      <c r="G17" s="100">
        <v>2810.75</v>
      </c>
      <c r="H17" s="100">
        <v>-1234.95</v>
      </c>
      <c r="I17" s="100" t="s">
        <v>180</v>
      </c>
      <c r="J17" s="100" t="s">
        <v>310</v>
      </c>
      <c r="K17" s="100" t="s">
        <v>53</v>
      </c>
      <c r="L17" s="100" t="s">
        <v>46</v>
      </c>
      <c r="M17" s="100" t="s">
        <v>306</v>
      </c>
      <c r="N17" s="5">
        <v>75.59</v>
      </c>
      <c r="Q17" s="104">
        <v>1.2E-2</v>
      </c>
      <c r="R17" s="105">
        <v>33.906143354614045</v>
      </c>
      <c r="S17" s="104">
        <v>1.7999999999999999E-2</v>
      </c>
      <c r="T17" s="104">
        <v>0.2385982968591337</v>
      </c>
      <c r="U17" s="104">
        <v>6.0000000000000001E-3</v>
      </c>
      <c r="V17" s="104">
        <v>3.4000000000000002E-2</v>
      </c>
      <c r="W17" s="102">
        <v>49.968597970335672</v>
      </c>
      <c r="X17" s="108">
        <v>21</v>
      </c>
      <c r="Y17" s="102">
        <v>25.710662889518417</v>
      </c>
      <c r="Z17" s="102">
        <v>2119.332684824903</v>
      </c>
      <c r="AA17" s="105">
        <v>21.500644194756553</v>
      </c>
      <c r="AB17" s="106">
        <v>269.10877598152427</v>
      </c>
      <c r="AC17" s="102">
        <v>4146.821557971015</v>
      </c>
      <c r="AD17" s="106">
        <v>20.64247922985626</v>
      </c>
      <c r="AE17" s="106">
        <v>140.84475524475525</v>
      </c>
      <c r="AF17" s="108">
        <v>1.2</v>
      </c>
      <c r="AG17" s="108">
        <v>0.08</v>
      </c>
      <c r="AH17" s="108">
        <v>1.2</v>
      </c>
      <c r="AI17" s="105">
        <v>8.8045406172401544E-2</v>
      </c>
      <c r="AJ17" s="105">
        <v>0.53191834089436163</v>
      </c>
      <c r="AK17" s="105">
        <v>5.6217155963302755E-2</v>
      </c>
      <c r="AL17" s="104">
        <v>0.04</v>
      </c>
      <c r="AM17" s="108">
        <v>0.9</v>
      </c>
      <c r="AN17" s="109">
        <v>0.05</v>
      </c>
      <c r="AO17" s="109">
        <v>0.06</v>
      </c>
      <c r="AP17" s="109">
        <v>6.0000000000000001E-3</v>
      </c>
      <c r="AQ17" s="109">
        <v>0.04</v>
      </c>
      <c r="AR17" s="109">
        <v>0.05</v>
      </c>
      <c r="AS17" s="109">
        <v>0.01</v>
      </c>
      <c r="AT17" s="109">
        <v>0.04</v>
      </c>
      <c r="AU17" s="109">
        <v>5.0000000000000001E-3</v>
      </c>
      <c r="AV17" s="107">
        <v>3.6458876069966509E-3</v>
      </c>
      <c r="AW17" s="109">
        <v>5.0000000000000001E-3</v>
      </c>
      <c r="AX17" s="107">
        <v>1.2075601374570446E-2</v>
      </c>
      <c r="AY17" s="107">
        <v>4.2270531400966189E-3</v>
      </c>
      <c r="AZ17" s="107">
        <v>7.3213043478260867E-2</v>
      </c>
      <c r="BA17" s="107">
        <v>1.0246575342465753E-2</v>
      </c>
      <c r="BB17" s="107">
        <v>2.1270000000000001E-2</v>
      </c>
      <c r="BC17" s="105">
        <v>0.11227843951480714</v>
      </c>
      <c r="BD17" s="107">
        <v>2.0981079673667767E-2</v>
      </c>
      <c r="BE17" s="107">
        <v>8.6651216685979145E-3</v>
      </c>
    </row>
    <row r="18" spans="1:59" ht="12" customHeight="1" x14ac:dyDescent="0.2">
      <c r="B18" s="100">
        <v>13</v>
      </c>
      <c r="C18" s="101">
        <v>42892</v>
      </c>
      <c r="D18" s="55" t="s">
        <v>309</v>
      </c>
      <c r="E18" s="100">
        <v>89.05</v>
      </c>
      <c r="F18" s="100">
        <v>2810.75</v>
      </c>
      <c r="G18" s="100">
        <v>2810.75</v>
      </c>
      <c r="H18" s="100">
        <v>-1234.95</v>
      </c>
      <c r="I18" s="100" t="s">
        <v>180</v>
      </c>
      <c r="J18" s="100" t="s">
        <v>310</v>
      </c>
      <c r="K18" s="100" t="s">
        <v>53</v>
      </c>
      <c r="L18" s="100" t="s">
        <v>46</v>
      </c>
      <c r="M18" s="100" t="s">
        <v>306</v>
      </c>
      <c r="N18" s="5">
        <v>75.59</v>
      </c>
      <c r="Q18" s="105">
        <v>2.8418952618453865E-2</v>
      </c>
      <c r="R18" s="105">
        <v>31.835679048171791</v>
      </c>
      <c r="S18" s="105">
        <v>5.2860730593607297E-2</v>
      </c>
      <c r="T18" s="104">
        <v>0.18952467103189885</v>
      </c>
      <c r="U18" s="104">
        <v>8.9999999999999993E-3</v>
      </c>
      <c r="V18" s="105">
        <v>0.17429986770542408</v>
      </c>
      <c r="W18" s="102">
        <v>34.259481654957064</v>
      </c>
      <c r="X18" s="108">
        <v>35</v>
      </c>
      <c r="Y18" s="102">
        <v>52.099036827195469</v>
      </c>
      <c r="Z18" s="102">
        <v>1663.4046692607005</v>
      </c>
      <c r="AA18" s="105">
        <v>17.446951310861422</v>
      </c>
      <c r="AB18" s="106">
        <v>254.65681293302546</v>
      </c>
      <c r="AC18" s="102">
        <v>3920.745471014493</v>
      </c>
      <c r="AD18" s="106">
        <v>129.29639984175131</v>
      </c>
      <c r="AE18" s="106">
        <v>138.42797202797203</v>
      </c>
      <c r="AF18" s="108">
        <v>1.2</v>
      </c>
      <c r="AG18" s="106">
        <v>0.53821378621378624</v>
      </c>
      <c r="AH18" s="106">
        <v>0.47934659090909082</v>
      </c>
      <c r="AI18" s="105">
        <v>6.6335579992905278E-2</v>
      </c>
      <c r="AJ18" s="105">
        <v>0.55559948152948802</v>
      </c>
      <c r="AK18" s="105">
        <v>7.7533119266055051E-2</v>
      </c>
      <c r="AL18" s="105">
        <v>0.42749775784753363</v>
      </c>
      <c r="AM18" s="106">
        <v>0.57324210853677493</v>
      </c>
      <c r="AN18" s="107">
        <v>0.1144243156199678</v>
      </c>
      <c r="AO18" s="107">
        <v>5.4226176808266358E-2</v>
      </c>
      <c r="AP18" s="107">
        <v>1.1533385214007701E-2</v>
      </c>
      <c r="AQ18" s="109">
        <v>0.05</v>
      </c>
      <c r="AR18" s="109">
        <v>0.05</v>
      </c>
      <c r="AS18" s="109">
        <v>0.01</v>
      </c>
      <c r="AT18" s="109">
        <v>0.04</v>
      </c>
      <c r="AU18" s="109">
        <v>5.0000000000000001E-3</v>
      </c>
      <c r="AV18" s="107">
        <v>1.8229438034983256E-2</v>
      </c>
      <c r="AW18" s="107">
        <v>4.6236559139784944E-3</v>
      </c>
      <c r="AX18" s="107">
        <v>4.8302405498281782E-3</v>
      </c>
      <c r="AY18" s="107">
        <v>3.0193236714975845E-3</v>
      </c>
      <c r="AZ18" s="107">
        <v>3.9422408026755854E-2</v>
      </c>
      <c r="BA18" s="107">
        <v>4.6575342465753422E-3</v>
      </c>
      <c r="BB18" s="107">
        <v>0.02</v>
      </c>
      <c r="BC18" s="105">
        <v>1.5116511856627692</v>
      </c>
      <c r="BD18" s="107">
        <v>2.0981079673667767E-2</v>
      </c>
      <c r="BE18" s="107">
        <v>0.01</v>
      </c>
    </row>
    <row r="19" spans="1:59" s="83" customFormat="1" ht="12" customHeight="1" x14ac:dyDescent="0.2">
      <c r="A19" s="62">
        <v>5</v>
      </c>
      <c r="B19" s="100">
        <v>14</v>
      </c>
      <c r="C19" s="89">
        <v>42933</v>
      </c>
      <c r="D19" s="62" t="s">
        <v>311</v>
      </c>
      <c r="E19" s="100">
        <v>90.73</v>
      </c>
      <c r="F19" s="100">
        <v>2812.43</v>
      </c>
      <c r="G19" s="100">
        <v>2812.43</v>
      </c>
      <c r="H19" s="100">
        <v>-1236.6299999999999</v>
      </c>
      <c r="I19" s="100" t="s">
        <v>180</v>
      </c>
      <c r="J19" s="100" t="s">
        <v>310</v>
      </c>
      <c r="K19" s="83" t="s">
        <v>53</v>
      </c>
      <c r="L19" s="100" t="s">
        <v>46</v>
      </c>
      <c r="M19" s="100" t="s">
        <v>388</v>
      </c>
      <c r="N19" s="5">
        <v>76.31</v>
      </c>
      <c r="Q19" s="91" t="s">
        <v>69</v>
      </c>
      <c r="R19" s="90">
        <v>46.268265476854403</v>
      </c>
      <c r="S19" s="90">
        <v>7.2174035087719302E-2</v>
      </c>
      <c r="T19" s="91">
        <v>0.11760747713950763</v>
      </c>
      <c r="U19" s="91" t="s">
        <v>70</v>
      </c>
      <c r="V19" s="91" t="s">
        <v>71</v>
      </c>
      <c r="W19" s="92">
        <v>67.978054711246202</v>
      </c>
      <c r="X19" s="93">
        <v>3.4646589434661723</v>
      </c>
      <c r="Y19" s="92">
        <v>6.8101004398826976</v>
      </c>
      <c r="Z19" s="92">
        <v>2809.9436619718313</v>
      </c>
      <c r="AA19" s="90">
        <v>21.983472012102901</v>
      </c>
      <c r="AB19" s="93">
        <v>427.98757108042241</v>
      </c>
      <c r="AC19" s="92">
        <v>2332.4540350877191</v>
      </c>
      <c r="AD19" s="93">
        <v>14.13021035971223</v>
      </c>
      <c r="AE19" s="93">
        <v>152.31343283582089</v>
      </c>
      <c r="AF19" s="94" t="s">
        <v>72</v>
      </c>
      <c r="AG19" s="91" t="s">
        <v>73</v>
      </c>
      <c r="AH19" s="94" t="s">
        <v>74</v>
      </c>
      <c r="AI19" s="90">
        <v>0.18744038155802861</v>
      </c>
      <c r="AJ19" s="90">
        <v>0.95341089402013024</v>
      </c>
      <c r="AK19" s="90">
        <v>9.1838975297346748E-2</v>
      </c>
      <c r="AL19" s="91" t="s">
        <v>75</v>
      </c>
      <c r="AM19" s="94" t="s">
        <v>76</v>
      </c>
      <c r="AN19" s="110" t="s">
        <v>77</v>
      </c>
      <c r="AO19" s="110" t="s">
        <v>78</v>
      </c>
      <c r="AP19" s="110" t="s">
        <v>79</v>
      </c>
      <c r="AQ19" s="110" t="s">
        <v>75</v>
      </c>
      <c r="AR19" s="110" t="s">
        <v>75</v>
      </c>
      <c r="AS19" s="110" t="s">
        <v>80</v>
      </c>
      <c r="AT19" s="110" t="s">
        <v>81</v>
      </c>
      <c r="AU19" s="110" t="s">
        <v>80</v>
      </c>
      <c r="AV19" s="110" t="s">
        <v>81</v>
      </c>
      <c r="AW19" s="110" t="s">
        <v>82</v>
      </c>
      <c r="AX19" s="110" t="s">
        <v>83</v>
      </c>
      <c r="AY19" s="110" t="s">
        <v>79</v>
      </c>
      <c r="AZ19" s="111">
        <v>0.1137308533916849</v>
      </c>
      <c r="BA19" s="111">
        <v>2.0728888888888887E-2</v>
      </c>
      <c r="BB19" s="110" t="s">
        <v>84</v>
      </c>
      <c r="BC19" s="90">
        <v>0.44465805547211379</v>
      </c>
      <c r="BD19" s="110" t="s">
        <v>85</v>
      </c>
      <c r="BE19" s="111">
        <v>2.430091743119266E-2</v>
      </c>
    </row>
    <row r="20" spans="1:59" s="83" customFormat="1" ht="12" customHeight="1" x14ac:dyDescent="0.2">
      <c r="A20" s="62"/>
      <c r="B20" s="100">
        <v>15</v>
      </c>
      <c r="C20" s="89">
        <v>42933</v>
      </c>
      <c r="D20" s="62" t="s">
        <v>311</v>
      </c>
      <c r="E20" s="100">
        <v>90.73</v>
      </c>
      <c r="F20" s="100">
        <v>2812.43</v>
      </c>
      <c r="G20" s="100">
        <v>2812.43</v>
      </c>
      <c r="H20" s="100">
        <v>-1236.6299999999999</v>
      </c>
      <c r="I20" s="100" t="s">
        <v>180</v>
      </c>
      <c r="J20" s="100" t="s">
        <v>310</v>
      </c>
      <c r="K20" s="83" t="s">
        <v>53</v>
      </c>
      <c r="L20" s="100" t="s">
        <v>46</v>
      </c>
      <c r="M20" s="100" t="s">
        <v>388</v>
      </c>
      <c r="N20" s="5">
        <v>76.31</v>
      </c>
      <c r="Q20" s="91" t="s">
        <v>69</v>
      </c>
      <c r="R20" s="90">
        <v>45.528287785833797</v>
      </c>
      <c r="S20" s="91" t="s">
        <v>70</v>
      </c>
      <c r="T20" s="91">
        <v>0.10326428370457211</v>
      </c>
      <c r="U20" s="91" t="s">
        <v>70</v>
      </c>
      <c r="V20" s="91" t="s">
        <v>77</v>
      </c>
      <c r="W20" s="92">
        <v>58.801922492401218</v>
      </c>
      <c r="X20" s="94" t="s">
        <v>86</v>
      </c>
      <c r="Y20" s="92">
        <v>5.3027045454545458</v>
      </c>
      <c r="Z20" s="92">
        <v>2980.7377598926896</v>
      </c>
      <c r="AA20" s="90">
        <v>21.3198562783661</v>
      </c>
      <c r="AB20" s="93">
        <v>403.6554021121039</v>
      </c>
      <c r="AC20" s="92">
        <v>2152.5431578947364</v>
      </c>
      <c r="AD20" s="93">
        <v>18.329168345323744</v>
      </c>
      <c r="AE20" s="93">
        <v>144.11194029850745</v>
      </c>
      <c r="AF20" s="94" t="s">
        <v>87</v>
      </c>
      <c r="AG20" s="91" t="s">
        <v>88</v>
      </c>
      <c r="AH20" s="94" t="s">
        <v>87</v>
      </c>
      <c r="AI20" s="90">
        <v>0.10621621621621621</v>
      </c>
      <c r="AJ20" s="90">
        <v>1.0470592066311428</v>
      </c>
      <c r="AK20" s="91" t="s">
        <v>78</v>
      </c>
      <c r="AL20" s="91" t="s">
        <v>75</v>
      </c>
      <c r="AM20" s="94" t="s">
        <v>89</v>
      </c>
      <c r="AN20" s="110" t="s">
        <v>71</v>
      </c>
      <c r="AO20" s="110" t="s">
        <v>90</v>
      </c>
      <c r="AP20" s="110" t="s">
        <v>91</v>
      </c>
      <c r="AQ20" s="110" t="s">
        <v>92</v>
      </c>
      <c r="AR20" s="110" t="s">
        <v>84</v>
      </c>
      <c r="AS20" s="110" t="s">
        <v>79</v>
      </c>
      <c r="AT20" s="110" t="s">
        <v>77</v>
      </c>
      <c r="AU20" s="110" t="s">
        <v>93</v>
      </c>
      <c r="AV20" s="110" t="s">
        <v>77</v>
      </c>
      <c r="AW20" s="111">
        <v>1.1729638958858101E-2</v>
      </c>
      <c r="AX20" s="111">
        <v>3.055769230769231E-2</v>
      </c>
      <c r="AY20" s="110" t="s">
        <v>91</v>
      </c>
      <c r="AZ20" s="110" t="s">
        <v>92</v>
      </c>
      <c r="BA20" s="111">
        <v>1.6017777777777777E-2</v>
      </c>
      <c r="BB20" s="110" t="s">
        <v>75</v>
      </c>
      <c r="BC20" s="90">
        <v>0.13657354560929208</v>
      </c>
      <c r="BD20" s="110" t="s">
        <v>94</v>
      </c>
      <c r="BE20" s="110" t="s">
        <v>91</v>
      </c>
    </row>
    <row r="21" spans="1:59" s="83" customFormat="1" ht="12" customHeight="1" x14ac:dyDescent="0.2">
      <c r="A21" s="62"/>
      <c r="B21" s="100">
        <v>16</v>
      </c>
      <c r="C21" s="89">
        <v>42933</v>
      </c>
      <c r="D21" s="62" t="s">
        <v>311</v>
      </c>
      <c r="E21" s="100">
        <v>90.73</v>
      </c>
      <c r="F21" s="100">
        <v>2812.43</v>
      </c>
      <c r="G21" s="100">
        <v>2812.43</v>
      </c>
      <c r="H21" s="100">
        <v>-1236.6299999999999</v>
      </c>
      <c r="I21" s="100" t="s">
        <v>180</v>
      </c>
      <c r="J21" s="100" t="s">
        <v>310</v>
      </c>
      <c r="K21" s="83" t="s">
        <v>53</v>
      </c>
      <c r="L21" s="100" t="s">
        <v>46</v>
      </c>
      <c r="M21" s="100" t="s">
        <v>388</v>
      </c>
      <c r="N21" s="5">
        <v>76.31</v>
      </c>
      <c r="Q21" s="91" t="s">
        <v>71</v>
      </c>
      <c r="R21" s="90">
        <v>45.717836029001703</v>
      </c>
      <c r="S21" s="91" t="s">
        <v>70</v>
      </c>
      <c r="T21" s="91">
        <v>9.5324679953106686E-2</v>
      </c>
      <c r="U21" s="90">
        <v>2.8915076923076922E-2</v>
      </c>
      <c r="V21" s="91" t="s">
        <v>77</v>
      </c>
      <c r="W21" s="92">
        <v>84.05608662613983</v>
      </c>
      <c r="X21" s="93">
        <v>2.650615384615385</v>
      </c>
      <c r="Y21" s="92">
        <v>6.6677653958944276</v>
      </c>
      <c r="Z21" s="92">
        <v>2767.5171026156945</v>
      </c>
      <c r="AA21" s="90">
        <v>20.842776096822998</v>
      </c>
      <c r="AB21" s="93">
        <v>391.31299756295687</v>
      </c>
      <c r="AC21" s="92">
        <v>2107.8315789473681</v>
      </c>
      <c r="AD21" s="93">
        <v>23.33828201438849</v>
      </c>
      <c r="AE21" s="93">
        <v>139.30820895522388</v>
      </c>
      <c r="AF21" s="94" t="s">
        <v>87</v>
      </c>
      <c r="AG21" s="91" t="s">
        <v>95</v>
      </c>
      <c r="AH21" s="94" t="s">
        <v>74</v>
      </c>
      <c r="AI21" s="90">
        <v>0.15724165341812402</v>
      </c>
      <c r="AJ21" s="90">
        <v>1.1206400236826526</v>
      </c>
      <c r="AK21" s="91" t="s">
        <v>78</v>
      </c>
      <c r="AL21" s="91" t="s">
        <v>90</v>
      </c>
      <c r="AM21" s="94" t="s">
        <v>96</v>
      </c>
      <c r="AN21" s="110" t="s">
        <v>71</v>
      </c>
      <c r="AO21" s="110" t="s">
        <v>78</v>
      </c>
      <c r="AP21" s="110" t="s">
        <v>91</v>
      </c>
      <c r="AQ21" s="110" t="s">
        <v>75</v>
      </c>
      <c r="AR21" s="110" t="s">
        <v>78</v>
      </c>
      <c r="AS21" s="110" t="s">
        <v>80</v>
      </c>
      <c r="AT21" s="110" t="s">
        <v>77</v>
      </c>
      <c r="AU21" s="110" t="s">
        <v>80</v>
      </c>
      <c r="AV21" s="110" t="s">
        <v>81</v>
      </c>
      <c r="AW21" s="110" t="s">
        <v>82</v>
      </c>
      <c r="AX21" s="111">
        <v>3.4261655011655012E-2</v>
      </c>
      <c r="AY21" s="110" t="s">
        <v>97</v>
      </c>
      <c r="AZ21" s="111">
        <v>0.12131291028446391</v>
      </c>
      <c r="BA21" s="111">
        <v>2.9208888888888888E-2</v>
      </c>
      <c r="BB21" s="111">
        <v>0.19258317757009347</v>
      </c>
      <c r="BC21" s="90">
        <v>0.284263542605387</v>
      </c>
      <c r="BD21" s="110" t="s">
        <v>85</v>
      </c>
      <c r="BE21" s="111">
        <v>2.5405504587155962E-2</v>
      </c>
    </row>
    <row r="22" spans="1:59" s="112" customFormat="1" ht="12" customHeight="1" x14ac:dyDescent="0.2">
      <c r="A22" s="62">
        <v>6</v>
      </c>
      <c r="B22" s="100">
        <v>17</v>
      </c>
      <c r="C22" s="89" t="s">
        <v>57</v>
      </c>
      <c r="D22" s="62" t="s">
        <v>312</v>
      </c>
      <c r="E22" s="100">
        <v>97.5</v>
      </c>
      <c r="F22" s="100">
        <v>2819.2</v>
      </c>
      <c r="G22" s="100">
        <v>2819.2</v>
      </c>
      <c r="H22" s="100">
        <v>-1243.3999999999999</v>
      </c>
      <c r="I22" s="100" t="s">
        <v>180</v>
      </c>
      <c r="J22" s="100" t="s">
        <v>310</v>
      </c>
      <c r="K22" s="83" t="s">
        <v>53</v>
      </c>
      <c r="L22" s="100" t="s">
        <v>46</v>
      </c>
      <c r="M22" s="100" t="s">
        <v>306</v>
      </c>
      <c r="N22" s="83"/>
      <c r="O22" s="83"/>
      <c r="P22" s="83"/>
      <c r="Q22" s="91">
        <v>0.03</v>
      </c>
      <c r="R22" s="90">
        <v>47.23</v>
      </c>
      <c r="S22" s="90">
        <v>7.0000000000000001E-3</v>
      </c>
      <c r="T22" s="91">
        <v>0.90424000000000004</v>
      </c>
      <c r="U22" s="91">
        <v>6.0000000000000001E-3</v>
      </c>
      <c r="V22" s="91">
        <v>8.6999999999999994E-2</v>
      </c>
      <c r="W22" s="92">
        <v>75.58</v>
      </c>
      <c r="X22" s="93">
        <v>6.0250000000000004</v>
      </c>
      <c r="Y22" s="92">
        <v>12.8</v>
      </c>
      <c r="Z22" s="92">
        <v>2554</v>
      </c>
      <c r="AA22" s="90">
        <v>25.06</v>
      </c>
      <c r="AB22" s="93">
        <v>303.3</v>
      </c>
      <c r="AC22" s="92">
        <v>1961</v>
      </c>
      <c r="AD22" s="93">
        <v>4.5439999999999996</v>
      </c>
      <c r="AE22" s="93">
        <v>144.5</v>
      </c>
      <c r="AF22" s="94">
        <v>0.9</v>
      </c>
      <c r="AG22" s="94">
        <v>2.1</v>
      </c>
      <c r="AH22" s="94">
        <v>0.2</v>
      </c>
      <c r="AI22" s="91">
        <v>0.08</v>
      </c>
      <c r="AJ22" s="91">
        <v>0.22</v>
      </c>
      <c r="AK22" s="91">
        <v>0.14000000000000001</v>
      </c>
      <c r="AL22" s="91">
        <v>0.55000000000000004</v>
      </c>
      <c r="AM22" s="93">
        <v>0.19900000000000001</v>
      </c>
      <c r="AN22" s="111">
        <v>2.7E-2</v>
      </c>
      <c r="AO22" s="111">
        <v>3.0000000000000001E-3</v>
      </c>
      <c r="AP22" s="111">
        <v>2E-3</v>
      </c>
      <c r="AQ22" s="110">
        <v>0.33</v>
      </c>
      <c r="AR22" s="111">
        <v>1.4999999999999999E-2</v>
      </c>
      <c r="AS22" s="110">
        <v>0.06</v>
      </c>
      <c r="AT22" s="110">
        <v>0.25</v>
      </c>
      <c r="AU22" s="110">
        <v>0.03</v>
      </c>
      <c r="AV22" s="110">
        <v>0.08</v>
      </c>
      <c r="AW22" s="110">
        <v>0.04</v>
      </c>
      <c r="AX22" s="110">
        <v>0.1</v>
      </c>
      <c r="AY22" s="110">
        <v>0.04</v>
      </c>
      <c r="AZ22" s="111">
        <v>0.11</v>
      </c>
      <c r="BA22" s="111">
        <v>1.4E-2</v>
      </c>
      <c r="BB22" s="111">
        <v>2.1000000000000001E-2</v>
      </c>
      <c r="BC22" s="91">
        <v>1.4</v>
      </c>
      <c r="BD22" s="110">
        <v>0.01</v>
      </c>
      <c r="BE22" s="110">
        <v>0.01</v>
      </c>
      <c r="BG22" s="113"/>
    </row>
    <row r="23" spans="1:59" s="112" customFormat="1" ht="12" customHeight="1" x14ac:dyDescent="0.2">
      <c r="A23" s="62"/>
      <c r="B23" s="100">
        <v>18</v>
      </c>
      <c r="C23" s="89" t="s">
        <v>57</v>
      </c>
      <c r="D23" s="62" t="s">
        <v>312</v>
      </c>
      <c r="E23" s="100">
        <v>97.5</v>
      </c>
      <c r="F23" s="100">
        <v>2819.2</v>
      </c>
      <c r="G23" s="100">
        <v>2819.2</v>
      </c>
      <c r="H23" s="100">
        <v>-1243.3999999999999</v>
      </c>
      <c r="I23" s="100" t="s">
        <v>180</v>
      </c>
      <c r="J23" s="100" t="s">
        <v>310</v>
      </c>
      <c r="K23" s="83" t="s">
        <v>53</v>
      </c>
      <c r="L23" s="100" t="s">
        <v>46</v>
      </c>
      <c r="M23" s="100" t="s">
        <v>306</v>
      </c>
      <c r="N23" s="83"/>
      <c r="O23" s="83"/>
      <c r="P23" s="83"/>
      <c r="Q23" s="91">
        <v>0.03</v>
      </c>
      <c r="R23" s="90">
        <v>51.031809573908468</v>
      </c>
      <c r="S23" s="90">
        <v>2.744178728760226E-2</v>
      </c>
      <c r="T23" s="91">
        <v>0.96448221140712098</v>
      </c>
      <c r="U23" s="91">
        <v>8.9999999999999993E-3</v>
      </c>
      <c r="V23" s="91">
        <v>5.6000000000000001E-2</v>
      </c>
      <c r="W23" s="92">
        <v>68.80664511494254</v>
      </c>
      <c r="X23" s="93">
        <v>1.8848143726064428</v>
      </c>
      <c r="Y23" s="95">
        <v>16</v>
      </c>
      <c r="Z23" s="92">
        <v>2225.3643852978453</v>
      </c>
      <c r="AA23" s="90">
        <v>22.999198250728863</v>
      </c>
      <c r="AB23" s="93">
        <v>294.04680218145756</v>
      </c>
      <c r="AC23" s="92">
        <v>1855.0678598061149</v>
      </c>
      <c r="AD23" s="93">
        <v>7.6420076641119623</v>
      </c>
      <c r="AE23" s="93">
        <v>120.15805799055966</v>
      </c>
      <c r="AF23" s="94">
        <v>1.7</v>
      </c>
      <c r="AG23" s="94">
        <v>1.7</v>
      </c>
      <c r="AH23" s="94">
        <v>0.5</v>
      </c>
      <c r="AI23" s="91">
        <v>0.21</v>
      </c>
      <c r="AJ23" s="91">
        <v>0.21</v>
      </c>
      <c r="AK23" s="91">
        <v>0.17</v>
      </c>
      <c r="AL23" s="91">
        <v>0.35</v>
      </c>
      <c r="AM23" s="93">
        <v>0.47987114845938378</v>
      </c>
      <c r="AN23" s="110">
        <v>0.08</v>
      </c>
      <c r="AO23" s="110">
        <v>0.06</v>
      </c>
      <c r="AP23" s="111">
        <v>1.98828125E-3</v>
      </c>
      <c r="AQ23" s="110">
        <v>0.25</v>
      </c>
      <c r="AR23" s="111">
        <v>7.698744769874478E-3</v>
      </c>
      <c r="AS23" s="110">
        <v>0.06</v>
      </c>
      <c r="AT23" s="110">
        <v>0.32</v>
      </c>
      <c r="AU23" s="110">
        <v>0.03</v>
      </c>
      <c r="AV23" s="111">
        <v>3.5851669487613484E-3</v>
      </c>
      <c r="AW23" s="111">
        <v>1.7865253595760787E-3</v>
      </c>
      <c r="AX23" s="110">
        <v>0.09</v>
      </c>
      <c r="AY23" s="111">
        <v>6.2388349514563108E-3</v>
      </c>
      <c r="AZ23" s="111">
        <v>0.11558064516129034</v>
      </c>
      <c r="BA23" s="111">
        <v>1.5514792899408283E-2</v>
      </c>
      <c r="BB23" s="110">
        <v>0.02</v>
      </c>
      <c r="BC23" s="91">
        <v>1.6</v>
      </c>
      <c r="BD23" s="110">
        <v>0.01</v>
      </c>
      <c r="BE23" s="111">
        <v>3.3707093821510304E-3</v>
      </c>
      <c r="BG23" s="113"/>
    </row>
    <row r="24" spans="1:59" s="112" customFormat="1" ht="12" customHeight="1" x14ac:dyDescent="0.2">
      <c r="A24" s="62"/>
      <c r="B24" s="100">
        <v>19</v>
      </c>
      <c r="C24" s="89" t="s">
        <v>57</v>
      </c>
      <c r="D24" s="62" t="s">
        <v>312</v>
      </c>
      <c r="E24" s="100">
        <v>97.5</v>
      </c>
      <c r="F24" s="100">
        <v>2819.2</v>
      </c>
      <c r="G24" s="100">
        <v>2819.2</v>
      </c>
      <c r="H24" s="100">
        <v>-1243.3999999999999</v>
      </c>
      <c r="I24" s="100" t="s">
        <v>180</v>
      </c>
      <c r="J24" s="100" t="s">
        <v>310</v>
      </c>
      <c r="K24" s="83" t="s">
        <v>53</v>
      </c>
      <c r="L24" s="100" t="s">
        <v>46</v>
      </c>
      <c r="M24" s="100" t="s">
        <v>306</v>
      </c>
      <c r="N24" s="83"/>
      <c r="O24" s="83"/>
      <c r="P24" s="83"/>
      <c r="Q24" s="91">
        <v>2.7E-2</v>
      </c>
      <c r="R24" s="90">
        <v>55.122346133613888</v>
      </c>
      <c r="S24" s="90">
        <v>1.422907488986784E-2</v>
      </c>
      <c r="T24" s="91">
        <v>0.87088950087521355</v>
      </c>
      <c r="U24" s="91">
        <v>6.0000000000000001E-3</v>
      </c>
      <c r="V24" s="91">
        <v>2E-3</v>
      </c>
      <c r="W24" s="92">
        <v>58.985775862068969</v>
      </c>
      <c r="X24" s="93">
        <v>4.43982969137193</v>
      </c>
      <c r="Y24" s="95">
        <v>15</v>
      </c>
      <c r="Z24" s="92">
        <v>2107.9689480354882</v>
      </c>
      <c r="AA24" s="90">
        <v>23.029701166180754</v>
      </c>
      <c r="AB24" s="93">
        <v>277.7344075359444</v>
      </c>
      <c r="AC24" s="92">
        <v>1897.6241610738255</v>
      </c>
      <c r="AD24" s="93">
        <v>6.7095134955014979</v>
      </c>
      <c r="AE24" s="93">
        <v>114.44531355360753</v>
      </c>
      <c r="AF24" s="94">
        <v>0.8</v>
      </c>
      <c r="AG24" s="94">
        <v>1.9</v>
      </c>
      <c r="AH24" s="94">
        <v>0.3</v>
      </c>
      <c r="AI24" s="91">
        <v>0.16</v>
      </c>
      <c r="AJ24" s="91">
        <v>0.34</v>
      </c>
      <c r="AK24" s="91">
        <v>0.18</v>
      </c>
      <c r="AL24" s="91">
        <v>0.38</v>
      </c>
      <c r="AM24" s="94">
        <v>1.2</v>
      </c>
      <c r="AN24" s="110">
        <v>0.05</v>
      </c>
      <c r="AO24" s="110">
        <v>0.05</v>
      </c>
      <c r="AP24" s="111">
        <v>3.9765625000000001E-3</v>
      </c>
      <c r="AQ24" s="110">
        <v>0.25</v>
      </c>
      <c r="AR24" s="111">
        <v>7.698744769874478E-3</v>
      </c>
      <c r="AS24" s="111">
        <v>3.9391634980988589E-3</v>
      </c>
      <c r="AT24" s="110">
        <v>0.28999999999999998</v>
      </c>
      <c r="AU24" s="110">
        <v>0.06</v>
      </c>
      <c r="AV24" s="110">
        <v>0.13</v>
      </c>
      <c r="AW24" s="110">
        <v>0.04</v>
      </c>
      <c r="AX24" s="111">
        <v>3.0884985835694052E-2</v>
      </c>
      <c r="AY24" s="111">
        <v>5.3475728155339807E-3</v>
      </c>
      <c r="AZ24" s="111">
        <v>0.13568162692847127</v>
      </c>
      <c r="BA24" s="111">
        <v>2.6946745562130177E-2</v>
      </c>
      <c r="BB24" s="110">
        <v>0.02</v>
      </c>
      <c r="BC24" s="91">
        <v>2</v>
      </c>
      <c r="BD24" s="111">
        <v>1.9377101397982657E-3</v>
      </c>
      <c r="BE24" s="110">
        <v>0.01</v>
      </c>
      <c r="BG24" s="113"/>
    </row>
    <row r="25" spans="1:59" s="83" customFormat="1" ht="12" customHeight="1" x14ac:dyDescent="0.2">
      <c r="A25" s="62"/>
      <c r="B25" s="100">
        <v>20</v>
      </c>
      <c r="C25" s="89">
        <v>42933</v>
      </c>
      <c r="D25" s="62" t="s">
        <v>312</v>
      </c>
      <c r="E25" s="100">
        <v>97.5</v>
      </c>
      <c r="F25" s="100">
        <v>2819.2</v>
      </c>
      <c r="G25" s="100">
        <v>2819.2</v>
      </c>
      <c r="H25" s="100">
        <v>-1243.3999999999999</v>
      </c>
      <c r="I25" s="100" t="s">
        <v>180</v>
      </c>
      <c r="J25" s="100" t="s">
        <v>310</v>
      </c>
      <c r="K25" s="83" t="s">
        <v>53</v>
      </c>
      <c r="L25" s="100" t="s">
        <v>46</v>
      </c>
      <c r="M25" s="100" t="s">
        <v>306</v>
      </c>
      <c r="Q25" s="91" t="s">
        <v>69</v>
      </c>
      <c r="R25" s="90">
        <v>45.108678192972697</v>
      </c>
      <c r="S25" s="91" t="s">
        <v>70</v>
      </c>
      <c r="T25" s="91">
        <v>0.10326604923798359</v>
      </c>
      <c r="U25" s="91" t="s">
        <v>70</v>
      </c>
      <c r="V25" s="91" t="s">
        <v>71</v>
      </c>
      <c r="W25" s="92">
        <v>59.390281155015202</v>
      </c>
      <c r="X25" s="94" t="s">
        <v>121</v>
      </c>
      <c r="Y25" s="92">
        <v>31.707888563049853</v>
      </c>
      <c r="Z25" s="92">
        <v>2830.6130114017442</v>
      </c>
      <c r="AA25" s="90">
        <v>21.260211800302599</v>
      </c>
      <c r="AB25" s="93">
        <v>366.8632818846466</v>
      </c>
      <c r="AC25" s="92">
        <v>1917.275087719298</v>
      </c>
      <c r="AD25" s="93">
        <v>12.028315395683453</v>
      </c>
      <c r="AE25" s="93">
        <v>132.74701492537312</v>
      </c>
      <c r="AF25" s="94" t="s">
        <v>72</v>
      </c>
      <c r="AG25" s="91" t="s">
        <v>88</v>
      </c>
      <c r="AH25" s="94" t="s">
        <v>72</v>
      </c>
      <c r="AI25" s="90">
        <v>0.14474562798092214</v>
      </c>
      <c r="AJ25" s="90">
        <v>0.77726287744227351</v>
      </c>
      <c r="AK25" s="90">
        <v>0.10012625800548948</v>
      </c>
      <c r="AL25" s="91" t="s">
        <v>84</v>
      </c>
      <c r="AM25" s="94" t="s">
        <v>76</v>
      </c>
      <c r="AN25" s="110" t="s">
        <v>77</v>
      </c>
      <c r="AO25" s="110" t="s">
        <v>78</v>
      </c>
      <c r="AP25" s="110" t="s">
        <v>91</v>
      </c>
      <c r="AQ25" s="110" t="s">
        <v>75</v>
      </c>
      <c r="AR25" s="110" t="s">
        <v>75</v>
      </c>
      <c r="AS25" s="110" t="s">
        <v>93</v>
      </c>
      <c r="AT25" s="110" t="s">
        <v>81</v>
      </c>
      <c r="AU25" s="110" t="s">
        <v>79</v>
      </c>
      <c r="AV25" s="110" t="s">
        <v>77</v>
      </c>
      <c r="AW25" s="110" t="s">
        <v>82</v>
      </c>
      <c r="AX25" s="110" t="s">
        <v>114</v>
      </c>
      <c r="AY25" s="110" t="s">
        <v>93</v>
      </c>
      <c r="AZ25" s="111">
        <v>0.14622538293216633</v>
      </c>
      <c r="BA25" s="111">
        <v>1.6959999999999999E-2</v>
      </c>
      <c r="BB25" s="110" t="s">
        <v>84</v>
      </c>
      <c r="BC25" s="90">
        <v>0.12863322319014719</v>
      </c>
      <c r="BD25" s="110" t="s">
        <v>120</v>
      </c>
      <c r="BE25" s="110" t="s">
        <v>104</v>
      </c>
    </row>
    <row r="26" spans="1:59" ht="12" customHeight="1" x14ac:dyDescent="0.2">
      <c r="A26" s="55">
        <v>7</v>
      </c>
      <c r="B26" s="100">
        <v>21</v>
      </c>
      <c r="C26" s="101" t="s">
        <v>57</v>
      </c>
      <c r="D26" s="55" t="s">
        <v>314</v>
      </c>
      <c r="E26" s="100">
        <v>128.63999999999999</v>
      </c>
      <c r="F26" s="100">
        <v>2850.3399999999997</v>
      </c>
      <c r="G26" s="100">
        <v>2851.5399999999995</v>
      </c>
      <c r="H26" s="100">
        <v>-1274.5399999999997</v>
      </c>
      <c r="I26" s="100" t="s">
        <v>180</v>
      </c>
      <c r="J26" s="100" t="s">
        <v>310</v>
      </c>
      <c r="K26" s="100" t="s">
        <v>53</v>
      </c>
      <c r="L26" s="100" t="s">
        <v>46</v>
      </c>
      <c r="M26" s="100" t="s">
        <v>306</v>
      </c>
      <c r="N26" s="83"/>
      <c r="Q26" s="104">
        <v>2.7E-2</v>
      </c>
      <c r="R26" s="105">
        <v>60.632477643345602</v>
      </c>
      <c r="S26" s="105">
        <v>3.8621774701069853E-2</v>
      </c>
      <c r="T26" s="104">
        <v>0.72389771108840151</v>
      </c>
      <c r="U26" s="104">
        <v>6.0000000000000001E-3</v>
      </c>
      <c r="V26" s="104">
        <v>3.0000000000000001E-3</v>
      </c>
      <c r="W26" s="102">
        <v>46.954454022988514</v>
      </c>
      <c r="X26" s="106">
        <v>2.1363913043478262</v>
      </c>
      <c r="Y26" s="103">
        <v>17</v>
      </c>
      <c r="Z26" s="102">
        <v>2666.1121673003804</v>
      </c>
      <c r="AA26" s="105">
        <v>45.469679300291538</v>
      </c>
      <c r="AB26" s="106">
        <v>380.05761031234505</v>
      </c>
      <c r="AC26" s="102">
        <v>2192.6167039522743</v>
      </c>
      <c r="AD26" s="106">
        <v>28.29961679440186</v>
      </c>
      <c r="AE26" s="106">
        <v>170.52542144302086</v>
      </c>
      <c r="AF26" s="108">
        <v>1.1000000000000001</v>
      </c>
      <c r="AG26" s="108">
        <v>1.7</v>
      </c>
      <c r="AH26" s="108">
        <v>0.3</v>
      </c>
      <c r="AI26" s="104">
        <v>0.18</v>
      </c>
      <c r="AJ26" s="104">
        <v>0.45</v>
      </c>
      <c r="AK26" s="105">
        <v>2.776210705182668E-2</v>
      </c>
      <c r="AL26" s="104">
        <v>0.28999999999999998</v>
      </c>
      <c r="AM26" s="108">
        <v>1.2</v>
      </c>
      <c r="AN26" s="109">
        <v>7.0000000000000007E-2</v>
      </c>
      <c r="AO26" s="109">
        <v>0.06</v>
      </c>
      <c r="AP26" s="109">
        <v>0.04</v>
      </c>
      <c r="AQ26" s="107">
        <v>1.238025350233489E-2</v>
      </c>
      <c r="AR26" s="109">
        <v>0.26</v>
      </c>
      <c r="AS26" s="109">
        <v>0.06</v>
      </c>
      <c r="AT26" s="109">
        <v>0.5</v>
      </c>
      <c r="AU26" s="109">
        <v>0.05</v>
      </c>
      <c r="AV26" s="107">
        <v>1.882212648099708E-2</v>
      </c>
      <c r="AW26" s="109">
        <v>0.03</v>
      </c>
      <c r="AX26" s="107">
        <v>4.5362322946175641E-2</v>
      </c>
      <c r="AY26" s="109">
        <v>0.03</v>
      </c>
      <c r="AZ26" s="107">
        <v>0.11859579242636746</v>
      </c>
      <c r="BA26" s="107">
        <v>2.9396449704142007E-2</v>
      </c>
      <c r="BB26" s="107">
        <v>2.711501800466003E-2</v>
      </c>
      <c r="BC26" s="104">
        <v>1.6</v>
      </c>
      <c r="BD26" s="109">
        <v>0.01</v>
      </c>
      <c r="BE26" s="107">
        <v>1.6853546910755152E-3</v>
      </c>
    </row>
    <row r="27" spans="1:59" ht="12" customHeight="1" x14ac:dyDescent="0.2">
      <c r="B27" s="100">
        <v>22</v>
      </c>
      <c r="C27" s="101" t="s">
        <v>57</v>
      </c>
      <c r="D27" s="55" t="s">
        <v>314</v>
      </c>
      <c r="E27" s="100">
        <v>128.63999999999999</v>
      </c>
      <c r="F27" s="100">
        <v>2850.3399999999997</v>
      </c>
      <c r="G27" s="100">
        <v>2851.5399999999995</v>
      </c>
      <c r="H27" s="100">
        <v>-1274.5399999999997</v>
      </c>
      <c r="I27" s="100" t="s">
        <v>180</v>
      </c>
      <c r="J27" s="100" t="s">
        <v>310</v>
      </c>
      <c r="K27" s="100" t="s">
        <v>53</v>
      </c>
      <c r="L27" s="100" t="s">
        <v>46</v>
      </c>
      <c r="M27" s="100" t="s">
        <v>306</v>
      </c>
      <c r="N27" s="83"/>
      <c r="Q27" s="104">
        <v>2.7E-2</v>
      </c>
      <c r="R27" s="105">
        <v>58.876386112572334</v>
      </c>
      <c r="S27" s="105">
        <v>3.4556324732536184E-2</v>
      </c>
      <c r="T27" s="104">
        <v>0.86597224975463649</v>
      </c>
      <c r="U27" s="104">
        <v>6.0000000000000001E-3</v>
      </c>
      <c r="V27" s="104">
        <v>3.0000000000000001E-3</v>
      </c>
      <c r="W27" s="102">
        <v>50.032938218390811</v>
      </c>
      <c r="X27" s="106">
        <v>5.0224818652849734</v>
      </c>
      <c r="Y27" s="103">
        <v>17</v>
      </c>
      <c r="Z27" s="102">
        <v>3108.9195183776933</v>
      </c>
      <c r="AA27" s="105">
        <v>31.885714285714283</v>
      </c>
      <c r="AB27" s="106">
        <v>356.7541893901834</v>
      </c>
      <c r="AC27" s="102">
        <v>1986.6055182699479</v>
      </c>
      <c r="AD27" s="106">
        <v>19.470409863378872</v>
      </c>
      <c r="AE27" s="106">
        <v>176.238165879973</v>
      </c>
      <c r="AF27" s="108">
        <v>1.1000000000000001</v>
      </c>
      <c r="AG27" s="108">
        <v>1.7</v>
      </c>
      <c r="AH27" s="108">
        <v>0.3</v>
      </c>
      <c r="AI27" s="104">
        <v>0.18</v>
      </c>
      <c r="AJ27" s="104">
        <v>0.45</v>
      </c>
      <c r="AK27" s="105">
        <v>6.3456244689889557E-2</v>
      </c>
      <c r="AL27" s="104">
        <v>0.3</v>
      </c>
      <c r="AM27" s="108">
        <v>1.2</v>
      </c>
      <c r="AN27" s="109">
        <v>7.0000000000000007E-2</v>
      </c>
      <c r="AO27" s="109">
        <v>7.0000000000000007E-2</v>
      </c>
      <c r="AP27" s="109">
        <v>0.04</v>
      </c>
      <c r="AQ27" s="109">
        <v>0.18</v>
      </c>
      <c r="AR27" s="109">
        <v>0.26</v>
      </c>
      <c r="AS27" s="109">
        <v>0.06</v>
      </c>
      <c r="AT27" s="109">
        <v>0.31</v>
      </c>
      <c r="AU27" s="109">
        <v>0.05</v>
      </c>
      <c r="AV27" s="109">
        <v>0.08</v>
      </c>
      <c r="AW27" s="109">
        <v>0.03</v>
      </c>
      <c r="AX27" s="107">
        <v>7.8177620396600575E-2</v>
      </c>
      <c r="AY27" s="109">
        <v>0.03</v>
      </c>
      <c r="AZ27" s="107">
        <v>0.10754025245441796</v>
      </c>
      <c r="BA27" s="107">
        <v>1.3881656804733728E-2</v>
      </c>
      <c r="BB27" s="107">
        <v>6.1460707477229405E-2</v>
      </c>
      <c r="BC27" s="104">
        <v>1.6</v>
      </c>
      <c r="BD27" s="109">
        <v>0.01</v>
      </c>
      <c r="BE27" s="107">
        <v>4.2133867276887881E-3</v>
      </c>
    </row>
    <row r="28" spans="1:59" s="83" customFormat="1" ht="12" customHeight="1" x14ac:dyDescent="0.2">
      <c r="A28" s="62">
        <v>8</v>
      </c>
      <c r="B28" s="100">
        <v>23</v>
      </c>
      <c r="C28" s="89">
        <v>42933</v>
      </c>
      <c r="D28" s="62" t="s">
        <v>315</v>
      </c>
      <c r="E28" s="100">
        <v>136.05000000000001</v>
      </c>
      <c r="F28" s="100">
        <v>2857.75</v>
      </c>
      <c r="G28" s="100">
        <v>2858.95</v>
      </c>
      <c r="H28" s="100">
        <v>-1281.95</v>
      </c>
      <c r="I28" s="100" t="s">
        <v>180</v>
      </c>
      <c r="J28" s="100" t="s">
        <v>310</v>
      </c>
      <c r="K28" s="83" t="s">
        <v>53</v>
      </c>
      <c r="L28" s="100" t="s">
        <v>46</v>
      </c>
      <c r="M28" s="100" t="s">
        <v>306</v>
      </c>
      <c r="N28" s="90">
        <v>75</v>
      </c>
      <c r="Q28" s="91" t="s">
        <v>69</v>
      </c>
      <c r="R28" s="90">
        <v>40.79</v>
      </c>
      <c r="S28" s="91" t="s">
        <v>70</v>
      </c>
      <c r="T28" s="91">
        <v>0.69711000000000001</v>
      </c>
      <c r="U28" s="91" t="s">
        <v>70</v>
      </c>
      <c r="V28" s="91" t="s">
        <v>77</v>
      </c>
      <c r="W28" s="92">
        <v>66.59</v>
      </c>
      <c r="X28" s="93">
        <v>10.331</v>
      </c>
      <c r="Y28" s="92">
        <v>13.358000000000001</v>
      </c>
      <c r="Z28" s="92">
        <v>2402</v>
      </c>
      <c r="AA28" s="90">
        <v>20.58</v>
      </c>
      <c r="AB28" s="93">
        <v>274.89999999999998</v>
      </c>
      <c r="AC28" s="92">
        <v>1656</v>
      </c>
      <c r="AD28" s="94" t="s">
        <v>125</v>
      </c>
      <c r="AE28" s="93">
        <v>121.5</v>
      </c>
      <c r="AF28" s="94" t="s">
        <v>72</v>
      </c>
      <c r="AG28" s="91" t="s">
        <v>73</v>
      </c>
      <c r="AH28" s="94" t="s">
        <v>87</v>
      </c>
      <c r="AI28" s="90">
        <v>0.23699999999999999</v>
      </c>
      <c r="AJ28" s="90">
        <v>1.034</v>
      </c>
      <c r="AK28" s="90">
        <v>0.10200000000000001</v>
      </c>
      <c r="AL28" s="91" t="s">
        <v>75</v>
      </c>
      <c r="AM28" s="93">
        <v>0.14899999999999999</v>
      </c>
      <c r="AN28" s="110" t="s">
        <v>71</v>
      </c>
      <c r="AO28" s="110" t="s">
        <v>81</v>
      </c>
      <c r="AP28" s="110" t="s">
        <v>91</v>
      </c>
      <c r="AQ28" s="110" t="s">
        <v>75</v>
      </c>
      <c r="AR28" s="110" t="s">
        <v>84</v>
      </c>
      <c r="AS28" s="110" t="s">
        <v>79</v>
      </c>
      <c r="AT28" s="111">
        <v>6.7000000000000004E-2</v>
      </c>
      <c r="AU28" s="110" t="s">
        <v>106</v>
      </c>
      <c r="AV28" s="110" t="s">
        <v>81</v>
      </c>
      <c r="AW28" s="110" t="s">
        <v>82</v>
      </c>
      <c r="AX28" s="111">
        <v>4.8000000000000001E-2</v>
      </c>
      <c r="AY28" s="111">
        <v>1.2999999999999999E-2</v>
      </c>
      <c r="AZ28" s="111">
        <v>0.153</v>
      </c>
      <c r="BA28" s="111">
        <v>2.9000000000000001E-2</v>
      </c>
      <c r="BB28" s="111">
        <v>0.16200000000000001</v>
      </c>
      <c r="BC28" s="91" t="s">
        <v>126</v>
      </c>
      <c r="BD28" s="110" t="s">
        <v>127</v>
      </c>
      <c r="BE28" s="110" t="s">
        <v>128</v>
      </c>
    </row>
    <row r="29" spans="1:59" s="83" customFormat="1" ht="12" customHeight="1" x14ac:dyDescent="0.2">
      <c r="A29" s="62"/>
      <c r="B29" s="100">
        <v>24</v>
      </c>
      <c r="C29" s="89">
        <v>42933</v>
      </c>
      <c r="D29" s="62" t="s">
        <v>315</v>
      </c>
      <c r="E29" s="100">
        <v>136.05000000000001</v>
      </c>
      <c r="F29" s="100">
        <v>2857.75</v>
      </c>
      <c r="G29" s="100">
        <v>2858.95</v>
      </c>
      <c r="H29" s="100">
        <v>-1281.95</v>
      </c>
      <c r="I29" s="100" t="s">
        <v>180</v>
      </c>
      <c r="J29" s="100" t="s">
        <v>310</v>
      </c>
      <c r="K29" s="83" t="s">
        <v>53</v>
      </c>
      <c r="L29" s="100" t="s">
        <v>46</v>
      </c>
      <c r="M29" s="100" t="s">
        <v>306</v>
      </c>
      <c r="N29" s="8">
        <v>75</v>
      </c>
      <c r="Q29" s="91" t="s">
        <v>69</v>
      </c>
      <c r="R29" s="90">
        <v>43.523257110987174</v>
      </c>
      <c r="S29" s="91" t="s">
        <v>70</v>
      </c>
      <c r="T29" s="91">
        <v>0.78372239563688262</v>
      </c>
      <c r="U29" s="91" t="s">
        <v>70</v>
      </c>
      <c r="V29" s="90">
        <v>5.7744254409406733E-2</v>
      </c>
      <c r="W29" s="92">
        <v>34.807978723404247</v>
      </c>
      <c r="X29" s="94" t="s">
        <v>121</v>
      </c>
      <c r="Y29" s="92">
        <v>12.31441495601173</v>
      </c>
      <c r="Z29" s="92">
        <v>2622.1542588866532</v>
      </c>
      <c r="AA29" s="90">
        <v>19.388124054462899</v>
      </c>
      <c r="AB29" s="93">
        <v>299.38323855943679</v>
      </c>
      <c r="AC29" s="92">
        <v>1980.3578947368421</v>
      </c>
      <c r="AD29" s="94" t="s">
        <v>132</v>
      </c>
      <c r="AE29" s="93">
        <v>122.38335820895523</v>
      </c>
      <c r="AF29" s="94" t="s">
        <v>72</v>
      </c>
      <c r="AG29" s="91" t="s">
        <v>99</v>
      </c>
      <c r="AH29" s="94" t="s">
        <v>87</v>
      </c>
      <c r="AI29" s="90">
        <v>0.15772178060413355</v>
      </c>
      <c r="AJ29" s="90">
        <v>0.79137477797513323</v>
      </c>
      <c r="AK29" s="90">
        <v>7.5714547118023792E-2</v>
      </c>
      <c r="AL29" s="91" t="s">
        <v>84</v>
      </c>
      <c r="AM29" s="94" t="s">
        <v>76</v>
      </c>
      <c r="AN29" s="110" t="s">
        <v>77</v>
      </c>
      <c r="AO29" s="110" t="s">
        <v>78</v>
      </c>
      <c r="AP29" s="110" t="s">
        <v>91</v>
      </c>
      <c r="AQ29" s="110" t="s">
        <v>75</v>
      </c>
      <c r="AR29" s="110" t="s">
        <v>133</v>
      </c>
      <c r="AS29" s="110" t="s">
        <v>91</v>
      </c>
      <c r="AT29" s="110" t="s">
        <v>90</v>
      </c>
      <c r="AU29" s="110" t="s">
        <v>126</v>
      </c>
      <c r="AV29" s="110" t="s">
        <v>81</v>
      </c>
      <c r="AW29" s="110" t="s">
        <v>82</v>
      </c>
      <c r="AX29" s="111">
        <v>3.0646853146853146E-2</v>
      </c>
      <c r="AY29" s="110" t="s">
        <v>79</v>
      </c>
      <c r="AZ29" s="111">
        <v>0.10980869021569242</v>
      </c>
      <c r="BA29" s="111">
        <v>3.3102222222222227E-2</v>
      </c>
      <c r="BB29" s="111">
        <v>0.181216199376947</v>
      </c>
      <c r="BC29" s="91" t="s">
        <v>92</v>
      </c>
      <c r="BD29" s="110" t="s">
        <v>134</v>
      </c>
      <c r="BE29" s="110" t="s">
        <v>106</v>
      </c>
    </row>
    <row r="30" spans="1:59" ht="12" customHeight="1" x14ac:dyDescent="0.2">
      <c r="A30" s="55">
        <v>9</v>
      </c>
      <c r="B30" s="100">
        <v>25</v>
      </c>
      <c r="C30" s="101">
        <v>42516</v>
      </c>
      <c r="D30" s="55" t="s">
        <v>316</v>
      </c>
      <c r="E30" s="100">
        <v>159.80000000000001</v>
      </c>
      <c r="F30" s="100">
        <v>2881.5</v>
      </c>
      <c r="G30" s="100">
        <v>2898.06</v>
      </c>
      <c r="H30" s="100">
        <v>-1305.7</v>
      </c>
      <c r="I30" s="100" t="s">
        <v>180</v>
      </c>
      <c r="J30" s="100" t="s">
        <v>389</v>
      </c>
      <c r="K30" s="100" t="s">
        <v>47</v>
      </c>
      <c r="L30" s="100" t="s">
        <v>46</v>
      </c>
      <c r="M30" s="100" t="s">
        <v>306</v>
      </c>
      <c r="N30" s="5">
        <v>74.510000000000005</v>
      </c>
      <c r="Q30" s="104">
        <v>3.0000000000000001E-3</v>
      </c>
      <c r="R30" s="105">
        <v>38.880000000000003</v>
      </c>
      <c r="S30" s="105">
        <v>3.0000000000000001E-3</v>
      </c>
      <c r="T30" s="104">
        <v>0.78959999999999997</v>
      </c>
      <c r="U30" s="105">
        <v>0</v>
      </c>
      <c r="V30" s="105">
        <v>4.4999999999999998E-2</v>
      </c>
      <c r="W30" s="102">
        <v>7.5289999999999999</v>
      </c>
      <c r="X30" s="108">
        <v>17.899999999999999</v>
      </c>
      <c r="Y30" s="103">
        <v>4.2</v>
      </c>
      <c r="Z30" s="102">
        <v>2852</v>
      </c>
      <c r="AA30" s="105">
        <v>25.64</v>
      </c>
      <c r="AB30" s="106">
        <v>364</v>
      </c>
      <c r="AC30" s="102">
        <v>2068</v>
      </c>
      <c r="AD30" s="108">
        <v>0.9</v>
      </c>
      <c r="AE30" s="106">
        <v>146.5</v>
      </c>
      <c r="AF30" s="108">
        <v>0.2</v>
      </c>
      <c r="AG30" s="108">
        <v>0.2</v>
      </c>
      <c r="AH30" s="108">
        <v>0.1</v>
      </c>
      <c r="AI30" s="105">
        <v>0.192</v>
      </c>
      <c r="AJ30" s="105">
        <v>8.3000000000000004E-2</v>
      </c>
      <c r="AK30" s="105">
        <v>3.0000000000000001E-3</v>
      </c>
      <c r="AL30" s="104">
        <v>7.0000000000000007E-2</v>
      </c>
      <c r="AM30" s="106">
        <v>0</v>
      </c>
      <c r="AN30" s="107">
        <v>2E-3</v>
      </c>
      <c r="AO30" s="109">
        <v>0.01</v>
      </c>
      <c r="AP30" s="109">
        <v>0.01</v>
      </c>
      <c r="AQ30" s="109">
        <v>0.09</v>
      </c>
      <c r="AR30" s="107">
        <v>6.0000000000000001E-3</v>
      </c>
      <c r="AS30" s="109">
        <v>0.02</v>
      </c>
      <c r="AT30" s="109">
        <v>0.12</v>
      </c>
      <c r="AU30" s="109">
        <v>0.02</v>
      </c>
      <c r="AV30" s="109">
        <v>0.04</v>
      </c>
      <c r="AW30" s="107">
        <v>3.0000000000000001E-3</v>
      </c>
      <c r="AX30" s="107">
        <v>4.7E-2</v>
      </c>
      <c r="AY30" s="107">
        <v>0.01</v>
      </c>
      <c r="AZ30" s="107">
        <v>0.16200000000000001</v>
      </c>
      <c r="BA30" s="107">
        <v>3.3000000000000002E-2</v>
      </c>
      <c r="BB30" s="107">
        <v>8.4000000000000005E-2</v>
      </c>
      <c r="BC30" s="105">
        <v>0.19700000000000001</v>
      </c>
      <c r="BD30" s="109">
        <v>0.01</v>
      </c>
      <c r="BE30" s="109">
        <v>0.01</v>
      </c>
    </row>
    <row r="31" spans="1:59" ht="12" customHeight="1" x14ac:dyDescent="0.2">
      <c r="B31" s="100">
        <v>26</v>
      </c>
      <c r="C31" s="101">
        <v>42516</v>
      </c>
      <c r="D31" s="55" t="s">
        <v>316</v>
      </c>
      <c r="E31" s="100">
        <v>159.80000000000001</v>
      </c>
      <c r="F31" s="100">
        <v>2881.5</v>
      </c>
      <c r="G31" s="100">
        <v>2898.06</v>
      </c>
      <c r="H31" s="100">
        <v>-1305.7</v>
      </c>
      <c r="I31" s="100" t="s">
        <v>180</v>
      </c>
      <c r="J31" s="100" t="s">
        <v>389</v>
      </c>
      <c r="K31" s="100" t="s">
        <v>47</v>
      </c>
      <c r="L31" s="100" t="s">
        <v>46</v>
      </c>
      <c r="M31" s="100" t="s">
        <v>306</v>
      </c>
      <c r="N31" s="83">
        <v>74.510000000000005</v>
      </c>
      <c r="Q31" s="105">
        <v>7.0000000000000001E-3</v>
      </c>
      <c r="R31" s="105">
        <v>39.53</v>
      </c>
      <c r="S31" s="105">
        <v>4.0000000000000001E-3</v>
      </c>
      <c r="T31" s="104">
        <v>0.78098999999999996</v>
      </c>
      <c r="U31" s="105">
        <v>0</v>
      </c>
      <c r="V31" s="105">
        <v>4.9000000000000002E-2</v>
      </c>
      <c r="W31" s="102">
        <v>13.74</v>
      </c>
      <c r="X31" s="108">
        <v>17.899999999999999</v>
      </c>
      <c r="Y31" s="103">
        <v>4.2</v>
      </c>
      <c r="Z31" s="102">
        <v>2931</v>
      </c>
      <c r="AA31" s="105">
        <v>25.63</v>
      </c>
      <c r="AB31" s="106">
        <v>363.2</v>
      </c>
      <c r="AC31" s="102">
        <v>2103</v>
      </c>
      <c r="AD31" s="108">
        <v>0.9</v>
      </c>
      <c r="AE31" s="106">
        <v>149.9</v>
      </c>
      <c r="AF31" s="108">
        <v>0.2</v>
      </c>
      <c r="AG31" s="108">
        <v>0.2</v>
      </c>
      <c r="AH31" s="108">
        <v>0.1</v>
      </c>
      <c r="AI31" s="105">
        <v>0.184</v>
      </c>
      <c r="AJ31" s="105">
        <v>0.16600000000000001</v>
      </c>
      <c r="AK31" s="105">
        <v>0</v>
      </c>
      <c r="AL31" s="104">
        <v>0.02</v>
      </c>
      <c r="AM31" s="106">
        <v>7.5999999999999998E-2</v>
      </c>
      <c r="AN31" s="107">
        <v>4.0000000000000001E-3</v>
      </c>
      <c r="AO31" s="109">
        <v>0.01</v>
      </c>
      <c r="AP31" s="109">
        <v>0.01</v>
      </c>
      <c r="AQ31" s="109">
        <v>0.09</v>
      </c>
      <c r="AR31" s="107">
        <v>0</v>
      </c>
      <c r="AS31" s="109">
        <v>0.02</v>
      </c>
      <c r="AT31" s="109">
        <v>0.12</v>
      </c>
      <c r="AU31" s="109">
        <v>0.02</v>
      </c>
      <c r="AV31" s="109">
        <v>0.04</v>
      </c>
      <c r="AW31" s="107">
        <v>7.0000000000000001E-3</v>
      </c>
      <c r="AX31" s="109">
        <v>0.03</v>
      </c>
      <c r="AY31" s="107">
        <v>8.0000000000000002E-3</v>
      </c>
      <c r="AZ31" s="107">
        <v>8.2000000000000003E-2</v>
      </c>
      <c r="BA31" s="107">
        <v>3.9E-2</v>
      </c>
      <c r="BB31" s="107">
        <v>8.4000000000000005E-2</v>
      </c>
      <c r="BC31" s="105">
        <v>0.25900000000000001</v>
      </c>
      <c r="BD31" s="109">
        <v>0.01</v>
      </c>
      <c r="BE31" s="109">
        <v>0.01</v>
      </c>
    </row>
    <row r="32" spans="1:59" ht="12" customHeight="1" x14ac:dyDescent="0.2">
      <c r="B32" s="100">
        <v>27</v>
      </c>
      <c r="C32" s="101">
        <v>42516</v>
      </c>
      <c r="D32" s="55" t="s">
        <v>316</v>
      </c>
      <c r="E32" s="100">
        <v>159.80000000000001</v>
      </c>
      <c r="F32" s="100">
        <v>2881.5</v>
      </c>
      <c r="G32" s="100">
        <v>2898.06</v>
      </c>
      <c r="H32" s="100">
        <v>-1305.7</v>
      </c>
      <c r="I32" s="100" t="s">
        <v>180</v>
      </c>
      <c r="J32" s="100" t="s">
        <v>389</v>
      </c>
      <c r="K32" s="100" t="s">
        <v>47</v>
      </c>
      <c r="L32" s="100" t="s">
        <v>46</v>
      </c>
      <c r="M32" s="100" t="s">
        <v>306</v>
      </c>
      <c r="N32" s="83">
        <v>74.510000000000005</v>
      </c>
      <c r="Q32" s="104">
        <v>6.0000000000000001E-3</v>
      </c>
      <c r="R32" s="105">
        <v>40.21</v>
      </c>
      <c r="S32" s="105">
        <v>3.0000000000000001E-3</v>
      </c>
      <c r="T32" s="104">
        <v>0.58857999999999999</v>
      </c>
      <c r="U32" s="105">
        <v>0</v>
      </c>
      <c r="V32" s="105">
        <v>0.03</v>
      </c>
      <c r="W32" s="103">
        <v>5.8</v>
      </c>
      <c r="X32" s="106">
        <v>0.66100000000000003</v>
      </c>
      <c r="Y32" s="103">
        <v>4.9000000000000004</v>
      </c>
      <c r="Z32" s="102">
        <v>2973</v>
      </c>
      <c r="AA32" s="105">
        <v>25.73</v>
      </c>
      <c r="AB32" s="106">
        <v>360.6</v>
      </c>
      <c r="AC32" s="102">
        <v>2044</v>
      </c>
      <c r="AD32" s="108">
        <v>1.1000000000000001</v>
      </c>
      <c r="AE32" s="106">
        <v>148.4</v>
      </c>
      <c r="AF32" s="108">
        <v>0.2</v>
      </c>
      <c r="AG32" s="108">
        <v>0.2</v>
      </c>
      <c r="AH32" s="108">
        <v>0.2</v>
      </c>
      <c r="AI32" s="105">
        <v>0.16400000000000001</v>
      </c>
      <c r="AJ32" s="105">
        <v>0.19400000000000001</v>
      </c>
      <c r="AK32" s="104">
        <v>0.04</v>
      </c>
      <c r="AL32" s="104">
        <v>7.0000000000000007E-2</v>
      </c>
      <c r="AM32" s="108">
        <v>0.3</v>
      </c>
      <c r="AN32" s="109">
        <v>0.01</v>
      </c>
      <c r="AO32" s="109">
        <v>0.02</v>
      </c>
      <c r="AP32" s="109">
        <v>0.01</v>
      </c>
      <c r="AQ32" s="107">
        <v>8.0000000000000002E-3</v>
      </c>
      <c r="AR32" s="109">
        <v>7.0000000000000007E-2</v>
      </c>
      <c r="AS32" s="109">
        <v>0.02</v>
      </c>
      <c r="AT32" s="109">
        <v>0.09</v>
      </c>
      <c r="AU32" s="107">
        <v>2E-3</v>
      </c>
      <c r="AV32" s="107">
        <v>2.5000000000000001E-2</v>
      </c>
      <c r="AW32" s="107">
        <v>8.0000000000000002E-3</v>
      </c>
      <c r="AX32" s="107">
        <v>3.7999999999999999E-2</v>
      </c>
      <c r="AY32" s="107">
        <v>1.4999999999999999E-2</v>
      </c>
      <c r="AZ32" s="107">
        <v>0.17899999999999999</v>
      </c>
      <c r="BA32" s="107">
        <v>6.3E-2</v>
      </c>
      <c r="BB32" s="107">
        <v>8.4000000000000005E-2</v>
      </c>
      <c r="BC32" s="104">
        <v>0.28000000000000003</v>
      </c>
      <c r="BD32" s="109">
        <v>0.01</v>
      </c>
      <c r="BE32" s="109">
        <v>0.01</v>
      </c>
    </row>
    <row r="33" spans="1:57" ht="12" customHeight="1" x14ac:dyDescent="0.2">
      <c r="B33" s="100">
        <v>28</v>
      </c>
      <c r="C33" s="101">
        <v>42516</v>
      </c>
      <c r="D33" s="55" t="s">
        <v>316</v>
      </c>
      <c r="E33" s="100">
        <v>159.80000000000001</v>
      </c>
      <c r="F33" s="100">
        <v>2881.5</v>
      </c>
      <c r="G33" s="100">
        <v>2898.06</v>
      </c>
      <c r="H33" s="100">
        <v>-1305.7</v>
      </c>
      <c r="I33" s="100" t="s">
        <v>180</v>
      </c>
      <c r="J33" s="100" t="s">
        <v>389</v>
      </c>
      <c r="K33" s="100" t="s">
        <v>47</v>
      </c>
      <c r="L33" s="100" t="s">
        <v>46</v>
      </c>
      <c r="M33" s="100" t="s">
        <v>306</v>
      </c>
      <c r="N33" s="5">
        <v>74.510000000000005</v>
      </c>
      <c r="Q33" s="104">
        <v>6.0000000000000001E-3</v>
      </c>
      <c r="R33" s="105">
        <v>38.619999999999997</v>
      </c>
      <c r="S33" s="105">
        <v>6.0000000000000001E-3</v>
      </c>
      <c r="T33" s="104">
        <v>0.65678999999999998</v>
      </c>
      <c r="U33" s="105">
        <v>1E-3</v>
      </c>
      <c r="V33" s="104">
        <v>0.03</v>
      </c>
      <c r="W33" s="102">
        <v>76.87</v>
      </c>
      <c r="X33" s="108">
        <v>20.3</v>
      </c>
      <c r="Y33" s="103">
        <v>2.2999999999999998</v>
      </c>
      <c r="Z33" s="102">
        <v>2885</v>
      </c>
      <c r="AA33" s="105">
        <v>25.4</v>
      </c>
      <c r="AB33" s="106">
        <v>373</v>
      </c>
      <c r="AC33" s="102">
        <v>2062</v>
      </c>
      <c r="AD33" s="108">
        <v>1.4</v>
      </c>
      <c r="AE33" s="106">
        <v>141.19999999999999</v>
      </c>
      <c r="AF33" s="108">
        <v>0.2</v>
      </c>
      <c r="AG33" s="108">
        <v>0.2</v>
      </c>
      <c r="AH33" s="108">
        <v>0.1</v>
      </c>
      <c r="AI33" s="105">
        <v>0.24299999999999999</v>
      </c>
      <c r="AJ33" s="105">
        <v>0.52700000000000002</v>
      </c>
      <c r="AK33" s="104">
        <v>0.04</v>
      </c>
      <c r="AL33" s="104">
        <v>0.09</v>
      </c>
      <c r="AM33" s="106">
        <v>5.5E-2</v>
      </c>
      <c r="AN33" s="109">
        <v>0.02</v>
      </c>
      <c r="AO33" s="107">
        <v>1E-3</v>
      </c>
      <c r="AP33" s="109">
        <v>0.01</v>
      </c>
      <c r="AQ33" s="109">
        <v>0.06</v>
      </c>
      <c r="AR33" s="107">
        <v>0.01</v>
      </c>
      <c r="AS33" s="109">
        <v>0.02</v>
      </c>
      <c r="AT33" s="109">
        <v>0.12</v>
      </c>
      <c r="AU33" s="109">
        <v>0.01</v>
      </c>
      <c r="AV33" s="107">
        <v>2.1999999999999999E-2</v>
      </c>
      <c r="AW33" s="107">
        <v>7.0000000000000001E-3</v>
      </c>
      <c r="AX33" s="107">
        <v>4.7E-2</v>
      </c>
      <c r="AY33" s="107">
        <v>1.2999999999999999E-2</v>
      </c>
      <c r="AZ33" s="107">
        <v>0.16</v>
      </c>
      <c r="BA33" s="107">
        <v>4.3999999999999997E-2</v>
      </c>
      <c r="BB33" s="107">
        <v>8.4000000000000005E-2</v>
      </c>
      <c r="BC33" s="104">
        <v>0.19</v>
      </c>
      <c r="BD33" s="109">
        <v>0.01</v>
      </c>
      <c r="BE33" s="109">
        <v>0.01</v>
      </c>
    </row>
    <row r="34" spans="1:57" ht="12" customHeight="1" x14ac:dyDescent="0.2">
      <c r="B34" s="100">
        <v>29</v>
      </c>
      <c r="C34" s="101">
        <v>42516</v>
      </c>
      <c r="D34" s="55" t="s">
        <v>316</v>
      </c>
      <c r="E34" s="100">
        <v>159.80000000000001</v>
      </c>
      <c r="F34" s="100">
        <v>2881.5</v>
      </c>
      <c r="G34" s="100">
        <v>2898.06</v>
      </c>
      <c r="H34" s="100">
        <v>-1305.7</v>
      </c>
      <c r="I34" s="100" t="s">
        <v>180</v>
      </c>
      <c r="J34" s="100" t="s">
        <v>389</v>
      </c>
      <c r="K34" s="100" t="s">
        <v>47</v>
      </c>
      <c r="L34" s="100" t="s">
        <v>46</v>
      </c>
      <c r="M34" s="100" t="s">
        <v>306</v>
      </c>
      <c r="N34" s="5">
        <v>74.510000000000005</v>
      </c>
      <c r="Q34" s="104">
        <v>6.0000000000000001E-3</v>
      </c>
      <c r="R34" s="105">
        <v>38.32</v>
      </c>
      <c r="S34" s="105">
        <v>5.0000000000000001E-3</v>
      </c>
      <c r="T34" s="104">
        <v>0.48429</v>
      </c>
      <c r="U34" s="104">
        <v>3.0000000000000001E-3</v>
      </c>
      <c r="V34" s="105">
        <v>0.04</v>
      </c>
      <c r="W34" s="102">
        <v>40.22</v>
      </c>
      <c r="X34" s="108">
        <v>0.5</v>
      </c>
      <c r="Y34" s="103">
        <v>4.4000000000000004</v>
      </c>
      <c r="Z34" s="102">
        <v>3084</v>
      </c>
      <c r="AA34" s="105">
        <v>26.05</v>
      </c>
      <c r="AB34" s="106">
        <v>379.7</v>
      </c>
      <c r="AC34" s="102">
        <v>2190</v>
      </c>
      <c r="AD34" s="106">
        <v>1.643</v>
      </c>
      <c r="AE34" s="106">
        <v>154.6</v>
      </c>
      <c r="AF34" s="108">
        <v>0.1</v>
      </c>
      <c r="AG34" s="108">
        <v>0.2</v>
      </c>
      <c r="AH34" s="106">
        <v>0.53500000000000003</v>
      </c>
      <c r="AI34" s="105">
        <v>0.21299999999999999</v>
      </c>
      <c r="AJ34" s="105">
        <v>0.26600000000000001</v>
      </c>
      <c r="AK34" s="104">
        <v>0.04</v>
      </c>
      <c r="AL34" s="105">
        <v>9.4E-2</v>
      </c>
      <c r="AM34" s="106">
        <v>1.5289999999999999</v>
      </c>
      <c r="AN34" s="107">
        <v>0.02</v>
      </c>
      <c r="AO34" s="107">
        <v>3.9E-2</v>
      </c>
      <c r="AP34" s="109">
        <v>0.01</v>
      </c>
      <c r="AQ34" s="107">
        <v>1.0999999999999999E-2</v>
      </c>
      <c r="AR34" s="107">
        <v>1.4E-2</v>
      </c>
      <c r="AS34" s="107">
        <v>1E-3</v>
      </c>
      <c r="AT34" s="109">
        <v>0.09</v>
      </c>
      <c r="AU34" s="109">
        <v>0.02</v>
      </c>
      <c r="AV34" s="107">
        <v>1.4E-2</v>
      </c>
      <c r="AW34" s="109">
        <v>0.02</v>
      </c>
      <c r="AX34" s="107">
        <v>4.1000000000000002E-2</v>
      </c>
      <c r="AY34" s="107">
        <v>1.4999999999999999E-2</v>
      </c>
      <c r="AZ34" s="107">
        <v>0.11</v>
      </c>
      <c r="BA34" s="107">
        <v>3.4000000000000002E-2</v>
      </c>
      <c r="BB34" s="107">
        <v>0.14099999999999999</v>
      </c>
      <c r="BC34" s="105">
        <v>0.86299999999999999</v>
      </c>
      <c r="BD34" s="109">
        <v>0.01</v>
      </c>
      <c r="BE34" s="109">
        <v>0.01</v>
      </c>
    </row>
    <row r="35" spans="1:57" ht="12" customHeight="1" x14ac:dyDescent="0.2">
      <c r="A35" s="55">
        <v>10</v>
      </c>
      <c r="B35" s="100">
        <v>30</v>
      </c>
      <c r="C35" s="101" t="s">
        <v>57</v>
      </c>
      <c r="D35" s="55" t="s">
        <v>319</v>
      </c>
      <c r="E35" s="100">
        <v>204.55</v>
      </c>
      <c r="F35" s="100">
        <v>2926.25</v>
      </c>
      <c r="G35" s="100">
        <v>2952.1499999999996</v>
      </c>
      <c r="H35" s="100">
        <v>-1350.45</v>
      </c>
      <c r="I35" s="100" t="s">
        <v>180</v>
      </c>
      <c r="J35" s="100" t="s">
        <v>320</v>
      </c>
      <c r="K35" s="100" t="s">
        <v>53</v>
      </c>
      <c r="L35" s="100" t="s">
        <v>46</v>
      </c>
      <c r="M35" s="100" t="s">
        <v>306</v>
      </c>
      <c r="N35" s="5"/>
      <c r="Q35" s="104">
        <v>2.7E-2</v>
      </c>
      <c r="R35" s="105">
        <v>48.03</v>
      </c>
      <c r="S35" s="105">
        <v>6.0000000000000001E-3</v>
      </c>
      <c r="T35" s="104">
        <v>1.13226</v>
      </c>
      <c r="U35" s="104">
        <v>3.0000000000000001E-3</v>
      </c>
      <c r="V35" s="104">
        <v>7.1999999999999995E-2</v>
      </c>
      <c r="W35" s="102">
        <v>80.09</v>
      </c>
      <c r="X35" s="108">
        <v>1.8</v>
      </c>
      <c r="Y35" s="103">
        <v>20</v>
      </c>
      <c r="Z35" s="102">
        <v>2553</v>
      </c>
      <c r="AA35" s="105">
        <v>25.35</v>
      </c>
      <c r="AB35" s="106">
        <v>295</v>
      </c>
      <c r="AC35" s="102">
        <v>2586</v>
      </c>
      <c r="AD35" s="108">
        <v>7.1</v>
      </c>
      <c r="AE35" s="106">
        <v>136.30000000000001</v>
      </c>
      <c r="AF35" s="108">
        <v>1.4</v>
      </c>
      <c r="AG35" s="108">
        <v>2.9</v>
      </c>
      <c r="AH35" s="106">
        <v>0.10299999999999999</v>
      </c>
      <c r="AI35" s="104">
        <v>0.17</v>
      </c>
      <c r="AJ35" s="104">
        <v>0.34</v>
      </c>
      <c r="AK35" s="105">
        <v>1.7000000000000001E-2</v>
      </c>
      <c r="AL35" s="104">
        <v>0.66</v>
      </c>
      <c r="AM35" s="106">
        <v>5.3999999999999999E-2</v>
      </c>
      <c r="AN35" s="109">
        <v>0.14000000000000001</v>
      </c>
      <c r="AO35" s="107">
        <v>1.4E-2</v>
      </c>
      <c r="AP35" s="109">
        <v>0.06</v>
      </c>
      <c r="AQ35" s="109">
        <v>0.18</v>
      </c>
      <c r="AR35" s="109">
        <v>0.25</v>
      </c>
      <c r="AS35" s="109">
        <v>0.1</v>
      </c>
      <c r="AT35" s="109">
        <v>0.31</v>
      </c>
      <c r="AU35" s="109">
        <v>0.05</v>
      </c>
      <c r="AV35" s="107">
        <v>7.0000000000000001E-3</v>
      </c>
      <c r="AW35" s="107">
        <v>7.0000000000000001E-3</v>
      </c>
      <c r="AX35" s="107">
        <v>5.2999999999999999E-2</v>
      </c>
      <c r="AY35" s="109">
        <v>0.08</v>
      </c>
      <c r="AZ35" s="109">
        <v>0.26</v>
      </c>
      <c r="BA35" s="107">
        <v>3.3000000000000002E-2</v>
      </c>
      <c r="BB35" s="107">
        <v>8.7999999999999995E-2</v>
      </c>
      <c r="BC35" s="104">
        <v>3.3</v>
      </c>
      <c r="BD35" s="107">
        <v>3.0000000000000001E-3</v>
      </c>
      <c r="BE35" s="109">
        <v>0.01</v>
      </c>
    </row>
    <row r="36" spans="1:57" ht="12" customHeight="1" x14ac:dyDescent="0.2">
      <c r="B36" s="100">
        <v>31</v>
      </c>
      <c r="C36" s="101" t="s">
        <v>57</v>
      </c>
      <c r="D36" s="55" t="s">
        <v>319</v>
      </c>
      <c r="E36" s="100">
        <v>204.55</v>
      </c>
      <c r="F36" s="100">
        <v>2926.25</v>
      </c>
      <c r="G36" s="100">
        <v>2952.1499999999996</v>
      </c>
      <c r="H36" s="100">
        <v>-1350.45</v>
      </c>
      <c r="I36" s="100" t="s">
        <v>180</v>
      </c>
      <c r="J36" s="100" t="s">
        <v>320</v>
      </c>
      <c r="K36" s="100" t="s">
        <v>53</v>
      </c>
      <c r="L36" s="100" t="s">
        <v>46</v>
      </c>
      <c r="M36" s="100" t="s">
        <v>306</v>
      </c>
      <c r="N36" s="5"/>
      <c r="Q36" s="104">
        <v>1.9E-2</v>
      </c>
      <c r="R36" s="105">
        <v>48.853765294771968</v>
      </c>
      <c r="S36" s="105">
        <v>3.2230878186968841E-3</v>
      </c>
      <c r="T36" s="104">
        <v>1.1996571789744741</v>
      </c>
      <c r="U36" s="104">
        <v>6.0000000000000001E-3</v>
      </c>
      <c r="V36" s="104">
        <v>0.106</v>
      </c>
      <c r="W36" s="102">
        <v>49.6489970501475</v>
      </c>
      <c r="X36" s="108">
        <v>2.2999999999999998</v>
      </c>
      <c r="Y36" s="103">
        <v>24</v>
      </c>
      <c r="Z36" s="102">
        <v>2640.7819453274001</v>
      </c>
      <c r="AA36" s="105">
        <v>27.569434239529759</v>
      </c>
      <c r="AB36" s="106">
        <v>329.53792933036812</v>
      </c>
      <c r="AC36" s="102">
        <v>2351.0197183098594</v>
      </c>
      <c r="AD36" s="108">
        <v>8.6</v>
      </c>
      <c r="AE36" s="106">
        <v>123.9415443522655</v>
      </c>
      <c r="AF36" s="108">
        <v>2.1</v>
      </c>
      <c r="AG36" s="108">
        <v>1.1000000000000001</v>
      </c>
      <c r="AH36" s="108">
        <v>0.6</v>
      </c>
      <c r="AI36" s="104">
        <v>0.24</v>
      </c>
      <c r="AJ36" s="104">
        <v>0.81</v>
      </c>
      <c r="AK36" s="104">
        <v>0.24</v>
      </c>
      <c r="AL36" s="104">
        <v>0.65</v>
      </c>
      <c r="AM36" s="108">
        <v>1.6</v>
      </c>
      <c r="AN36" s="109">
        <v>0.08</v>
      </c>
      <c r="AO36" s="109">
        <v>0.12</v>
      </c>
      <c r="AP36" s="109">
        <v>7.0000000000000007E-2</v>
      </c>
      <c r="AQ36" s="107">
        <v>1.0779359430604983E-2</v>
      </c>
      <c r="AR36" s="109">
        <v>0.27</v>
      </c>
      <c r="AS36" s="107">
        <v>5.1659959758551298E-3</v>
      </c>
      <c r="AT36" s="109">
        <v>0.36</v>
      </c>
      <c r="AU36" s="109">
        <v>0.05</v>
      </c>
      <c r="AV36" s="107">
        <v>1.3220654044750429E-2</v>
      </c>
      <c r="AW36" s="107">
        <v>1.5551695616211744E-2</v>
      </c>
      <c r="AX36" s="107">
        <v>2.0988206833988506E-2</v>
      </c>
      <c r="AY36" s="107">
        <v>1.0345263157894738E-2</v>
      </c>
      <c r="AZ36" s="109">
        <v>0.25</v>
      </c>
      <c r="BA36" s="107">
        <v>2.1218683651804675E-2</v>
      </c>
      <c r="BB36" s="107">
        <v>0.10853733275787655</v>
      </c>
      <c r="BC36" s="104">
        <v>2.1</v>
      </c>
      <c r="BD36" s="109">
        <v>0.01</v>
      </c>
      <c r="BE36" s="109">
        <v>0.01</v>
      </c>
    </row>
    <row r="37" spans="1:57" ht="12" customHeight="1" x14ac:dyDescent="0.2">
      <c r="B37" s="100">
        <v>32</v>
      </c>
      <c r="C37" s="101" t="s">
        <v>57</v>
      </c>
      <c r="D37" s="55" t="s">
        <v>319</v>
      </c>
      <c r="E37" s="100">
        <v>204.55</v>
      </c>
      <c r="F37" s="100">
        <v>2926.25</v>
      </c>
      <c r="G37" s="100">
        <v>2952.1499999999996</v>
      </c>
      <c r="H37" s="100">
        <v>-1350.45</v>
      </c>
      <c r="I37" s="100" t="s">
        <v>180</v>
      </c>
      <c r="J37" s="100" t="s">
        <v>320</v>
      </c>
      <c r="K37" s="100" t="s">
        <v>53</v>
      </c>
      <c r="L37" s="100" t="s">
        <v>46</v>
      </c>
      <c r="M37" s="100" t="s">
        <v>306</v>
      </c>
      <c r="N37" s="5"/>
      <c r="Q37" s="104">
        <v>2.1999999999999999E-2</v>
      </c>
      <c r="R37" s="105">
        <v>49.030998331479424</v>
      </c>
      <c r="S37" s="105">
        <v>4.2974504249291782E-3</v>
      </c>
      <c r="T37" s="104">
        <v>1.1336985293056192</v>
      </c>
      <c r="U37" s="104">
        <v>6.0000000000000001E-3</v>
      </c>
      <c r="V37" s="104">
        <v>6.4000000000000001E-2</v>
      </c>
      <c r="W37" s="102">
        <v>66.057359882005912</v>
      </c>
      <c r="X37" s="108">
        <v>109</v>
      </c>
      <c r="Y37" s="103">
        <v>14.8</v>
      </c>
      <c r="Z37" s="102">
        <v>2560.005085823268</v>
      </c>
      <c r="AA37" s="105">
        <v>26.990154298310067</v>
      </c>
      <c r="AB37" s="106">
        <v>328.04002965159378</v>
      </c>
      <c r="AC37" s="102">
        <v>2296.1802816901409</v>
      </c>
      <c r="AD37" s="108">
        <v>7.3</v>
      </c>
      <c r="AE37" s="106">
        <v>124.22259093809829</v>
      </c>
      <c r="AF37" s="108">
        <v>1.2</v>
      </c>
      <c r="AG37" s="108">
        <v>1.8</v>
      </c>
      <c r="AH37" s="108">
        <v>0.7</v>
      </c>
      <c r="AI37" s="104">
        <v>0.43</v>
      </c>
      <c r="AJ37" s="104">
        <v>1.1499999999999999</v>
      </c>
      <c r="AK37" s="104">
        <v>0.24</v>
      </c>
      <c r="AL37" s="104">
        <v>0.67</v>
      </c>
      <c r="AM37" s="106">
        <v>0.25625673802556603</v>
      </c>
      <c r="AN37" s="107">
        <v>8.4047894940131318E-3</v>
      </c>
      <c r="AO37" s="109">
        <v>0.1</v>
      </c>
      <c r="AP37" s="107">
        <v>9.1584749655489201E-3</v>
      </c>
      <c r="AQ37" s="109">
        <v>0.36</v>
      </c>
      <c r="AR37" s="109">
        <v>0.47</v>
      </c>
      <c r="AS37" s="107">
        <v>4.1327967806841044E-3</v>
      </c>
      <c r="AT37" s="109">
        <v>0.26</v>
      </c>
      <c r="AU37" s="109">
        <v>7.0000000000000007E-2</v>
      </c>
      <c r="AV37" s="109">
        <v>0.23</v>
      </c>
      <c r="AW37" s="109">
        <v>0.06</v>
      </c>
      <c r="AX37" s="109">
        <v>0.17</v>
      </c>
      <c r="AY37" s="109">
        <v>0.06</v>
      </c>
      <c r="AZ37" s="109">
        <v>0.25</v>
      </c>
      <c r="BA37" s="109">
        <v>0.06</v>
      </c>
      <c r="BB37" s="107">
        <v>7.1294130340958134E-2</v>
      </c>
      <c r="BC37" s="104">
        <v>2.2000000000000002</v>
      </c>
      <c r="BD37" s="109">
        <v>0.01</v>
      </c>
      <c r="BE37" s="107">
        <v>9.9141876430205965E-3</v>
      </c>
    </row>
    <row r="38" spans="1:57" ht="12" customHeight="1" x14ac:dyDescent="0.2">
      <c r="A38" s="55">
        <v>11</v>
      </c>
      <c r="B38" s="100">
        <v>33</v>
      </c>
      <c r="C38" s="101">
        <v>42893</v>
      </c>
      <c r="D38" s="55" t="s">
        <v>329</v>
      </c>
      <c r="E38" s="100">
        <v>234.29</v>
      </c>
      <c r="F38" s="100">
        <v>2955.99</v>
      </c>
      <c r="G38" s="100">
        <v>2981.8899999999994</v>
      </c>
      <c r="H38" s="100">
        <v>-1380.1899999999998</v>
      </c>
      <c r="I38" s="100" t="s">
        <v>181</v>
      </c>
      <c r="J38" s="100" t="s">
        <v>330</v>
      </c>
      <c r="K38" s="100" t="s">
        <v>305</v>
      </c>
      <c r="L38" s="100" t="s">
        <v>46</v>
      </c>
      <c r="M38" s="100" t="s">
        <v>388</v>
      </c>
      <c r="N38" s="5">
        <v>75.599999999999994</v>
      </c>
      <c r="Q38" s="104">
        <v>3.0000000000000001E-3</v>
      </c>
      <c r="R38" s="105">
        <v>35.66329466357309</v>
      </c>
      <c r="S38" s="105">
        <v>1.5252100840336133E-2</v>
      </c>
      <c r="T38" s="104">
        <v>0.54576554176459713</v>
      </c>
      <c r="U38" s="104">
        <v>1.2999999999999999E-2</v>
      </c>
      <c r="V38" s="104">
        <v>2.5000000000000001E-2</v>
      </c>
      <c r="W38" s="102">
        <v>48.074976671850706</v>
      </c>
      <c r="X38" s="108">
        <v>4.8</v>
      </c>
      <c r="Y38" s="102">
        <v>9.2006191950464409</v>
      </c>
      <c r="Z38" s="102">
        <v>2252.2729608220939</v>
      </c>
      <c r="AA38" s="105">
        <v>22.768123620309051</v>
      </c>
      <c r="AB38" s="106">
        <v>289.10555004955398</v>
      </c>
      <c r="AC38" s="102">
        <v>1613.9471365638767</v>
      </c>
      <c r="AD38" s="106">
        <v>5.7958865892646818</v>
      </c>
      <c r="AE38" s="106">
        <v>82.220349967595581</v>
      </c>
      <c r="AF38" s="108">
        <v>2.2000000000000002</v>
      </c>
      <c r="AG38" s="108">
        <v>0.15</v>
      </c>
      <c r="AH38" s="106">
        <v>0.30912567525613166</v>
      </c>
      <c r="AI38" s="105">
        <v>7.3750084430935489E-2</v>
      </c>
      <c r="AJ38" s="105">
        <v>0.77053869591712365</v>
      </c>
      <c r="AK38" s="104">
        <v>0.09</v>
      </c>
      <c r="AL38" s="104">
        <v>0.04</v>
      </c>
      <c r="AM38" s="108">
        <v>0.7</v>
      </c>
      <c r="AN38" s="109">
        <v>0.03</v>
      </c>
      <c r="AO38" s="109">
        <v>0.09</v>
      </c>
      <c r="AP38" s="109">
        <v>1.0999999999999999E-2</v>
      </c>
      <c r="AQ38" s="109">
        <v>0.04</v>
      </c>
      <c r="AR38" s="109">
        <v>0.04</v>
      </c>
      <c r="AS38" s="109">
        <v>1.0999999999999999E-2</v>
      </c>
      <c r="AT38" s="109">
        <v>0.03</v>
      </c>
      <c r="AU38" s="109">
        <v>7.0000000000000001E-3</v>
      </c>
      <c r="AV38" s="109">
        <v>0.02</v>
      </c>
      <c r="AW38" s="109">
        <v>6.0000000000000001E-3</v>
      </c>
      <c r="AX38" s="109">
        <v>1.6E-2</v>
      </c>
      <c r="AY38" s="109">
        <v>8.9999999999999993E-3</v>
      </c>
      <c r="AZ38" s="109">
        <v>0.04</v>
      </c>
      <c r="BA38" s="109">
        <v>1.0999999999999999E-2</v>
      </c>
      <c r="BB38" s="107">
        <v>5.809334298118668E-2</v>
      </c>
      <c r="BC38" s="105">
        <v>0.11395080983803239</v>
      </c>
      <c r="BD38" s="109">
        <v>1.0999999999999999E-2</v>
      </c>
      <c r="BE38" s="109">
        <v>1.0999999999999999E-2</v>
      </c>
    </row>
    <row r="39" spans="1:57" ht="12" customHeight="1" x14ac:dyDescent="0.2">
      <c r="B39" s="100">
        <v>34</v>
      </c>
      <c r="C39" s="101">
        <v>42893</v>
      </c>
      <c r="D39" s="55" t="s">
        <v>329</v>
      </c>
      <c r="E39" s="100">
        <v>234.29</v>
      </c>
      <c r="F39" s="100">
        <v>2955.99</v>
      </c>
      <c r="G39" s="100">
        <v>2981.8899999999994</v>
      </c>
      <c r="H39" s="100">
        <v>-1380.1899999999998</v>
      </c>
      <c r="I39" s="100" t="s">
        <v>180</v>
      </c>
      <c r="J39" s="100" t="s">
        <v>330</v>
      </c>
      <c r="K39" s="100" t="s">
        <v>305</v>
      </c>
      <c r="L39" s="100" t="s">
        <v>46</v>
      </c>
      <c r="M39" s="100" t="s">
        <v>388</v>
      </c>
      <c r="N39" s="5">
        <v>75.599999999999994</v>
      </c>
      <c r="Q39" s="104">
        <v>4.0000000000000001E-3</v>
      </c>
      <c r="R39" s="105">
        <v>35.036400812064969</v>
      </c>
      <c r="S39" s="104">
        <v>1.2E-2</v>
      </c>
      <c r="T39" s="104">
        <v>0.5199846800644361</v>
      </c>
      <c r="U39" s="104">
        <v>1.0999999999999999E-2</v>
      </c>
      <c r="V39" s="105">
        <v>3.6402095426872436E-2</v>
      </c>
      <c r="W39" s="102">
        <v>51.304618973561432</v>
      </c>
      <c r="X39" s="108">
        <v>4.2</v>
      </c>
      <c r="Y39" s="102">
        <v>8.8364582043343649</v>
      </c>
      <c r="Z39" s="102">
        <v>2165.1631342324986</v>
      </c>
      <c r="AA39" s="105">
        <v>21.774392935982341</v>
      </c>
      <c r="AB39" s="106">
        <v>280.29732408325071</v>
      </c>
      <c r="AC39" s="102">
        <v>1586.5374449339208</v>
      </c>
      <c r="AD39" s="108">
        <v>3.4</v>
      </c>
      <c r="AE39" s="106">
        <v>78.881075826312369</v>
      </c>
      <c r="AF39" s="108">
        <v>1.9</v>
      </c>
      <c r="AG39" s="108">
        <v>0.15</v>
      </c>
      <c r="AH39" s="106">
        <v>0.33569071716858118</v>
      </c>
      <c r="AI39" s="105">
        <v>7.2753461668355279E-2</v>
      </c>
      <c r="AJ39" s="105">
        <v>0.80708714198659359</v>
      </c>
      <c r="AK39" s="105">
        <v>9.5361065943992698E-2</v>
      </c>
      <c r="AL39" s="104">
        <v>0.04</v>
      </c>
      <c r="AM39" s="108">
        <v>0.8</v>
      </c>
      <c r="AN39" s="109">
        <v>0.03</v>
      </c>
      <c r="AO39" s="109">
        <v>0.09</v>
      </c>
      <c r="AP39" s="109">
        <v>1.0999999999999999E-2</v>
      </c>
      <c r="AQ39" s="109">
        <v>0.04</v>
      </c>
      <c r="AR39" s="109">
        <v>0.05</v>
      </c>
      <c r="AS39" s="109">
        <v>8.9999999999999993E-3</v>
      </c>
      <c r="AT39" s="109">
        <v>0.03</v>
      </c>
      <c r="AU39" s="109">
        <v>8.0000000000000002E-3</v>
      </c>
      <c r="AV39" s="109">
        <v>0.02</v>
      </c>
      <c r="AW39" s="109">
        <v>6.0000000000000001E-3</v>
      </c>
      <c r="AX39" s="107">
        <v>1.8546574044837387E-2</v>
      </c>
      <c r="AY39" s="109">
        <v>1.2E-2</v>
      </c>
      <c r="AZ39" s="109">
        <v>0.05</v>
      </c>
      <c r="BA39" s="109">
        <v>8.0000000000000002E-3</v>
      </c>
      <c r="BB39" s="107">
        <v>5.809334298118668E-2</v>
      </c>
      <c r="BC39" s="104">
        <v>0.08</v>
      </c>
      <c r="BD39" s="109">
        <v>8.9999999999999993E-3</v>
      </c>
      <c r="BE39" s="109">
        <v>1.4999999999999999E-2</v>
      </c>
    </row>
    <row r="40" spans="1:57" ht="12" customHeight="1" x14ac:dyDescent="0.2">
      <c r="B40" s="100">
        <v>35</v>
      </c>
      <c r="C40" s="101">
        <v>42893</v>
      </c>
      <c r="D40" s="55" t="s">
        <v>329</v>
      </c>
      <c r="E40" s="100">
        <v>234.29</v>
      </c>
      <c r="F40" s="100">
        <v>2955.99</v>
      </c>
      <c r="G40" s="100">
        <v>2981.8899999999994</v>
      </c>
      <c r="H40" s="100">
        <v>-1380.1899999999998</v>
      </c>
      <c r="I40" s="100" t="s">
        <v>179</v>
      </c>
      <c r="J40" s="100" t="s">
        <v>330</v>
      </c>
      <c r="K40" s="100" t="s">
        <v>305</v>
      </c>
      <c r="L40" s="100" t="s">
        <v>46</v>
      </c>
      <c r="M40" s="100" t="s">
        <v>388</v>
      </c>
      <c r="N40" s="5">
        <v>75.599999999999994</v>
      </c>
      <c r="Q40" s="104">
        <v>3.0000000000000001E-3</v>
      </c>
      <c r="R40" s="105">
        <v>35.643393271461719</v>
      </c>
      <c r="S40" s="105">
        <v>8.1344537815126045E-3</v>
      </c>
      <c r="T40" s="104">
        <v>0.50814660258272382</v>
      </c>
      <c r="U40" s="104">
        <v>8.9999999999999993E-3</v>
      </c>
      <c r="V40" s="105">
        <v>4.9813393742035965E-2</v>
      </c>
      <c r="W40" s="102">
        <v>61.528576982892695</v>
      </c>
      <c r="X40" s="106">
        <v>6.960015771428572</v>
      </c>
      <c r="Y40" s="102">
        <v>9.3049411764705887</v>
      </c>
      <c r="Z40" s="102">
        <v>2268.7270391779061</v>
      </c>
      <c r="AA40" s="105">
        <v>22.865548197203825</v>
      </c>
      <c r="AB40" s="106">
        <v>284.89717542120917</v>
      </c>
      <c r="AC40" s="102">
        <v>1588.1497797356828</v>
      </c>
      <c r="AD40" s="106">
        <v>5.4198276964496044</v>
      </c>
      <c r="AE40" s="106">
        <v>81.255670771224871</v>
      </c>
      <c r="AF40" s="108">
        <v>1.9</v>
      </c>
      <c r="AG40" s="108">
        <v>0.19</v>
      </c>
      <c r="AH40" s="106">
        <v>0.34386457621856564</v>
      </c>
      <c r="AI40" s="105">
        <v>0.10065889902060116</v>
      </c>
      <c r="AJ40" s="105">
        <v>0.9065801340645947</v>
      </c>
      <c r="AK40" s="104">
        <v>0.05</v>
      </c>
      <c r="AL40" s="104">
        <v>0.06</v>
      </c>
      <c r="AM40" s="108">
        <v>0.7</v>
      </c>
      <c r="AN40" s="109">
        <v>0.04</v>
      </c>
      <c r="AO40" s="109">
        <v>0.08</v>
      </c>
      <c r="AP40" s="109">
        <v>8.9999999999999993E-3</v>
      </c>
      <c r="AQ40" s="109">
        <v>0.03</v>
      </c>
      <c r="AR40" s="109">
        <v>0.04</v>
      </c>
      <c r="AS40" s="109">
        <v>8.9999999999999993E-3</v>
      </c>
      <c r="AT40" s="109">
        <v>0.04</v>
      </c>
      <c r="AU40" s="109">
        <v>0.06</v>
      </c>
      <c r="AV40" s="109">
        <v>0.02</v>
      </c>
      <c r="AW40" s="107">
        <v>8.6818980667838323E-3</v>
      </c>
      <c r="AX40" s="109">
        <v>1.6E-2</v>
      </c>
      <c r="AY40" s="109">
        <v>1.2999999999999999E-2</v>
      </c>
      <c r="AZ40" s="109">
        <v>0.04</v>
      </c>
      <c r="BA40" s="107">
        <v>1.1766055045871561E-2</v>
      </c>
      <c r="BB40" s="107">
        <v>5.809334298118668E-2</v>
      </c>
      <c r="BC40" s="104">
        <v>0.08</v>
      </c>
      <c r="BD40" s="109">
        <v>1.0999999999999999E-2</v>
      </c>
      <c r="BE40" s="109">
        <v>0.01</v>
      </c>
    </row>
    <row r="41" spans="1:57" ht="12" customHeight="1" x14ac:dyDescent="0.2">
      <c r="B41" s="100">
        <v>36</v>
      </c>
      <c r="C41" s="101">
        <v>42893</v>
      </c>
      <c r="D41" s="55" t="s">
        <v>329</v>
      </c>
      <c r="E41" s="100">
        <v>234.29</v>
      </c>
      <c r="F41" s="100">
        <v>2955.99</v>
      </c>
      <c r="G41" s="100">
        <v>2981.8899999999994</v>
      </c>
      <c r="H41" s="100">
        <v>-1380.1899999999998</v>
      </c>
      <c r="I41" s="100" t="s">
        <v>390</v>
      </c>
      <c r="J41" s="100" t="s">
        <v>330</v>
      </c>
      <c r="K41" s="100" t="s">
        <v>305</v>
      </c>
      <c r="L41" s="100" t="s">
        <v>46</v>
      </c>
      <c r="M41" s="100" t="s">
        <v>388</v>
      </c>
      <c r="N41" s="5">
        <v>75.599999999999994</v>
      </c>
      <c r="Q41" s="104">
        <v>3.0000000000000001E-3</v>
      </c>
      <c r="R41" s="105">
        <v>37.48427204176334</v>
      </c>
      <c r="S41" s="104">
        <v>8.9999999999999993E-3</v>
      </c>
      <c r="T41" s="104">
        <v>0.46465172445665098</v>
      </c>
      <c r="U41" s="104">
        <v>1.2999999999999999E-2</v>
      </c>
      <c r="V41" s="104">
        <v>2.1999999999999999E-2</v>
      </c>
      <c r="W41" s="102">
        <v>38.347138413685848</v>
      </c>
      <c r="X41" s="106">
        <v>6.3957920000000001</v>
      </c>
      <c r="Y41" s="103">
        <v>3.9</v>
      </c>
      <c r="Z41" s="102">
        <v>2407.1348747591524</v>
      </c>
      <c r="AA41" s="105">
        <v>24.0054157468727</v>
      </c>
      <c r="AB41" s="106">
        <v>290.96506442021808</v>
      </c>
      <c r="AC41" s="102">
        <v>1638.1321585903086</v>
      </c>
      <c r="AD41" s="106">
        <v>3.9499394245330643</v>
      </c>
      <c r="AE41" s="106">
        <v>86.079066753078408</v>
      </c>
      <c r="AF41" s="108">
        <v>2</v>
      </c>
      <c r="AG41" s="108">
        <v>0.15</v>
      </c>
      <c r="AH41" s="108">
        <v>0.2</v>
      </c>
      <c r="AI41" s="104">
        <v>0.04</v>
      </c>
      <c r="AJ41" s="105">
        <v>0.57155271176112132</v>
      </c>
      <c r="AK41" s="105">
        <v>9.8925022583558994E-2</v>
      </c>
      <c r="AL41" s="104">
        <v>0.05</v>
      </c>
      <c r="AM41" s="108">
        <v>0.8</v>
      </c>
      <c r="AN41" s="109">
        <v>0.03</v>
      </c>
      <c r="AO41" s="109">
        <v>0.09</v>
      </c>
      <c r="AP41" s="109">
        <v>0.1</v>
      </c>
      <c r="AQ41" s="109">
        <v>0.04</v>
      </c>
      <c r="AR41" s="109">
        <v>0.05</v>
      </c>
      <c r="AS41" s="109">
        <v>0.01</v>
      </c>
      <c r="AT41" s="109">
        <v>0.03</v>
      </c>
      <c r="AU41" s="109">
        <v>7.0000000000000001E-3</v>
      </c>
      <c r="AV41" s="109">
        <v>0.02</v>
      </c>
      <c r="AW41" s="109">
        <v>7.0000000000000001E-3</v>
      </c>
      <c r="AX41" s="107">
        <v>2.4728765393116515E-2</v>
      </c>
      <c r="AY41" s="109">
        <v>8.9999999999999993E-3</v>
      </c>
      <c r="AZ41" s="109">
        <v>0.04</v>
      </c>
      <c r="BA41" s="109">
        <v>8.0000000000000002E-3</v>
      </c>
      <c r="BB41" s="107">
        <v>2.2257597684515185E-2</v>
      </c>
      <c r="BC41" s="104">
        <v>0.08</v>
      </c>
      <c r="BD41" s="109">
        <v>1.2E-2</v>
      </c>
      <c r="BE41" s="109">
        <v>8.9999999999999993E-3</v>
      </c>
    </row>
    <row r="42" spans="1:57" ht="12" customHeight="1" x14ac:dyDescent="0.2">
      <c r="B42" s="100">
        <v>37</v>
      </c>
      <c r="C42" s="101">
        <v>42893</v>
      </c>
      <c r="D42" s="55" t="s">
        <v>329</v>
      </c>
      <c r="E42" s="100">
        <v>234.29</v>
      </c>
      <c r="F42" s="100">
        <v>2955.99</v>
      </c>
      <c r="G42" s="100">
        <v>2981.8899999999994</v>
      </c>
      <c r="H42" s="100">
        <v>-1380.1899999999998</v>
      </c>
      <c r="I42" s="100" t="s">
        <v>391</v>
      </c>
      <c r="J42" s="100" t="s">
        <v>330</v>
      </c>
      <c r="K42" s="100" t="s">
        <v>305</v>
      </c>
      <c r="L42" s="100" t="s">
        <v>46</v>
      </c>
      <c r="M42" s="100" t="s">
        <v>388</v>
      </c>
      <c r="N42" s="5">
        <v>75.599999999999994</v>
      </c>
      <c r="Q42" s="104">
        <v>2E-3</v>
      </c>
      <c r="R42" s="105">
        <v>37.076293503480279</v>
      </c>
      <c r="S42" s="104">
        <v>8.9999999999999993E-3</v>
      </c>
      <c r="T42" s="104">
        <v>0.63182146908918058</v>
      </c>
      <c r="U42" s="104">
        <v>1.6E-2</v>
      </c>
      <c r="V42" s="105">
        <v>5.2687243380999581E-2</v>
      </c>
      <c r="W42" s="102">
        <v>73.075520995334372</v>
      </c>
      <c r="X42" s="106">
        <v>13.036489142857143</v>
      </c>
      <c r="Y42" s="102">
        <v>9.7753560371517025</v>
      </c>
      <c r="Z42" s="102">
        <v>2421.6531791907514</v>
      </c>
      <c r="AA42" s="105">
        <v>24.015158204562177</v>
      </c>
      <c r="AB42" s="106">
        <v>289.69276511397425</v>
      </c>
      <c r="AC42" s="102">
        <v>1592.1806167400882</v>
      </c>
      <c r="AD42" s="108">
        <v>2.8</v>
      </c>
      <c r="AE42" s="106">
        <v>81.107258587167848</v>
      </c>
      <c r="AF42" s="108">
        <v>2.4</v>
      </c>
      <c r="AG42" s="108">
        <v>0.16</v>
      </c>
      <c r="AH42" s="106">
        <v>0.26825638000620922</v>
      </c>
      <c r="AI42" s="105">
        <v>0.20032117527862212</v>
      </c>
      <c r="AJ42" s="105">
        <v>0.93805240706886051</v>
      </c>
      <c r="AK42" s="105">
        <v>9.7380307136000002E-2</v>
      </c>
      <c r="AL42" s="104">
        <v>0.04</v>
      </c>
      <c r="AM42" s="108">
        <v>0.8</v>
      </c>
      <c r="AN42" s="109">
        <v>0.03</v>
      </c>
      <c r="AO42" s="109">
        <v>0.09</v>
      </c>
      <c r="AP42" s="109">
        <v>8.9999999999999993E-3</v>
      </c>
      <c r="AQ42" s="109">
        <v>0.04</v>
      </c>
      <c r="AR42" s="109">
        <v>0.04</v>
      </c>
      <c r="AS42" s="109">
        <v>8.9999999999999993E-3</v>
      </c>
      <c r="AT42" s="109">
        <v>0.03</v>
      </c>
      <c r="AU42" s="109">
        <v>8.0000000000000002E-3</v>
      </c>
      <c r="AV42" s="109">
        <v>0.02</v>
      </c>
      <c r="AW42" s="109">
        <v>7.0000000000000001E-3</v>
      </c>
      <c r="AX42" s="107">
        <v>2.2962425007893906E-2</v>
      </c>
      <c r="AY42" s="109">
        <v>1.0999999999999999E-2</v>
      </c>
      <c r="AZ42" s="107">
        <v>9.8031420327027871E-2</v>
      </c>
      <c r="BA42" s="107">
        <v>1.9610091743119271E-2</v>
      </c>
      <c r="BB42" s="107">
        <v>7.1403762662807513E-2</v>
      </c>
      <c r="BC42" s="104">
        <v>7.0000000000000007E-2</v>
      </c>
      <c r="BD42" s="109">
        <v>1.0999999999999999E-2</v>
      </c>
      <c r="BE42" s="109">
        <v>1.4999999999999999E-2</v>
      </c>
    </row>
    <row r="43" spans="1:57" ht="12" customHeight="1" x14ac:dyDescent="0.2">
      <c r="A43" s="55">
        <v>12</v>
      </c>
      <c r="B43" s="100">
        <v>38</v>
      </c>
      <c r="C43" s="101">
        <v>42517</v>
      </c>
      <c r="D43" s="55" t="s">
        <v>337</v>
      </c>
      <c r="E43" s="100">
        <v>257.44</v>
      </c>
      <c r="F43" s="100">
        <v>2979.1899999999996</v>
      </c>
      <c r="G43" s="100">
        <v>3005.0899999999992</v>
      </c>
      <c r="H43" s="100">
        <v>-1403.3899999999996</v>
      </c>
      <c r="I43" s="100" t="s">
        <v>182</v>
      </c>
      <c r="J43" s="100" t="s">
        <v>338</v>
      </c>
      <c r="K43" s="100" t="s">
        <v>47</v>
      </c>
      <c r="L43" s="100" t="s">
        <v>46</v>
      </c>
      <c r="M43" s="100" t="s">
        <v>306</v>
      </c>
      <c r="N43" s="5">
        <v>72.540000000000006</v>
      </c>
      <c r="Q43" s="104">
        <v>8.9999999999999993E-3</v>
      </c>
      <c r="R43" s="105">
        <v>35.979999999999997</v>
      </c>
      <c r="S43" s="104">
        <v>6.9000000000000006E-2</v>
      </c>
      <c r="T43" s="104">
        <v>0.72650999999999999</v>
      </c>
      <c r="U43" s="104">
        <v>3.0000000000000001E-3</v>
      </c>
      <c r="V43" s="104">
        <v>8.3000000000000004E-2</v>
      </c>
      <c r="W43" s="102">
        <v>20.440000000000001</v>
      </c>
      <c r="X43" s="108">
        <v>0.8</v>
      </c>
      <c r="Y43" s="103">
        <v>4.0999999999999996</v>
      </c>
      <c r="Z43" s="102">
        <v>2795</v>
      </c>
      <c r="AA43" s="105">
        <v>27.34</v>
      </c>
      <c r="AB43" s="106">
        <v>318.5</v>
      </c>
      <c r="AC43" s="102">
        <v>1927</v>
      </c>
      <c r="AD43" s="106">
        <v>1.9830000000000001</v>
      </c>
      <c r="AE43" s="106">
        <v>154</v>
      </c>
      <c r="AF43" s="108">
        <v>0.2</v>
      </c>
      <c r="AG43" s="108">
        <v>0.3</v>
      </c>
      <c r="AH43" s="108">
        <v>0.7</v>
      </c>
      <c r="AI43" s="104">
        <v>7.0000000000000007E-2</v>
      </c>
      <c r="AJ43" s="104">
        <v>0.15</v>
      </c>
      <c r="AK43" s="104">
        <v>7.0000000000000007E-2</v>
      </c>
      <c r="AL43" s="104">
        <v>0.06</v>
      </c>
      <c r="AM43" s="108">
        <v>0.6</v>
      </c>
      <c r="AN43" s="109">
        <v>0.04</v>
      </c>
      <c r="AO43" s="109">
        <v>0.06</v>
      </c>
      <c r="AP43" s="107">
        <v>1E-3</v>
      </c>
      <c r="AQ43" s="109">
        <v>0.08</v>
      </c>
      <c r="AR43" s="107">
        <v>0</v>
      </c>
      <c r="AS43" s="109">
        <v>0.03</v>
      </c>
      <c r="AT43" s="109">
        <v>0.15</v>
      </c>
      <c r="AU43" s="109">
        <v>0.02</v>
      </c>
      <c r="AV43" s="107">
        <v>1.7000000000000001E-2</v>
      </c>
      <c r="AW43" s="109">
        <v>0.02</v>
      </c>
      <c r="AX43" s="109">
        <v>0.02</v>
      </c>
      <c r="AY43" s="109">
        <v>0.02</v>
      </c>
      <c r="AZ43" s="109">
        <v>0.03</v>
      </c>
      <c r="BA43" s="109">
        <v>0.02</v>
      </c>
      <c r="BB43" s="109">
        <v>0.01</v>
      </c>
      <c r="BC43" s="105">
        <v>0.18</v>
      </c>
      <c r="BD43" s="109">
        <v>0.01</v>
      </c>
      <c r="BE43" s="109">
        <v>0.01</v>
      </c>
    </row>
    <row r="44" spans="1:57" ht="12" customHeight="1" x14ac:dyDescent="0.2">
      <c r="B44" s="100">
        <v>39</v>
      </c>
      <c r="C44" s="101">
        <v>42517</v>
      </c>
      <c r="D44" s="55" t="s">
        <v>337</v>
      </c>
      <c r="E44" s="100">
        <v>257.44</v>
      </c>
      <c r="F44" s="100">
        <v>2979.1899999999996</v>
      </c>
      <c r="G44" s="100">
        <v>3005.0899999999992</v>
      </c>
      <c r="H44" s="100">
        <v>-1403.3899999999996</v>
      </c>
      <c r="I44" s="100" t="s">
        <v>182</v>
      </c>
      <c r="J44" s="100" t="s">
        <v>338</v>
      </c>
      <c r="K44" s="100" t="s">
        <v>47</v>
      </c>
      <c r="L44" s="100" t="s">
        <v>46</v>
      </c>
      <c r="M44" s="100" t="s">
        <v>306</v>
      </c>
      <c r="N44" s="5">
        <v>72.540000000000006</v>
      </c>
      <c r="Q44" s="104">
        <v>6.0000000000000001E-3</v>
      </c>
      <c r="R44" s="105">
        <v>38.74</v>
      </c>
      <c r="S44" s="104">
        <v>1.4999999999999999E-2</v>
      </c>
      <c r="T44" s="104">
        <v>0.72570999999999997</v>
      </c>
      <c r="U44" s="104">
        <v>3.0000000000000001E-3</v>
      </c>
      <c r="V44" s="104">
        <v>4.3999999999999997E-2</v>
      </c>
      <c r="W44" s="102">
        <v>16.989999999999998</v>
      </c>
      <c r="X44" s="108">
        <v>0.9</v>
      </c>
      <c r="Y44" s="103">
        <v>4.7</v>
      </c>
      <c r="Z44" s="102">
        <v>2954</v>
      </c>
      <c r="AA44" s="105">
        <v>28.69</v>
      </c>
      <c r="AB44" s="106">
        <v>341.7</v>
      </c>
      <c r="AC44" s="102">
        <v>2076</v>
      </c>
      <c r="AD44" s="106">
        <v>11.24</v>
      </c>
      <c r="AE44" s="106">
        <v>166.2</v>
      </c>
      <c r="AF44" s="108">
        <v>0.2</v>
      </c>
      <c r="AG44" s="108">
        <v>0.3</v>
      </c>
      <c r="AH44" s="108">
        <v>0.3</v>
      </c>
      <c r="AI44" s="104">
        <v>0.16</v>
      </c>
      <c r="AJ44" s="104">
        <v>0.1</v>
      </c>
      <c r="AK44" s="105">
        <v>7.0000000000000001E-3</v>
      </c>
      <c r="AL44" s="104">
        <v>0.08</v>
      </c>
      <c r="AM44" s="106">
        <v>0.18099999999999999</v>
      </c>
      <c r="AN44" s="107">
        <v>1E-3</v>
      </c>
      <c r="AO44" s="109">
        <v>0.03</v>
      </c>
      <c r="AP44" s="109">
        <v>0.02</v>
      </c>
      <c r="AQ44" s="109">
        <v>0.11</v>
      </c>
      <c r="AR44" s="109">
        <v>0.1</v>
      </c>
      <c r="AS44" s="109">
        <v>0.02</v>
      </c>
      <c r="AT44" s="109">
        <v>0.1</v>
      </c>
      <c r="AU44" s="109">
        <v>0.02</v>
      </c>
      <c r="AV44" s="109">
        <v>0.09</v>
      </c>
      <c r="AW44" s="109">
        <v>0.02</v>
      </c>
      <c r="AX44" s="109">
        <v>0.02</v>
      </c>
      <c r="AY44" s="109">
        <v>0.02</v>
      </c>
      <c r="AZ44" s="109">
        <v>0.03</v>
      </c>
      <c r="BA44" s="109">
        <v>0.02</v>
      </c>
      <c r="BB44" s="109">
        <v>0.01</v>
      </c>
      <c r="BC44" s="105">
        <v>0.16600000000000001</v>
      </c>
      <c r="BD44" s="109">
        <v>0.01</v>
      </c>
      <c r="BE44" s="109">
        <v>0.01</v>
      </c>
    </row>
    <row r="45" spans="1:57" ht="12" customHeight="1" x14ac:dyDescent="0.2">
      <c r="A45" s="55">
        <v>13</v>
      </c>
      <c r="B45" s="100">
        <v>40</v>
      </c>
      <c r="C45" s="101" t="s">
        <v>57</v>
      </c>
      <c r="D45" s="55" t="s">
        <v>339</v>
      </c>
      <c r="E45" s="100">
        <v>268.45999999999998</v>
      </c>
      <c r="F45" s="100">
        <v>2990.16</v>
      </c>
      <c r="G45" s="100">
        <v>3016.0599999999995</v>
      </c>
      <c r="H45" s="100">
        <v>-1414.36</v>
      </c>
      <c r="I45" s="100" t="s">
        <v>182</v>
      </c>
      <c r="J45" s="100" t="s">
        <v>392</v>
      </c>
      <c r="K45" s="100" t="s">
        <v>47</v>
      </c>
      <c r="L45" s="100" t="s">
        <v>46</v>
      </c>
      <c r="M45" s="100" t="s">
        <v>306</v>
      </c>
      <c r="N45" s="5">
        <v>73.62</v>
      </c>
      <c r="Q45" s="104">
        <v>3.3000000000000002E-2</v>
      </c>
      <c r="R45" s="105">
        <v>70.748406102051547</v>
      </c>
      <c r="S45" s="104">
        <v>3.0000000000000001E-3</v>
      </c>
      <c r="T45" s="104">
        <v>0.72968089322392304</v>
      </c>
      <c r="U45" s="104">
        <v>6.0000000000000001E-3</v>
      </c>
      <c r="V45" s="104">
        <v>0.111</v>
      </c>
      <c r="W45" s="102">
        <v>30.058117816091958</v>
      </c>
      <c r="X45" s="108">
        <v>77</v>
      </c>
      <c r="Y45" s="103">
        <v>14</v>
      </c>
      <c r="Z45" s="102">
        <v>3935.8365019011408</v>
      </c>
      <c r="AA45" s="105">
        <v>38.708199708454806</v>
      </c>
      <c r="AB45" s="106">
        <v>460.66626177491315</v>
      </c>
      <c r="AC45" s="102">
        <v>2044.6368381804623</v>
      </c>
      <c r="AD45" s="108">
        <v>3.5</v>
      </c>
      <c r="AE45" s="106">
        <v>186.99716790289949</v>
      </c>
      <c r="AF45" s="108">
        <v>0.8</v>
      </c>
      <c r="AG45" s="108">
        <v>2.2000000000000002</v>
      </c>
      <c r="AH45" s="108">
        <v>0.5</v>
      </c>
      <c r="AI45" s="104">
        <v>0.15</v>
      </c>
      <c r="AJ45" s="104">
        <v>0.34</v>
      </c>
      <c r="AK45" s="104">
        <v>0.18</v>
      </c>
      <c r="AL45" s="104">
        <v>0.34</v>
      </c>
      <c r="AM45" s="108">
        <v>1.2</v>
      </c>
      <c r="AN45" s="109">
        <v>0.05</v>
      </c>
      <c r="AO45" s="109">
        <v>0.14000000000000001</v>
      </c>
      <c r="AP45" s="109">
        <v>0.04</v>
      </c>
      <c r="AQ45" s="107">
        <v>1.4443629086057373E-2</v>
      </c>
      <c r="AR45" s="107">
        <v>5.7740585774058578E-2</v>
      </c>
      <c r="AS45" s="107">
        <v>1.3787072243346007E-2</v>
      </c>
      <c r="AT45" s="109">
        <v>0.28999999999999998</v>
      </c>
      <c r="AU45" s="109">
        <v>0.03</v>
      </c>
      <c r="AV45" s="109">
        <v>0.13</v>
      </c>
      <c r="AW45" s="107">
        <v>7.1461014383043149E-3</v>
      </c>
      <c r="AX45" s="109">
        <v>0.1</v>
      </c>
      <c r="AY45" s="107">
        <v>7.130097087378641E-3</v>
      </c>
      <c r="AZ45" s="107">
        <v>5.2262552594670407E-2</v>
      </c>
      <c r="BA45" s="109">
        <v>0.03</v>
      </c>
      <c r="BB45" s="109">
        <v>0.02</v>
      </c>
      <c r="BC45" s="104">
        <v>1.5</v>
      </c>
      <c r="BD45" s="109">
        <v>0.01</v>
      </c>
      <c r="BE45" s="109">
        <v>0.04</v>
      </c>
    </row>
    <row r="46" spans="1:57" ht="12" customHeight="1" x14ac:dyDescent="0.2">
      <c r="B46" s="100">
        <v>41</v>
      </c>
      <c r="C46" s="101" t="s">
        <v>57</v>
      </c>
      <c r="D46" s="55" t="s">
        <v>339</v>
      </c>
      <c r="E46" s="100">
        <v>268.45999999999998</v>
      </c>
      <c r="F46" s="100">
        <v>2990.16</v>
      </c>
      <c r="G46" s="100">
        <v>3016.0599999999995</v>
      </c>
      <c r="H46" s="100">
        <v>-1414.36</v>
      </c>
      <c r="I46" s="100" t="s">
        <v>182</v>
      </c>
      <c r="J46" s="100" t="s">
        <v>392</v>
      </c>
      <c r="K46" s="100" t="s">
        <v>47</v>
      </c>
      <c r="L46" s="100" t="s">
        <v>46</v>
      </c>
      <c r="M46" s="100" t="s">
        <v>306</v>
      </c>
      <c r="N46" s="5">
        <v>73.62</v>
      </c>
      <c r="Q46" s="104">
        <v>3.3000000000000002E-2</v>
      </c>
      <c r="R46" s="105">
        <v>75.596059968437658</v>
      </c>
      <c r="S46" s="104">
        <v>3.0000000000000001E-3</v>
      </c>
      <c r="T46" s="104">
        <v>0.72292869304786855</v>
      </c>
      <c r="U46" s="104">
        <v>6.0000000000000001E-3</v>
      </c>
      <c r="V46" s="104">
        <v>0.111</v>
      </c>
      <c r="W46" s="102">
        <v>31.198670977011496</v>
      </c>
      <c r="X46" s="108">
        <v>77</v>
      </c>
      <c r="Y46" s="103">
        <v>14</v>
      </c>
      <c r="Z46" s="102">
        <v>4212.8485424588089</v>
      </c>
      <c r="AA46" s="105">
        <v>41.178935860058303</v>
      </c>
      <c r="AB46" s="106">
        <v>487.2533465542885</v>
      </c>
      <c r="AC46" s="102">
        <v>2119.1103653989562</v>
      </c>
      <c r="AD46" s="108">
        <v>3.5</v>
      </c>
      <c r="AE46" s="106">
        <v>200.13648010788935</v>
      </c>
      <c r="AF46" s="108">
        <v>0.8</v>
      </c>
      <c r="AG46" s="108">
        <v>2.2000000000000002</v>
      </c>
      <c r="AH46" s="108">
        <v>0.5</v>
      </c>
      <c r="AI46" s="104">
        <v>0.15</v>
      </c>
      <c r="AJ46" s="104">
        <v>0.34</v>
      </c>
      <c r="AK46" s="104">
        <v>0.18</v>
      </c>
      <c r="AL46" s="104">
        <v>0.34</v>
      </c>
      <c r="AM46" s="108">
        <v>1.2</v>
      </c>
      <c r="AN46" s="109">
        <v>0.05</v>
      </c>
      <c r="AO46" s="109">
        <v>0.14000000000000001</v>
      </c>
      <c r="AP46" s="109">
        <v>0.04</v>
      </c>
      <c r="AQ46" s="107">
        <v>1.8570380253502335E-2</v>
      </c>
      <c r="AR46" s="107">
        <v>5.8702928870292888E-2</v>
      </c>
      <c r="AS46" s="107">
        <v>1.7726235741444864E-2</v>
      </c>
      <c r="AT46" s="109">
        <v>0.28999999999999998</v>
      </c>
      <c r="AU46" s="109">
        <v>0.03</v>
      </c>
      <c r="AV46" s="109">
        <v>0.13</v>
      </c>
      <c r="AW46" s="107">
        <v>7.1461014383043149E-3</v>
      </c>
      <c r="AX46" s="109">
        <v>0.1</v>
      </c>
      <c r="AY46" s="107">
        <v>9.8038834951456304E-3</v>
      </c>
      <c r="AZ46" s="107">
        <v>5.7287798036465644E-2</v>
      </c>
      <c r="BA46" s="109">
        <v>0.03</v>
      </c>
      <c r="BB46" s="109">
        <v>0.02</v>
      </c>
      <c r="BC46" s="104">
        <v>1.4</v>
      </c>
      <c r="BD46" s="109">
        <v>0.01</v>
      </c>
      <c r="BE46" s="109">
        <v>0.05</v>
      </c>
    </row>
    <row r="47" spans="1:57" ht="12" customHeight="1" x14ac:dyDescent="0.2">
      <c r="N47" s="5"/>
    </row>
    <row r="48" spans="1:57" ht="12" customHeight="1" x14ac:dyDescent="0.2">
      <c r="N48" s="5"/>
    </row>
    <row r="49" spans="1:57" ht="12" customHeight="1" x14ac:dyDescent="0.2">
      <c r="N49" s="5"/>
    </row>
    <row r="50" spans="1:57" s="105" customFormat="1" ht="12" customHeight="1" x14ac:dyDescent="0.2">
      <c r="A50" s="55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5"/>
      <c r="O50" s="100"/>
      <c r="P50" s="100"/>
      <c r="T50" s="104"/>
      <c r="W50" s="102"/>
      <c r="X50" s="106"/>
      <c r="Y50" s="102"/>
      <c r="Z50" s="102"/>
      <c r="AA50" s="107"/>
      <c r="AB50" s="106"/>
      <c r="AC50" s="102"/>
      <c r="AD50" s="106"/>
      <c r="AE50" s="106"/>
      <c r="AF50" s="106"/>
      <c r="AG50" s="106"/>
      <c r="AH50" s="106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D50" s="107"/>
      <c r="BE50" s="107"/>
    </row>
    <row r="51" spans="1:57" s="105" customFormat="1" ht="12" customHeight="1" x14ac:dyDescent="0.2">
      <c r="A51" s="55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O51" s="100"/>
      <c r="P51" s="100"/>
      <c r="T51" s="104"/>
      <c r="W51" s="102"/>
      <c r="X51" s="106"/>
      <c r="Y51" s="102"/>
      <c r="Z51" s="102"/>
      <c r="AA51" s="107"/>
      <c r="AB51" s="106"/>
      <c r="AC51" s="102"/>
      <c r="AD51" s="106"/>
      <c r="AE51" s="106"/>
      <c r="AF51" s="106"/>
      <c r="AG51" s="106"/>
      <c r="AH51" s="106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D51" s="107"/>
      <c r="BE51" s="107"/>
    </row>
    <row r="52" spans="1:57" s="105" customFormat="1" ht="12" customHeight="1" x14ac:dyDescent="0.2">
      <c r="A52" s="55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O52" s="100"/>
      <c r="P52" s="100"/>
      <c r="T52" s="104"/>
      <c r="W52" s="102"/>
      <c r="X52" s="106"/>
      <c r="Y52" s="102"/>
      <c r="Z52" s="102"/>
      <c r="AA52" s="107"/>
      <c r="AB52" s="106"/>
      <c r="AC52" s="102"/>
      <c r="AD52" s="106"/>
      <c r="AE52" s="106"/>
      <c r="AF52" s="106"/>
      <c r="AG52" s="106"/>
      <c r="AH52" s="106"/>
      <c r="AM52" s="106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D52" s="107"/>
      <c r="BE52" s="107"/>
    </row>
    <row r="53" spans="1:57" s="105" customFormat="1" ht="12" customHeight="1" x14ac:dyDescent="0.2">
      <c r="A53" s="55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O53" s="100"/>
      <c r="P53" s="100"/>
      <c r="T53" s="104"/>
      <c r="W53" s="102"/>
      <c r="X53" s="106"/>
      <c r="Y53" s="102"/>
      <c r="Z53" s="102"/>
      <c r="AA53" s="107"/>
      <c r="AB53" s="106"/>
      <c r="AC53" s="102"/>
      <c r="AD53" s="106"/>
      <c r="AE53" s="106"/>
      <c r="AF53" s="106"/>
      <c r="AG53" s="106"/>
      <c r="AH53" s="106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D53" s="107"/>
      <c r="BE53" s="107"/>
    </row>
    <row r="54" spans="1:57" s="105" customFormat="1" ht="12" customHeight="1" x14ac:dyDescent="0.2">
      <c r="A54" s="55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O54" s="100"/>
      <c r="P54" s="100"/>
      <c r="T54" s="104"/>
      <c r="W54" s="102"/>
      <c r="X54" s="106"/>
      <c r="Y54" s="102"/>
      <c r="Z54" s="102"/>
      <c r="AA54" s="107"/>
      <c r="AB54" s="106"/>
      <c r="AC54" s="102"/>
      <c r="AD54" s="106"/>
      <c r="AE54" s="106"/>
      <c r="AF54" s="106"/>
      <c r="AG54" s="106"/>
      <c r="AH54" s="106"/>
      <c r="AM54" s="106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D54" s="107"/>
      <c r="BE54" s="107"/>
    </row>
    <row r="55" spans="1:57" s="105" customFormat="1" ht="12" customHeight="1" x14ac:dyDescent="0.2">
      <c r="A55" s="55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O55" s="100"/>
      <c r="P55" s="100"/>
      <c r="T55" s="104"/>
      <c r="W55" s="102"/>
      <c r="X55" s="106"/>
      <c r="Y55" s="102"/>
      <c r="Z55" s="102"/>
      <c r="AA55" s="107"/>
      <c r="AB55" s="106"/>
      <c r="AC55" s="102"/>
      <c r="AD55" s="106"/>
      <c r="AE55" s="106"/>
      <c r="AF55" s="106"/>
      <c r="AG55" s="106"/>
      <c r="AH55" s="106"/>
      <c r="AM55" s="106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D55" s="107"/>
      <c r="BE55" s="107"/>
    </row>
    <row r="56" spans="1:57" s="105" customFormat="1" ht="12" customHeight="1" x14ac:dyDescent="0.2">
      <c r="A56" s="55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O56" s="100"/>
      <c r="P56" s="100"/>
      <c r="T56" s="104"/>
      <c r="W56" s="102"/>
      <c r="X56" s="106"/>
      <c r="Y56" s="102"/>
      <c r="Z56" s="102"/>
      <c r="AA56" s="107"/>
      <c r="AB56" s="106"/>
      <c r="AC56" s="102"/>
      <c r="AD56" s="106"/>
      <c r="AE56" s="106"/>
      <c r="AF56" s="106"/>
      <c r="AG56" s="106"/>
      <c r="AH56" s="106"/>
      <c r="AM56" s="106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D56" s="107"/>
      <c r="BE56" s="107"/>
    </row>
    <row r="57" spans="1:57" s="105" customFormat="1" ht="12" customHeight="1" x14ac:dyDescent="0.2">
      <c r="A57" s="55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O57" s="100"/>
      <c r="P57" s="100"/>
      <c r="T57" s="104"/>
      <c r="W57" s="102"/>
      <c r="X57" s="106"/>
      <c r="Y57" s="102"/>
      <c r="Z57" s="102"/>
      <c r="AA57" s="107"/>
      <c r="AB57" s="106"/>
      <c r="AC57" s="102"/>
      <c r="AD57" s="106"/>
      <c r="AE57" s="106"/>
      <c r="AF57" s="106"/>
      <c r="AG57" s="106"/>
      <c r="AH57" s="106"/>
      <c r="AM57" s="106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D57" s="107"/>
      <c r="BE57" s="107"/>
    </row>
    <row r="58" spans="1:57" s="105" customFormat="1" ht="12" customHeight="1" x14ac:dyDescent="0.2">
      <c r="A58" s="55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O58" s="100"/>
      <c r="P58" s="100"/>
      <c r="T58" s="104"/>
      <c r="W58" s="102"/>
      <c r="X58" s="106"/>
      <c r="Y58" s="102"/>
      <c r="Z58" s="102"/>
      <c r="AA58" s="107"/>
      <c r="AB58" s="106"/>
      <c r="AC58" s="102"/>
      <c r="AD58" s="106"/>
      <c r="AE58" s="106"/>
      <c r="AF58" s="106"/>
      <c r="AG58" s="106"/>
      <c r="AH58" s="106"/>
      <c r="AM58" s="106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D58" s="107"/>
      <c r="BE58" s="107"/>
    </row>
    <row r="59" spans="1:57" s="105" customFormat="1" ht="12" customHeight="1" x14ac:dyDescent="0.2">
      <c r="A59" s="55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O59" s="100"/>
      <c r="P59" s="100"/>
      <c r="T59" s="104"/>
      <c r="W59" s="102"/>
      <c r="X59" s="106"/>
      <c r="Y59" s="102"/>
      <c r="Z59" s="102"/>
      <c r="AA59" s="107"/>
      <c r="AB59" s="106"/>
      <c r="AC59" s="102"/>
      <c r="AD59" s="106"/>
      <c r="AE59" s="106"/>
      <c r="AF59" s="106"/>
      <c r="AG59" s="106"/>
      <c r="AH59" s="106"/>
      <c r="AM59" s="106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D59" s="107"/>
      <c r="BE59" s="107"/>
    </row>
    <row r="60" spans="1:57" s="105" customFormat="1" ht="12" customHeight="1" x14ac:dyDescent="0.2">
      <c r="A60" s="55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O60" s="100"/>
      <c r="P60" s="100"/>
      <c r="T60" s="104"/>
      <c r="W60" s="102"/>
      <c r="X60" s="106"/>
      <c r="Y60" s="102"/>
      <c r="Z60" s="102"/>
      <c r="AA60" s="107"/>
      <c r="AB60" s="106"/>
      <c r="AC60" s="102"/>
      <c r="AD60" s="106"/>
      <c r="AE60" s="106"/>
      <c r="AF60" s="106"/>
      <c r="AG60" s="106"/>
      <c r="AH60" s="106"/>
      <c r="AM60" s="106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D60" s="107"/>
      <c r="BE60" s="107"/>
    </row>
    <row r="61" spans="1:57" s="105" customFormat="1" ht="12" customHeight="1" x14ac:dyDescent="0.2">
      <c r="A61" s="55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O61" s="100"/>
      <c r="P61" s="100"/>
      <c r="T61" s="104"/>
      <c r="W61" s="102"/>
      <c r="X61" s="106"/>
      <c r="Y61" s="102"/>
      <c r="Z61" s="102"/>
      <c r="AA61" s="107"/>
      <c r="AB61" s="106"/>
      <c r="AC61" s="102"/>
      <c r="AD61" s="106"/>
      <c r="AE61" s="106"/>
      <c r="AF61" s="106"/>
      <c r="AG61" s="106"/>
      <c r="AH61" s="106"/>
      <c r="AM61" s="106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D61" s="107"/>
      <c r="BE61" s="107"/>
    </row>
    <row r="62" spans="1:57" s="105" customFormat="1" ht="12" customHeight="1" x14ac:dyDescent="0.2">
      <c r="A62" s="55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O62" s="100"/>
      <c r="P62" s="100"/>
      <c r="T62" s="104"/>
      <c r="W62" s="102"/>
      <c r="X62" s="106"/>
      <c r="Y62" s="102"/>
      <c r="Z62" s="102"/>
      <c r="AA62" s="107"/>
      <c r="AB62" s="106"/>
      <c r="AC62" s="102"/>
      <c r="AD62" s="106"/>
      <c r="AE62" s="106"/>
      <c r="AF62" s="106"/>
      <c r="AG62" s="106"/>
      <c r="AH62" s="106"/>
      <c r="AM62" s="106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D62" s="107"/>
      <c r="BE62" s="107"/>
    </row>
    <row r="63" spans="1:57" s="105" customFormat="1" ht="12" customHeight="1" x14ac:dyDescent="0.2">
      <c r="A63" s="55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O63" s="100"/>
      <c r="P63" s="100"/>
      <c r="T63" s="104"/>
      <c r="W63" s="102"/>
      <c r="X63" s="106"/>
      <c r="Y63" s="102"/>
      <c r="Z63" s="102"/>
      <c r="AA63" s="107"/>
      <c r="AB63" s="106"/>
      <c r="AC63" s="102"/>
      <c r="AD63" s="106"/>
      <c r="AE63" s="106"/>
      <c r="AF63" s="106"/>
      <c r="AG63" s="106"/>
      <c r="AH63" s="106"/>
      <c r="AM63" s="106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D63" s="107"/>
      <c r="BE63" s="107"/>
    </row>
    <row r="64" spans="1:57" s="105" customFormat="1" ht="12" customHeight="1" x14ac:dyDescent="0.2">
      <c r="A64" s="55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O64" s="100"/>
      <c r="P64" s="100"/>
      <c r="T64" s="104"/>
      <c r="W64" s="102"/>
      <c r="X64" s="106"/>
      <c r="Y64" s="102"/>
      <c r="Z64" s="102"/>
      <c r="AA64" s="107"/>
      <c r="AB64" s="106"/>
      <c r="AC64" s="102"/>
      <c r="AD64" s="106"/>
      <c r="AE64" s="106"/>
      <c r="AF64" s="106"/>
      <c r="AG64" s="106"/>
      <c r="AH64" s="106"/>
      <c r="AM64" s="106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D64" s="107"/>
      <c r="BE64" s="107"/>
    </row>
    <row r="65" spans="1:57" s="105" customFormat="1" ht="12" customHeight="1" x14ac:dyDescent="0.2">
      <c r="A65" s="5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O65" s="100"/>
      <c r="P65" s="100"/>
      <c r="T65" s="104"/>
      <c r="W65" s="102"/>
      <c r="X65" s="106"/>
      <c r="Y65" s="102"/>
      <c r="Z65" s="102"/>
      <c r="AA65" s="107"/>
      <c r="AB65" s="106"/>
      <c r="AC65" s="102"/>
      <c r="AD65" s="106"/>
      <c r="AE65" s="106"/>
      <c r="AF65" s="106"/>
      <c r="AG65" s="106"/>
      <c r="AH65" s="106"/>
      <c r="AM65" s="106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D65" s="107"/>
      <c r="BE65" s="107"/>
    </row>
    <row r="66" spans="1:57" s="105" customFormat="1" ht="12" customHeight="1" x14ac:dyDescent="0.2">
      <c r="A66" s="55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O66" s="100"/>
      <c r="P66" s="100"/>
      <c r="T66" s="104"/>
      <c r="W66" s="102"/>
      <c r="X66" s="106"/>
      <c r="Y66" s="102"/>
      <c r="Z66" s="102"/>
      <c r="AA66" s="107"/>
      <c r="AB66" s="106"/>
      <c r="AC66" s="102"/>
      <c r="AD66" s="106"/>
      <c r="AE66" s="106"/>
      <c r="AF66" s="106"/>
      <c r="AG66" s="106"/>
      <c r="AH66" s="106"/>
      <c r="AM66" s="106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D66" s="107"/>
      <c r="BE66" s="107"/>
    </row>
    <row r="67" spans="1:57" s="105" customFormat="1" ht="12" customHeight="1" x14ac:dyDescent="0.2">
      <c r="A67" s="55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O67" s="100"/>
      <c r="P67" s="100"/>
      <c r="T67" s="104"/>
      <c r="W67" s="102"/>
      <c r="X67" s="106"/>
      <c r="Y67" s="102"/>
      <c r="Z67" s="102"/>
      <c r="AA67" s="107"/>
      <c r="AB67" s="106"/>
      <c r="AC67" s="102"/>
      <c r="AD67" s="106"/>
      <c r="AE67" s="106"/>
      <c r="AF67" s="106"/>
      <c r="AG67" s="106"/>
      <c r="AH67" s="106"/>
      <c r="AM67" s="106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D67" s="107"/>
      <c r="BE67" s="107"/>
    </row>
    <row r="68" spans="1:57" s="105" customFormat="1" ht="12" customHeight="1" x14ac:dyDescent="0.2">
      <c r="A68" s="5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O68" s="100"/>
      <c r="P68" s="100"/>
      <c r="T68" s="104"/>
      <c r="W68" s="102"/>
      <c r="X68" s="106"/>
      <c r="Y68" s="102"/>
      <c r="Z68" s="102"/>
      <c r="AA68" s="107"/>
      <c r="AB68" s="106"/>
      <c r="AC68" s="102"/>
      <c r="AD68" s="106"/>
      <c r="AE68" s="106"/>
      <c r="AF68" s="106"/>
      <c r="AG68" s="106"/>
      <c r="AH68" s="106"/>
      <c r="AM68" s="106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D68" s="107"/>
      <c r="BE68" s="107"/>
    </row>
    <row r="69" spans="1:57" s="105" customFormat="1" ht="12" customHeight="1" x14ac:dyDescent="0.2">
      <c r="A69" s="55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O69" s="100"/>
      <c r="P69" s="100"/>
      <c r="T69" s="104"/>
      <c r="W69" s="102"/>
      <c r="X69" s="106"/>
      <c r="Y69" s="102"/>
      <c r="Z69" s="102"/>
      <c r="AA69" s="107"/>
      <c r="AB69" s="106"/>
      <c r="AC69" s="102"/>
      <c r="AD69" s="106"/>
      <c r="AE69" s="106"/>
      <c r="AF69" s="106"/>
      <c r="AG69" s="106"/>
      <c r="AH69" s="106"/>
      <c r="AM69" s="106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D69" s="107"/>
      <c r="BE69" s="107"/>
    </row>
    <row r="70" spans="1:57" s="105" customFormat="1" ht="12" customHeight="1" x14ac:dyDescent="0.2">
      <c r="A70" s="5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O70" s="100"/>
      <c r="P70" s="100"/>
      <c r="T70" s="104"/>
      <c r="W70" s="102"/>
      <c r="X70" s="106"/>
      <c r="Y70" s="102"/>
      <c r="Z70" s="102"/>
      <c r="AA70" s="107"/>
      <c r="AB70" s="106"/>
      <c r="AC70" s="102"/>
      <c r="AD70" s="106"/>
      <c r="AE70" s="106"/>
      <c r="AF70" s="106"/>
      <c r="AG70" s="106"/>
      <c r="AH70" s="106"/>
      <c r="AM70" s="106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D70" s="107"/>
      <c r="BE70" s="107"/>
    </row>
    <row r="71" spans="1:57" s="105" customFormat="1" ht="12" customHeight="1" x14ac:dyDescent="0.2">
      <c r="A71" s="5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O71" s="100"/>
      <c r="P71" s="100"/>
      <c r="T71" s="104"/>
      <c r="W71" s="102"/>
      <c r="X71" s="106"/>
      <c r="Y71" s="102"/>
      <c r="Z71" s="102"/>
      <c r="AA71" s="107"/>
      <c r="AB71" s="106"/>
      <c r="AC71" s="102"/>
      <c r="AD71" s="106"/>
      <c r="AE71" s="106"/>
      <c r="AF71" s="106"/>
      <c r="AG71" s="106"/>
      <c r="AH71" s="106"/>
      <c r="AM71" s="106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D71" s="107"/>
      <c r="BE71" s="107"/>
    </row>
  </sheetData>
  <conditionalFormatting sqref="Q45:S46 Q26:S27">
    <cfRule type="cellIs" dxfId="190" priority="29" operator="lessThan">
      <formula>#REF!</formula>
    </cfRule>
  </conditionalFormatting>
  <conditionalFormatting sqref="T26:BE27 T45:BE46">
    <cfRule type="cellIs" dxfId="189" priority="28" operator="lessThan">
      <formula>#REF!</formula>
    </cfRule>
  </conditionalFormatting>
  <conditionalFormatting sqref="Q45:BE46 Q26:BE27 Q22:BE24 Q35:BE37">
    <cfRule type="cellIs" dxfId="188" priority="27" operator="equal">
      <formula>0</formula>
    </cfRule>
  </conditionalFormatting>
  <conditionalFormatting sqref="AQ27">
    <cfRule type="cellIs" dxfId="187" priority="26" operator="equal">
      <formula>0</formula>
    </cfRule>
  </conditionalFormatting>
  <conditionalFormatting sqref="BE35">
    <cfRule type="cellIs" dxfId="186" priority="22" operator="lessThan">
      <formula>#REF!</formula>
    </cfRule>
  </conditionalFormatting>
  <conditionalFormatting sqref="BE35">
    <cfRule type="cellIs" dxfId="185" priority="21" operator="equal">
      <formula>0</formula>
    </cfRule>
  </conditionalFormatting>
  <conditionalFormatting sqref="BD36">
    <cfRule type="cellIs" dxfId="184" priority="20" operator="lessThan">
      <formula>#REF!</formula>
    </cfRule>
  </conditionalFormatting>
  <conditionalFormatting sqref="BD36">
    <cfRule type="cellIs" dxfId="183" priority="19" operator="equal">
      <formula>0</formula>
    </cfRule>
  </conditionalFormatting>
  <conditionalFormatting sqref="BE36">
    <cfRule type="cellIs" dxfId="182" priority="18" operator="lessThan">
      <formula>#REF!</formula>
    </cfRule>
  </conditionalFormatting>
  <conditionalFormatting sqref="BE36">
    <cfRule type="cellIs" dxfId="181" priority="17" operator="equal">
      <formula>0</formula>
    </cfRule>
  </conditionalFormatting>
  <conditionalFormatting sqref="BD37">
    <cfRule type="cellIs" dxfId="180" priority="16" operator="lessThan">
      <formula>#REF!</formula>
    </cfRule>
  </conditionalFormatting>
  <conditionalFormatting sqref="BD37">
    <cfRule type="cellIs" dxfId="179" priority="15" operator="equal">
      <formula>0</formula>
    </cfRule>
  </conditionalFormatting>
  <conditionalFormatting sqref="AG29 Q28:AF29 AH28:BE29">
    <cfRule type="cellIs" dxfId="178" priority="14" operator="lessThan">
      <formula>#REF!</formula>
    </cfRule>
  </conditionalFormatting>
  <conditionalFormatting sqref="AG28">
    <cfRule type="cellIs" dxfId="177" priority="13" operator="lessThan">
      <formula>#REF!</formula>
    </cfRule>
  </conditionalFormatting>
  <conditionalFormatting sqref="Q28:BE29">
    <cfRule type="cellIs" dxfId="176" priority="12" operator="equal">
      <formula>0</formula>
    </cfRule>
  </conditionalFormatting>
  <conditionalFormatting sqref="AP29">
    <cfRule type="cellIs" dxfId="175" priority="11" operator="equal">
      <formula>0</formula>
    </cfRule>
  </conditionalFormatting>
  <conditionalFormatting sqref="AY29">
    <cfRule type="cellIs" dxfId="174" priority="10" operator="equal">
      <formula>0</formula>
    </cfRule>
  </conditionalFormatting>
  <conditionalFormatting sqref="BE29">
    <cfRule type="cellIs" dxfId="173" priority="9" operator="lessThan">
      <formula>#REF!</formula>
    </cfRule>
  </conditionalFormatting>
  <conditionalFormatting sqref="Q22:S24 AG24 T23:AF24 AH23:BE24">
    <cfRule type="cellIs" dxfId="172" priority="8" operator="lessThan">
      <formula>#REF!</formula>
    </cfRule>
  </conditionalFormatting>
  <conditionalFormatting sqref="T22:BE22">
    <cfRule type="cellIs" dxfId="171" priority="7" operator="lessThan">
      <formula>#REF!</formula>
    </cfRule>
  </conditionalFormatting>
  <conditionalFormatting sqref="AK22">
    <cfRule type="cellIs" dxfId="170" priority="6" operator="equal">
      <formula>0</formula>
    </cfRule>
  </conditionalFormatting>
  <conditionalFormatting sqref="BE22">
    <cfRule type="cellIs" dxfId="169" priority="5" operator="lessThan">
      <formula>#REF!</formula>
    </cfRule>
  </conditionalFormatting>
  <conditionalFormatting sqref="Q25:BE25">
    <cfRule type="cellIs" dxfId="168" priority="4" operator="lessThan">
      <formula>#REF!</formula>
    </cfRule>
  </conditionalFormatting>
  <conditionalFormatting sqref="Q25:BE25">
    <cfRule type="cellIs" dxfId="167" priority="3" operator="equal">
      <formula>0</formula>
    </cfRule>
  </conditionalFormatting>
  <conditionalFormatting sqref="Q19:BE21">
    <cfRule type="cellIs" dxfId="166" priority="2" operator="lessThan">
      <formula>#REF!</formula>
    </cfRule>
  </conditionalFormatting>
  <conditionalFormatting sqref="Q19:BE21">
    <cfRule type="cellIs" dxfId="16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3"/>
  <sheetViews>
    <sheetView topLeftCell="D1" workbookViewId="0">
      <selection activeCell="A28" sqref="A28:XFD39"/>
    </sheetView>
  </sheetViews>
  <sheetFormatPr defaultRowHeight="12" x14ac:dyDescent="0.2"/>
  <cols>
    <col min="1" max="1" width="4.7109375" style="55" customWidth="1"/>
    <col min="2" max="2" width="4.7109375" style="100" customWidth="1"/>
    <col min="3" max="3" width="11.5703125" style="100" bestFit="1" customWidth="1"/>
    <col min="4" max="4" width="11.5703125" style="100" customWidth="1"/>
    <col min="5" max="8" width="8.28515625" style="100" customWidth="1"/>
    <col min="9" max="9" width="8.42578125" style="100" customWidth="1"/>
    <col min="10" max="11" width="11" style="100" customWidth="1"/>
    <col min="12" max="12" width="10" style="100" customWidth="1"/>
    <col min="13" max="13" width="12.42578125" style="100" customWidth="1"/>
    <col min="14" max="14" width="10.28515625" style="100" customWidth="1"/>
    <col min="15" max="15" width="4.7109375" style="100" customWidth="1"/>
    <col min="16" max="16" width="16.42578125" style="100" bestFit="1" customWidth="1"/>
    <col min="17" max="19" width="9.140625" style="105"/>
    <col min="20" max="20" width="9.140625" style="104"/>
    <col min="21" max="22" width="9.140625" style="105"/>
    <col min="23" max="23" width="9.140625" style="102"/>
    <col min="24" max="24" width="9.140625" style="106"/>
    <col min="25" max="26" width="9.140625" style="102"/>
    <col min="27" max="27" width="9.140625" style="107"/>
    <col min="28" max="28" width="9.140625" style="106"/>
    <col min="29" max="29" width="9.140625" style="102"/>
    <col min="30" max="34" width="9.140625" style="106"/>
    <col min="35" max="38" width="9.140625" style="105"/>
    <col min="39" max="39" width="9.140625" style="106"/>
    <col min="40" max="54" width="9.140625" style="107"/>
    <col min="55" max="55" width="9.140625" style="105"/>
    <col min="56" max="57" width="9.140625" style="107"/>
    <col min="58" max="16384" width="9.140625" style="100"/>
  </cols>
  <sheetData>
    <row r="1" spans="1:57" x14ac:dyDescent="0.2">
      <c r="N1" s="62" t="s">
        <v>500</v>
      </c>
      <c r="P1" s="56" t="s">
        <v>347</v>
      </c>
      <c r="Q1" s="64" t="s">
        <v>189</v>
      </c>
      <c r="R1" s="64" t="s">
        <v>187</v>
      </c>
      <c r="S1" s="64" t="s">
        <v>186</v>
      </c>
      <c r="T1" s="65" t="s">
        <v>185</v>
      </c>
      <c r="U1" s="64" t="s">
        <v>190</v>
      </c>
      <c r="V1" s="64" t="s">
        <v>188</v>
      </c>
      <c r="W1" s="66" t="s">
        <v>348</v>
      </c>
      <c r="X1" s="67" t="s">
        <v>349</v>
      </c>
      <c r="Y1" s="66" t="s">
        <v>350</v>
      </c>
      <c r="Z1" s="66" t="s">
        <v>351</v>
      </c>
      <c r="AA1" s="68" t="s">
        <v>279</v>
      </c>
      <c r="AB1" s="67" t="s">
        <v>353</v>
      </c>
      <c r="AC1" s="66" t="s">
        <v>354</v>
      </c>
      <c r="AD1" s="67" t="s">
        <v>355</v>
      </c>
      <c r="AE1" s="67" t="s">
        <v>356</v>
      </c>
      <c r="AF1" s="67" t="s">
        <v>357</v>
      </c>
      <c r="AG1" s="67" t="s">
        <v>358</v>
      </c>
      <c r="AH1" s="67" t="s">
        <v>359</v>
      </c>
      <c r="AI1" s="64" t="s">
        <v>360</v>
      </c>
      <c r="AJ1" s="64" t="s">
        <v>361</v>
      </c>
      <c r="AK1" s="64" t="s">
        <v>362</v>
      </c>
      <c r="AL1" s="64" t="s">
        <v>363</v>
      </c>
      <c r="AM1" s="67" t="s">
        <v>364</v>
      </c>
      <c r="AN1" s="68" t="s">
        <v>365</v>
      </c>
      <c r="AO1" s="68" t="s">
        <v>366</v>
      </c>
      <c r="AP1" s="68" t="s">
        <v>367</v>
      </c>
      <c r="AQ1" s="68" t="s">
        <v>368</v>
      </c>
      <c r="AR1" s="68" t="s">
        <v>369</v>
      </c>
      <c r="AS1" s="68" t="s">
        <v>283</v>
      </c>
      <c r="AT1" s="68" t="s">
        <v>370</v>
      </c>
      <c r="AU1" s="68" t="s">
        <v>371</v>
      </c>
      <c r="AV1" s="68" t="s">
        <v>372</v>
      </c>
      <c r="AW1" s="68" t="s">
        <v>373</v>
      </c>
      <c r="AX1" s="68" t="s">
        <v>374</v>
      </c>
      <c r="AY1" s="68" t="s">
        <v>375</v>
      </c>
      <c r="AZ1" s="68" t="s">
        <v>376</v>
      </c>
      <c r="BA1" s="68" t="s">
        <v>377</v>
      </c>
      <c r="BB1" s="68" t="s">
        <v>378</v>
      </c>
      <c r="BC1" s="64" t="s">
        <v>379</v>
      </c>
      <c r="BD1" s="68" t="s">
        <v>380</v>
      </c>
      <c r="BE1" s="68" t="s">
        <v>381</v>
      </c>
    </row>
    <row r="2" spans="1:57" s="62" customFormat="1" ht="12" customHeight="1" x14ac:dyDescent="0.2">
      <c r="C2" s="62" t="s">
        <v>55</v>
      </c>
      <c r="D2" s="62" t="s">
        <v>68</v>
      </c>
      <c r="E2" s="62" t="s">
        <v>36</v>
      </c>
      <c r="F2" s="63" t="s">
        <v>172</v>
      </c>
      <c r="G2" s="63" t="s">
        <v>172</v>
      </c>
      <c r="H2" s="63" t="s">
        <v>172</v>
      </c>
      <c r="I2" s="63" t="s">
        <v>177</v>
      </c>
      <c r="J2" s="62" t="s">
        <v>38</v>
      </c>
      <c r="K2" s="62" t="s">
        <v>60</v>
      </c>
      <c r="L2" s="62" t="s">
        <v>39</v>
      </c>
      <c r="M2" s="62" t="s">
        <v>387</v>
      </c>
      <c r="N2" s="62" t="s">
        <v>502</v>
      </c>
      <c r="P2" s="62" t="s">
        <v>345</v>
      </c>
      <c r="Q2" s="64" t="s">
        <v>189</v>
      </c>
      <c r="R2" s="64" t="s">
        <v>187</v>
      </c>
      <c r="S2" s="64" t="s">
        <v>186</v>
      </c>
      <c r="T2" s="65" t="s">
        <v>185</v>
      </c>
      <c r="U2" s="64" t="s">
        <v>190</v>
      </c>
      <c r="V2" s="64" t="s">
        <v>188</v>
      </c>
      <c r="W2" s="66" t="s">
        <v>35</v>
      </c>
      <c r="X2" s="67" t="s">
        <v>34</v>
      </c>
      <c r="Y2" s="66" t="s">
        <v>33</v>
      </c>
      <c r="Z2" s="66" t="s">
        <v>32</v>
      </c>
      <c r="AA2" s="68" t="s">
        <v>274</v>
      </c>
      <c r="AB2" s="67" t="s">
        <v>31</v>
      </c>
      <c r="AC2" s="66" t="s">
        <v>30</v>
      </c>
      <c r="AD2" s="67" t="s">
        <v>29</v>
      </c>
      <c r="AE2" s="67" t="s">
        <v>28</v>
      </c>
      <c r="AF2" s="67" t="s">
        <v>27</v>
      </c>
      <c r="AG2" s="67" t="s">
        <v>26</v>
      </c>
      <c r="AH2" s="67" t="s">
        <v>25</v>
      </c>
      <c r="AI2" s="64" t="s">
        <v>24</v>
      </c>
      <c r="AJ2" s="64" t="s">
        <v>23</v>
      </c>
      <c r="AK2" s="64" t="s">
        <v>22</v>
      </c>
      <c r="AL2" s="64" t="s">
        <v>21</v>
      </c>
      <c r="AM2" s="67" t="s">
        <v>20</v>
      </c>
      <c r="AN2" s="68" t="s">
        <v>19</v>
      </c>
      <c r="AO2" s="68" t="s">
        <v>18</v>
      </c>
      <c r="AP2" s="68" t="s">
        <v>17</v>
      </c>
      <c r="AQ2" s="68" t="s">
        <v>16</v>
      </c>
      <c r="AR2" s="68" t="s">
        <v>15</v>
      </c>
      <c r="AS2" s="68" t="s">
        <v>14</v>
      </c>
      <c r="AT2" s="68" t="s">
        <v>13</v>
      </c>
      <c r="AU2" s="68" t="s">
        <v>12</v>
      </c>
      <c r="AV2" s="68" t="s">
        <v>11</v>
      </c>
      <c r="AW2" s="68" t="s">
        <v>10</v>
      </c>
      <c r="AX2" s="68" t="s">
        <v>9</v>
      </c>
      <c r="AY2" s="68" t="s">
        <v>8</v>
      </c>
      <c r="AZ2" s="68" t="s">
        <v>7</v>
      </c>
      <c r="BA2" s="68" t="s">
        <v>6</v>
      </c>
      <c r="BB2" s="68" t="s">
        <v>5</v>
      </c>
      <c r="BC2" s="64" t="s">
        <v>4</v>
      </c>
      <c r="BD2" s="68" t="s">
        <v>3</v>
      </c>
      <c r="BE2" s="68" t="s">
        <v>2</v>
      </c>
    </row>
    <row r="3" spans="1:57" s="69" customFormat="1" ht="12" customHeight="1" x14ac:dyDescent="0.2">
      <c r="A3" s="62" t="s">
        <v>333</v>
      </c>
      <c r="B3" s="62" t="s">
        <v>147</v>
      </c>
      <c r="C3" s="62" t="s">
        <v>56</v>
      </c>
      <c r="D3" s="62"/>
      <c r="E3" s="62" t="s">
        <v>37</v>
      </c>
      <c r="F3" s="62" t="s">
        <v>41</v>
      </c>
      <c r="G3" s="62" t="s">
        <v>174</v>
      </c>
      <c r="H3" s="62" t="s">
        <v>173</v>
      </c>
      <c r="I3" s="62" t="s">
        <v>178</v>
      </c>
      <c r="J3" s="62" t="s">
        <v>412</v>
      </c>
      <c r="K3" s="62" t="s">
        <v>61</v>
      </c>
      <c r="L3" s="62" t="s">
        <v>40</v>
      </c>
      <c r="M3" s="62" t="s">
        <v>63</v>
      </c>
      <c r="N3" s="62"/>
      <c r="O3" s="62"/>
      <c r="P3" s="62" t="s">
        <v>346</v>
      </c>
      <c r="Q3" s="68" t="s">
        <v>205</v>
      </c>
      <c r="R3" s="68" t="s">
        <v>205</v>
      </c>
      <c r="S3" s="68" t="s">
        <v>205</v>
      </c>
      <c r="T3" s="65" t="s">
        <v>1</v>
      </c>
      <c r="U3" s="68" t="s">
        <v>205</v>
      </c>
      <c r="V3" s="68" t="s">
        <v>205</v>
      </c>
      <c r="W3" s="66" t="s">
        <v>0</v>
      </c>
      <c r="X3" s="67" t="s">
        <v>0</v>
      </c>
      <c r="Y3" s="66" t="s">
        <v>0</v>
      </c>
      <c r="Z3" s="66" t="s">
        <v>0</v>
      </c>
      <c r="AA3" s="68" t="s">
        <v>205</v>
      </c>
      <c r="AB3" s="67" t="s">
        <v>0</v>
      </c>
      <c r="AC3" s="66" t="s">
        <v>0</v>
      </c>
      <c r="AD3" s="67" t="s">
        <v>0</v>
      </c>
      <c r="AE3" s="67" t="s">
        <v>0</v>
      </c>
      <c r="AF3" s="67" t="s">
        <v>0</v>
      </c>
      <c r="AG3" s="67" t="s">
        <v>0</v>
      </c>
      <c r="AH3" s="67" t="s">
        <v>0</v>
      </c>
      <c r="AI3" s="64" t="s">
        <v>0</v>
      </c>
      <c r="AJ3" s="64" t="s">
        <v>0</v>
      </c>
      <c r="AK3" s="64" t="s">
        <v>0</v>
      </c>
      <c r="AL3" s="64" t="s">
        <v>0</v>
      </c>
      <c r="AM3" s="67" t="s">
        <v>0</v>
      </c>
      <c r="AN3" s="68" t="s">
        <v>0</v>
      </c>
      <c r="AO3" s="68" t="s">
        <v>0</v>
      </c>
      <c r="AP3" s="68" t="s">
        <v>0</v>
      </c>
      <c r="AQ3" s="68" t="s">
        <v>0</v>
      </c>
      <c r="AR3" s="68" t="s">
        <v>0</v>
      </c>
      <c r="AS3" s="68" t="s">
        <v>0</v>
      </c>
      <c r="AT3" s="68" t="s">
        <v>0</v>
      </c>
      <c r="AU3" s="68" t="s">
        <v>0</v>
      </c>
      <c r="AV3" s="68" t="s">
        <v>0</v>
      </c>
      <c r="AW3" s="68" t="s">
        <v>0</v>
      </c>
      <c r="AX3" s="68" t="s">
        <v>0</v>
      </c>
      <c r="AY3" s="68" t="s">
        <v>0</v>
      </c>
      <c r="AZ3" s="68" t="s">
        <v>0</v>
      </c>
      <c r="BA3" s="68" t="s">
        <v>0</v>
      </c>
      <c r="BB3" s="68" t="s">
        <v>0</v>
      </c>
      <c r="BC3" s="64" t="s">
        <v>0</v>
      </c>
      <c r="BD3" s="68" t="s">
        <v>0</v>
      </c>
      <c r="BE3" s="68" t="s">
        <v>0</v>
      </c>
    </row>
    <row r="4" spans="1:57" s="69" customFormat="1" ht="12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8"/>
      <c r="R4" s="68"/>
      <c r="S4" s="68"/>
      <c r="T4" s="65"/>
      <c r="U4" s="68"/>
      <c r="V4" s="68"/>
      <c r="W4" s="66"/>
      <c r="X4" s="67"/>
      <c r="Y4" s="66"/>
      <c r="Z4" s="66"/>
      <c r="AA4" s="68"/>
      <c r="AB4" s="67"/>
      <c r="AC4" s="66"/>
      <c r="AD4" s="67"/>
      <c r="AE4" s="67"/>
      <c r="AF4" s="67"/>
      <c r="AG4" s="67"/>
      <c r="AH4" s="67"/>
      <c r="AI4" s="64"/>
      <c r="AJ4" s="64"/>
      <c r="AK4" s="64"/>
      <c r="AL4" s="64"/>
      <c r="AM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4"/>
      <c r="BD4" s="68"/>
      <c r="BE4" s="68"/>
    </row>
    <row r="5" spans="1:57" s="69" customFormat="1" ht="12" customHeight="1" x14ac:dyDescent="0.2">
      <c r="A5" s="99" t="s">
        <v>67</v>
      </c>
      <c r="B5" s="99"/>
      <c r="C5" s="99"/>
      <c r="D5" s="9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8"/>
      <c r="R5" s="68"/>
      <c r="S5" s="68"/>
      <c r="T5" s="65"/>
      <c r="U5" s="68"/>
      <c r="V5" s="68"/>
      <c r="W5" s="66"/>
      <c r="X5" s="67"/>
      <c r="Y5" s="66"/>
      <c r="Z5" s="66"/>
      <c r="AA5" s="68"/>
      <c r="AB5" s="67"/>
      <c r="AC5" s="66"/>
      <c r="AD5" s="67"/>
      <c r="AE5" s="67"/>
      <c r="AF5" s="67"/>
      <c r="AG5" s="67"/>
      <c r="AH5" s="67"/>
      <c r="AI5" s="64"/>
      <c r="AJ5" s="64"/>
      <c r="AK5" s="64"/>
      <c r="AL5" s="64"/>
      <c r="AM5" s="67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4"/>
      <c r="BD5" s="68"/>
      <c r="BE5" s="68"/>
    </row>
    <row r="7" spans="1:57" x14ac:dyDescent="0.2">
      <c r="A7" s="55">
        <v>1</v>
      </c>
      <c r="B7" s="100">
        <v>1</v>
      </c>
      <c r="C7" s="101">
        <v>42893</v>
      </c>
      <c r="D7" s="127" t="s">
        <v>287</v>
      </c>
      <c r="E7" s="100">
        <v>15.5</v>
      </c>
      <c r="F7" s="100">
        <v>2737.2</v>
      </c>
      <c r="G7" s="100">
        <v>2735.16</v>
      </c>
      <c r="H7" s="100">
        <v>-1161.3999999999999</v>
      </c>
      <c r="I7" s="100" t="s">
        <v>179</v>
      </c>
      <c r="J7" s="100" t="s">
        <v>288</v>
      </c>
      <c r="K7" s="100" t="s">
        <v>47</v>
      </c>
      <c r="L7" s="100" t="s">
        <v>44</v>
      </c>
      <c r="M7" s="100" t="s">
        <v>404</v>
      </c>
      <c r="Q7" s="105">
        <v>1.800184331797235E-2</v>
      </c>
      <c r="R7" s="105">
        <v>24.076026682134572</v>
      </c>
      <c r="S7" s="105">
        <v>1.059435446906035</v>
      </c>
      <c r="T7" s="104">
        <v>0.44345741569176333</v>
      </c>
      <c r="U7" s="104">
        <v>0.01</v>
      </c>
      <c r="V7" s="105">
        <v>1.2981318136769078</v>
      </c>
      <c r="W7" s="102">
        <v>687.55754276827372</v>
      </c>
      <c r="X7" s="106">
        <v>109.99158857142858</v>
      </c>
      <c r="Y7" s="102">
        <v>1250.3430340557277</v>
      </c>
      <c r="Z7" s="102">
        <v>2327.0648683365444</v>
      </c>
      <c r="AA7" s="107">
        <v>15.402781456953642</v>
      </c>
      <c r="AB7" s="106">
        <v>125.53109514370662</v>
      </c>
      <c r="AC7" s="102">
        <v>523.9482378854625</v>
      </c>
      <c r="AD7" s="106">
        <v>20.876429412754501</v>
      </c>
      <c r="AE7" s="106">
        <v>87.509008425145808</v>
      </c>
      <c r="AF7" s="106">
        <v>4.1073984771573606</v>
      </c>
      <c r="AG7" s="106">
        <v>0.12058449304174952</v>
      </c>
      <c r="AH7" s="106">
        <v>0.50185122632722756</v>
      </c>
      <c r="AI7" s="105">
        <v>2.8671914893617023</v>
      </c>
      <c r="AJ7" s="105">
        <v>4.9975502742230349</v>
      </c>
      <c r="AK7" s="105">
        <v>8.5284552845528494E-2</v>
      </c>
      <c r="AL7" s="104">
        <v>0.04</v>
      </c>
      <c r="AM7" s="108">
        <v>0.8</v>
      </c>
      <c r="AN7" s="107">
        <v>8.6155102040816001E-2</v>
      </c>
      <c r="AO7" s="107">
        <v>0.37090449438202244</v>
      </c>
      <c r="AP7" s="107">
        <v>6.6311938382541721E-2</v>
      </c>
      <c r="AQ7" s="107">
        <v>0.27211505416511023</v>
      </c>
      <c r="AR7" s="107">
        <v>4.7555872563005197E-2</v>
      </c>
      <c r="AS7" s="107">
        <v>2.8519280205655525E-2</v>
      </c>
      <c r="AT7" s="107">
        <v>0.24368507462686564</v>
      </c>
      <c r="AU7" s="107">
        <v>4.7480832420591458E-2</v>
      </c>
      <c r="AV7" s="107">
        <v>0.3456308287876122</v>
      </c>
      <c r="AW7" s="107">
        <v>9.1715289982425327E-2</v>
      </c>
      <c r="AX7" s="107">
        <v>0.2515112093463846</v>
      </c>
      <c r="AY7" s="107">
        <v>6.8644549763033191E-2</v>
      </c>
      <c r="AZ7" s="107">
        <v>0.49877140109009299</v>
      </c>
      <c r="BA7" s="107">
        <v>6.6128440366972477E-2</v>
      </c>
      <c r="BB7" s="107">
        <v>0.12123082489146164</v>
      </c>
      <c r="BC7" s="105">
        <v>0.38477792441511693</v>
      </c>
      <c r="BD7" s="107">
        <v>5.5956306223609323E-2</v>
      </c>
      <c r="BE7" s="107">
        <v>1.5763470873786399E-2</v>
      </c>
    </row>
    <row r="8" spans="1:57" x14ac:dyDescent="0.2">
      <c r="B8" s="100">
        <v>2</v>
      </c>
      <c r="C8" s="101">
        <v>42893</v>
      </c>
      <c r="D8" s="127" t="s">
        <v>287</v>
      </c>
      <c r="E8" s="100">
        <v>15.5</v>
      </c>
      <c r="F8" s="100">
        <v>2737.2</v>
      </c>
      <c r="G8" s="100">
        <v>2735.16</v>
      </c>
      <c r="H8" s="100">
        <v>-1161.3999999999999</v>
      </c>
      <c r="I8" s="100" t="s">
        <v>179</v>
      </c>
      <c r="J8" s="100" t="s">
        <v>288</v>
      </c>
      <c r="K8" s="100" t="s">
        <v>47</v>
      </c>
      <c r="L8" s="100" t="s">
        <v>44</v>
      </c>
      <c r="M8" s="100" t="s">
        <v>404</v>
      </c>
      <c r="Q8" s="105">
        <v>9.4746543778801845E-3</v>
      </c>
      <c r="R8" s="105">
        <v>26.884396751740141</v>
      </c>
      <c r="S8" s="105">
        <v>1.3532200152788387</v>
      </c>
      <c r="T8" s="104">
        <v>0.57099658207234094</v>
      </c>
      <c r="U8" s="104">
        <v>8.9999999999999993E-3</v>
      </c>
      <c r="V8" s="105">
        <v>0.96432649015998861</v>
      </c>
      <c r="W8" s="102">
        <v>1046.535769828927</v>
      </c>
      <c r="X8" s="106">
        <v>151.87001142857144</v>
      </c>
      <c r="Y8" s="102">
        <v>1285.5900928792571</v>
      </c>
      <c r="Z8" s="102">
        <v>2433.194605009634</v>
      </c>
      <c r="AA8" s="107">
        <v>16.483156732891832</v>
      </c>
      <c r="AB8" s="106">
        <v>131.73263131813675</v>
      </c>
      <c r="AC8" s="102">
        <v>533.40693832599118</v>
      </c>
      <c r="AD8" s="106">
        <v>24.908457008244991</v>
      </c>
      <c r="AE8" s="106">
        <v>94.571743357096551</v>
      </c>
      <c r="AF8" s="106">
        <v>4.3857106598984776</v>
      </c>
      <c r="AG8" s="108">
        <v>0.15</v>
      </c>
      <c r="AH8" s="106">
        <v>0.29639329400807202</v>
      </c>
      <c r="AI8" s="105">
        <v>3.7312765957446814</v>
      </c>
      <c r="AJ8" s="105">
        <v>6.2082608165752591</v>
      </c>
      <c r="AK8" s="104">
        <v>0.06</v>
      </c>
      <c r="AL8" s="104">
        <v>0.06</v>
      </c>
      <c r="AM8" s="108">
        <v>0.6</v>
      </c>
      <c r="AN8" s="107">
        <v>5.3456326530612198E-2</v>
      </c>
      <c r="AO8" s="107">
        <v>9.7561797752809001E-2</v>
      </c>
      <c r="AP8" s="107">
        <v>1.583568677792041E-2</v>
      </c>
      <c r="AQ8" s="107">
        <v>4.2486365334329479E-2</v>
      </c>
      <c r="AR8" s="107">
        <v>6.4297035980345543E-2</v>
      </c>
      <c r="AS8" s="107">
        <v>1.2358354755784061E-2</v>
      </c>
      <c r="AT8" s="107">
        <v>0.14641160862354891</v>
      </c>
      <c r="AU8" s="107">
        <v>2.9438116100766704E-2</v>
      </c>
      <c r="AV8" s="107">
        <v>0.36836969910258671</v>
      </c>
      <c r="AW8" s="107">
        <v>8.9824253075571195E-2</v>
      </c>
      <c r="AX8" s="107">
        <v>0.31530028418061257</v>
      </c>
      <c r="AY8" s="107">
        <v>8.4796208530805703E-2</v>
      </c>
      <c r="AZ8" s="107">
        <v>0.55256941327348508</v>
      </c>
      <c r="BA8" s="107">
        <v>9.5302752293577986E-2</v>
      </c>
      <c r="BB8" s="107">
        <v>0.24214327062228655</v>
      </c>
      <c r="BC8" s="105">
        <v>0.64165182963407308</v>
      </c>
      <c r="BD8" s="107">
        <v>9.3260510372682209E-2</v>
      </c>
      <c r="BE8" s="107">
        <v>1.0179611650485438E-2</v>
      </c>
    </row>
    <row r="9" spans="1:57" x14ac:dyDescent="0.2">
      <c r="B9" s="100">
        <v>3</v>
      </c>
      <c r="C9" s="101">
        <v>42893</v>
      </c>
      <c r="D9" s="127" t="s">
        <v>287</v>
      </c>
      <c r="E9" s="100">
        <v>15.5</v>
      </c>
      <c r="F9" s="100">
        <v>2737.2</v>
      </c>
      <c r="G9" s="100">
        <v>2735.16</v>
      </c>
      <c r="H9" s="100">
        <v>-1161.3999999999999</v>
      </c>
      <c r="I9" s="100" t="s">
        <v>179</v>
      </c>
      <c r="J9" s="100" t="s">
        <v>288</v>
      </c>
      <c r="K9" s="100" t="s">
        <v>47</v>
      </c>
      <c r="L9" s="100" t="s">
        <v>44</v>
      </c>
      <c r="M9" s="100" t="s">
        <v>404</v>
      </c>
      <c r="Q9" s="105">
        <v>1.1369585253456223E-2</v>
      </c>
      <c r="R9" s="105">
        <v>25.155400232018565</v>
      </c>
      <c r="S9" s="105">
        <v>1.2827922077922076</v>
      </c>
      <c r="T9" s="104">
        <v>0.60847506359979231</v>
      </c>
      <c r="U9" s="104">
        <v>1.2999999999999999E-2</v>
      </c>
      <c r="V9" s="105">
        <v>1.2467771485204586</v>
      </c>
      <c r="W9" s="102">
        <v>1062.9937791601867</v>
      </c>
      <c r="X9" s="106">
        <v>147.20605714285713</v>
      </c>
      <c r="Y9" s="102">
        <v>1110.2823529411767</v>
      </c>
      <c r="Z9" s="102">
        <v>2385.4849068721901</v>
      </c>
      <c r="AA9" s="107">
        <v>15.918189845474613</v>
      </c>
      <c r="AB9" s="106">
        <v>124.53084737363724</v>
      </c>
      <c r="AC9" s="102">
        <v>515.76486784140968</v>
      </c>
      <c r="AD9" s="106">
        <v>6.1254470805990229</v>
      </c>
      <c r="AE9" s="106">
        <v>85.838068697342834</v>
      </c>
      <c r="AF9" s="106">
        <v>3.852533840947546</v>
      </c>
      <c r="AG9" s="108">
        <v>0.19</v>
      </c>
      <c r="AH9" s="106">
        <v>0.41076150263893196</v>
      </c>
      <c r="AI9" s="105">
        <v>3.5953191489361704</v>
      </c>
      <c r="AJ9" s="105">
        <v>6.9653406459475926</v>
      </c>
      <c r="AK9" s="105">
        <v>8.5284552845528494E-2</v>
      </c>
      <c r="AL9" s="104">
        <v>0.04</v>
      </c>
      <c r="AM9" s="108">
        <v>0.8</v>
      </c>
      <c r="AN9" s="107">
        <v>4.7498775510204087E-2</v>
      </c>
      <c r="AO9" s="107">
        <v>0.22970224719101123</v>
      </c>
      <c r="AP9" s="107">
        <v>3.3650834403080872E-2</v>
      </c>
      <c r="AQ9" s="107">
        <v>0.24075607022786702</v>
      </c>
      <c r="AR9" s="107">
        <v>8.5423204945316217E-2</v>
      </c>
      <c r="AS9" s="107">
        <v>1.0457069408740359E-2</v>
      </c>
      <c r="AT9" s="107">
        <v>0.2115948590381426</v>
      </c>
      <c r="AU9" s="107">
        <v>3.6085432639649508E-2</v>
      </c>
      <c r="AV9" s="107">
        <v>0.32653017772303361</v>
      </c>
      <c r="AW9" s="107">
        <v>9.1715289982425327E-2</v>
      </c>
      <c r="AX9" s="107">
        <v>0.39822608146510896</v>
      </c>
      <c r="AY9" s="107">
        <v>7.1672985781990523E-2</v>
      </c>
      <c r="AZ9" s="107">
        <v>0.55986405899326697</v>
      </c>
      <c r="BA9" s="107">
        <v>9.1412844036697249E-2</v>
      </c>
      <c r="BB9" s="107">
        <v>0.23714688856729377</v>
      </c>
      <c r="BC9" s="105">
        <v>0.36772405518896212</v>
      </c>
      <c r="BD9" s="107">
        <v>0.14388764457499542</v>
      </c>
      <c r="BE9" s="107">
        <v>1.0179611650485438E-2</v>
      </c>
    </row>
    <row r="10" spans="1:57" x14ac:dyDescent="0.2">
      <c r="B10" s="100">
        <v>4</v>
      </c>
      <c r="C10" s="101">
        <v>42893</v>
      </c>
      <c r="D10" s="127" t="s">
        <v>287</v>
      </c>
      <c r="E10" s="100">
        <v>15.5</v>
      </c>
      <c r="F10" s="100">
        <v>2737.2</v>
      </c>
      <c r="G10" s="100">
        <v>2735.16</v>
      </c>
      <c r="H10" s="100">
        <v>-1161.3999999999999</v>
      </c>
      <c r="I10" s="100" t="s">
        <v>179</v>
      </c>
      <c r="J10" s="100" t="s">
        <v>288</v>
      </c>
      <c r="K10" s="100" t="s">
        <v>47</v>
      </c>
      <c r="L10" s="100" t="s">
        <v>44</v>
      </c>
      <c r="M10" s="100" t="s">
        <v>404</v>
      </c>
      <c r="Q10" s="105">
        <v>1.7590783410138248E-2</v>
      </c>
      <c r="R10" s="105">
        <v>26.790269721577726</v>
      </c>
      <c r="S10" s="105">
        <v>1.4210634071810542</v>
      </c>
      <c r="T10" s="104">
        <v>0.47113537953010987</v>
      </c>
      <c r="U10" s="104">
        <v>8.9999999999999993E-3</v>
      </c>
      <c r="V10" s="105">
        <v>1.4687222143565057</v>
      </c>
      <c r="W10" s="102">
        <v>919.23188180404361</v>
      </c>
      <c r="X10" s="106">
        <v>90.454114285714269</v>
      </c>
      <c r="Y10" s="102">
        <v>1520.1362229102169</v>
      </c>
      <c r="Z10" s="102">
        <v>2454.1483622350675</v>
      </c>
      <c r="AA10" s="107">
        <v>16.453274466519499</v>
      </c>
      <c r="AB10" s="106">
        <v>130.0442021803766</v>
      </c>
      <c r="AC10" s="102">
        <v>445.61789647577092</v>
      </c>
      <c r="AD10" s="106">
        <v>28.121260306242633</v>
      </c>
      <c r="AE10" s="106">
        <v>85.944912508101098</v>
      </c>
      <c r="AF10" s="106">
        <v>3.506982233502538</v>
      </c>
      <c r="AG10" s="108">
        <v>0.14000000000000001</v>
      </c>
      <c r="AH10" s="106">
        <v>0.34807631170443959</v>
      </c>
      <c r="AI10" s="105">
        <v>4.0087592029719685</v>
      </c>
      <c r="AJ10" s="105">
        <v>6.2302717854966492</v>
      </c>
      <c r="AK10" s="105">
        <v>8.4552845528455003E-2</v>
      </c>
      <c r="AL10" s="104">
        <v>0.04</v>
      </c>
      <c r="AM10" s="108">
        <v>0.6</v>
      </c>
      <c r="AN10" s="107">
        <v>6.6377142857142857E-2</v>
      </c>
      <c r="AO10" s="107">
        <v>0.30379620302208449</v>
      </c>
      <c r="AP10" s="107">
        <v>6.1877406931964044E-2</v>
      </c>
      <c r="AQ10" s="107">
        <v>0.26610235338064997</v>
      </c>
      <c r="AR10" s="107">
        <v>7.5008083689966712E-2</v>
      </c>
      <c r="AS10" s="107">
        <v>2.912082262210797E-2</v>
      </c>
      <c r="AT10" s="107">
        <v>0.28988922056384742</v>
      </c>
      <c r="AU10" s="107">
        <v>5.5688937568455638E-2</v>
      </c>
      <c r="AV10" s="107">
        <v>0.48008446243181413</v>
      </c>
      <c r="AW10" s="107">
        <v>0.11109490333919157</v>
      </c>
      <c r="AX10" s="107">
        <v>0.42610798863277555</v>
      </c>
      <c r="AY10" s="107">
        <v>6.7952606635071092E-2</v>
      </c>
      <c r="AZ10" s="107">
        <v>0.6247168964411669</v>
      </c>
      <c r="BA10" s="107">
        <v>0.12050917431192661</v>
      </c>
      <c r="BB10" s="107">
        <v>0.12561119150988903</v>
      </c>
      <c r="BC10" s="105">
        <v>0.45632729454109178</v>
      </c>
      <c r="BD10" s="107">
        <v>9.1271158435836247E-2</v>
      </c>
      <c r="BE10" s="107">
        <v>1.5476941747572815E-2</v>
      </c>
    </row>
    <row r="11" spans="1:57" s="115" customFormat="1" x14ac:dyDescent="0.2">
      <c r="A11" s="114"/>
      <c r="B11" s="100">
        <v>5</v>
      </c>
      <c r="C11" s="116">
        <v>42893</v>
      </c>
      <c r="D11" s="127" t="s">
        <v>287</v>
      </c>
      <c r="E11" s="100">
        <v>15.5</v>
      </c>
      <c r="F11" s="100">
        <v>2737.2</v>
      </c>
      <c r="G11" s="100">
        <v>2735.16</v>
      </c>
      <c r="H11" s="100">
        <v>-1161.3999999999999</v>
      </c>
      <c r="I11" s="100" t="s">
        <v>179</v>
      </c>
      <c r="J11" s="115" t="s">
        <v>288</v>
      </c>
      <c r="K11" s="115" t="s">
        <v>47</v>
      </c>
      <c r="L11" s="115" t="s">
        <v>44</v>
      </c>
      <c r="M11" s="100" t="s">
        <v>404</v>
      </c>
      <c r="N11" s="100"/>
      <c r="O11" s="100"/>
      <c r="P11" s="100"/>
      <c r="Q11" s="120">
        <v>1.1369585253456223E-2</v>
      </c>
      <c r="R11" s="120">
        <v>25.155400232018565</v>
      </c>
      <c r="S11" s="120">
        <v>1.2827922077922076</v>
      </c>
      <c r="T11" s="121">
        <v>0.60847506359979231</v>
      </c>
      <c r="U11" s="121">
        <v>1.2999999999999999E-2</v>
      </c>
      <c r="V11" s="120">
        <v>1.2467771485204586</v>
      </c>
      <c r="W11" s="118">
        <v>1062.9937791601867</v>
      </c>
      <c r="X11" s="122">
        <v>147.20605714285713</v>
      </c>
      <c r="Y11" s="118">
        <v>1110.2823529411767</v>
      </c>
      <c r="Z11" s="118">
        <v>2385.4849068721901</v>
      </c>
      <c r="AA11" s="123">
        <v>15.918189845474613</v>
      </c>
      <c r="AB11" s="122">
        <v>124.53084737363724</v>
      </c>
      <c r="AC11" s="118">
        <v>515.76486784140968</v>
      </c>
      <c r="AD11" s="122">
        <v>6.1254470805990229</v>
      </c>
      <c r="AE11" s="122">
        <v>85.838068697342834</v>
      </c>
      <c r="AF11" s="122">
        <v>3.852533840947546</v>
      </c>
      <c r="AG11" s="124">
        <v>0.19</v>
      </c>
      <c r="AH11" s="122">
        <v>0.41076150263893196</v>
      </c>
      <c r="AI11" s="120">
        <v>3.5953191489361704</v>
      </c>
      <c r="AJ11" s="120">
        <v>6.9653406459475926</v>
      </c>
      <c r="AK11" s="120">
        <v>8.5284552845528494E-2</v>
      </c>
      <c r="AL11" s="121">
        <v>0.04</v>
      </c>
      <c r="AM11" s="124">
        <v>0.8</v>
      </c>
      <c r="AN11" s="123">
        <v>4.7498775510204087E-2</v>
      </c>
      <c r="AO11" s="123">
        <v>0.22970224719101123</v>
      </c>
      <c r="AP11" s="123">
        <v>3.3650834403080872E-2</v>
      </c>
      <c r="AQ11" s="123">
        <v>0.24075607022786702</v>
      </c>
      <c r="AR11" s="123">
        <v>8.5423204945316217E-2</v>
      </c>
      <c r="AS11" s="123">
        <v>1.0457069408740359E-2</v>
      </c>
      <c r="AT11" s="123">
        <v>0.2115948590381426</v>
      </c>
      <c r="AU11" s="123">
        <v>3.6085432639649508E-2</v>
      </c>
      <c r="AV11" s="123">
        <v>0.32653017772303361</v>
      </c>
      <c r="AW11" s="123">
        <v>9.1715289982425327E-2</v>
      </c>
      <c r="AX11" s="123">
        <v>0.39822608146510896</v>
      </c>
      <c r="AY11" s="123">
        <v>7.1672985781990523E-2</v>
      </c>
      <c r="AZ11" s="123">
        <v>0.55986405899326697</v>
      </c>
      <c r="BA11" s="123">
        <v>9.1412844036697249E-2</v>
      </c>
      <c r="BB11" s="123">
        <v>0.23714688856729377</v>
      </c>
      <c r="BC11" s="120">
        <v>0.36772405518896212</v>
      </c>
      <c r="BD11" s="123">
        <v>0.14388764457499542</v>
      </c>
      <c r="BE11" s="123">
        <v>1.0179611650485438E-2</v>
      </c>
    </row>
    <row r="12" spans="1:57" x14ac:dyDescent="0.2">
      <c r="A12" s="55">
        <v>2</v>
      </c>
      <c r="B12" s="100">
        <v>6</v>
      </c>
      <c r="C12" s="101" t="s">
        <v>57</v>
      </c>
      <c r="D12" s="127" t="s">
        <v>290</v>
      </c>
      <c r="E12" s="100">
        <v>27.95</v>
      </c>
      <c r="F12" s="100">
        <v>2749.6499999999996</v>
      </c>
      <c r="G12" s="100">
        <v>2747.6099999999997</v>
      </c>
      <c r="H12" s="100">
        <v>-1173.8499999999997</v>
      </c>
      <c r="I12" s="100" t="s">
        <v>179</v>
      </c>
      <c r="J12" s="100" t="s">
        <v>47</v>
      </c>
      <c r="K12" s="100" t="s">
        <v>47</v>
      </c>
      <c r="L12" s="100" t="s">
        <v>44</v>
      </c>
      <c r="M12" s="100" t="s">
        <v>404</v>
      </c>
      <c r="Q12" s="105">
        <v>5.7671339099314045E-2</v>
      </c>
      <c r="R12" s="105">
        <v>34.832272488164122</v>
      </c>
      <c r="S12" s="105">
        <v>1.062720578980491</v>
      </c>
      <c r="T12" s="104">
        <v>0.87287233009217569</v>
      </c>
      <c r="U12" s="104">
        <v>6.0000000000000001E-3</v>
      </c>
      <c r="V12" s="105">
        <v>1.4730749561293559</v>
      </c>
      <c r="W12" s="102">
        <v>1113.3778735632184</v>
      </c>
      <c r="X12" s="106">
        <v>147.0200495607119</v>
      </c>
      <c r="Y12" s="102">
        <v>1147.0759565962305</v>
      </c>
      <c r="Z12" s="102">
        <v>2568.1977186311788</v>
      </c>
      <c r="AA12" s="107">
        <v>16.690597667638482</v>
      </c>
      <c r="AB12" s="106">
        <v>131.38125929598414</v>
      </c>
      <c r="AC12" s="102">
        <v>449.67278150633854</v>
      </c>
      <c r="AD12" s="108">
        <v>4.2</v>
      </c>
      <c r="AE12" s="106">
        <v>101.25124747134186</v>
      </c>
      <c r="AF12" s="106">
        <v>3.0353838862559241</v>
      </c>
      <c r="AG12" s="108">
        <v>1.8</v>
      </c>
      <c r="AH12" s="108">
        <v>0.4</v>
      </c>
      <c r="AI12" s="105">
        <v>2.9459054589813967</v>
      </c>
      <c r="AJ12" s="105">
        <v>3.5540036297640651</v>
      </c>
      <c r="AK12" s="104">
        <v>0.17</v>
      </c>
      <c r="AL12" s="104">
        <v>0.59</v>
      </c>
      <c r="AM12" s="108">
        <v>1.1000000000000001</v>
      </c>
      <c r="AN12" s="109">
        <v>0.08</v>
      </c>
      <c r="AO12" s="107">
        <v>0.26112072243346007</v>
      </c>
      <c r="AP12" s="107">
        <v>6.7229567307692306E-2</v>
      </c>
      <c r="AQ12" s="107">
        <v>0.22425883922615075</v>
      </c>
      <c r="AR12" s="109">
        <v>0.2</v>
      </c>
      <c r="AS12" s="109">
        <v>0.06</v>
      </c>
      <c r="AT12" s="107">
        <v>0.28790045919123092</v>
      </c>
      <c r="AU12" s="107">
        <v>5.4070175438596497E-2</v>
      </c>
      <c r="AV12" s="107">
        <v>0.33707831974149871</v>
      </c>
      <c r="AW12" s="107">
        <v>0.10433762301286906</v>
      </c>
      <c r="AX12" s="107">
        <v>0.416428611898017</v>
      </c>
      <c r="AY12" s="107">
        <v>9.7279611650485431E-2</v>
      </c>
      <c r="AZ12" s="107">
        <v>0.58638288920056103</v>
      </c>
      <c r="BA12" s="107">
        <v>8.4950690335305723E-2</v>
      </c>
      <c r="BB12" s="109">
        <v>0.22</v>
      </c>
      <c r="BC12" s="104">
        <v>1.3</v>
      </c>
      <c r="BD12" s="107">
        <v>0.10134277119093965</v>
      </c>
      <c r="BE12" s="107">
        <v>2.1850114416475976E-2</v>
      </c>
    </row>
    <row r="13" spans="1:57" x14ac:dyDescent="0.2">
      <c r="B13" s="100">
        <v>7</v>
      </c>
      <c r="C13" s="101" t="s">
        <v>57</v>
      </c>
      <c r="D13" s="127" t="s">
        <v>290</v>
      </c>
      <c r="E13" s="100">
        <v>27.95</v>
      </c>
      <c r="F13" s="100">
        <v>2749.6499999999996</v>
      </c>
      <c r="G13" s="100">
        <v>2747.6099999999997</v>
      </c>
      <c r="H13" s="100">
        <v>-1173.8499999999997</v>
      </c>
      <c r="I13" s="100" t="s">
        <v>179</v>
      </c>
      <c r="J13" s="100" t="s">
        <v>47</v>
      </c>
      <c r="K13" s="100" t="s">
        <v>47</v>
      </c>
      <c r="L13" s="100" t="s">
        <v>44</v>
      </c>
      <c r="M13" s="100" t="s">
        <v>404</v>
      </c>
      <c r="Q13" s="104">
        <v>1.4999999999999999E-2</v>
      </c>
      <c r="R13" s="105">
        <v>34.783064176749072</v>
      </c>
      <c r="S13" s="105">
        <v>1.1653115166771555</v>
      </c>
      <c r="T13" s="104">
        <v>0.69238993696437412</v>
      </c>
      <c r="U13" s="104">
        <v>6.0000000000000001E-3</v>
      </c>
      <c r="V13" s="105">
        <v>1.5877505640511409</v>
      </c>
      <c r="W13" s="102">
        <v>1536.4612068965516</v>
      </c>
      <c r="X13" s="106">
        <v>145.80000000000001</v>
      </c>
      <c r="Y13" s="102">
        <v>1285.0759565962308</v>
      </c>
      <c r="Z13" s="102">
        <v>2608.3460076045626</v>
      </c>
      <c r="AA13" s="107">
        <v>17.268104956268221</v>
      </c>
      <c r="AB13" s="106">
        <v>132.02439266236982</v>
      </c>
      <c r="AC13" s="102">
        <v>340.10808351976135</v>
      </c>
      <c r="AD13" s="106">
        <v>5.3149943352215923</v>
      </c>
      <c r="AE13" s="106">
        <v>117.11793661496965</v>
      </c>
      <c r="AF13" s="106">
        <v>3.1190118483412319</v>
      </c>
      <c r="AG13" s="108">
        <v>1.1000000000000001</v>
      </c>
      <c r="AH13" s="108">
        <v>0.2</v>
      </c>
      <c r="AI13" s="105">
        <v>3.9791399817017385</v>
      </c>
      <c r="AJ13" s="105">
        <v>4.5808711433756804</v>
      </c>
      <c r="AK13" s="105">
        <v>7.0416312659303312E-3</v>
      </c>
      <c r="AL13" s="104">
        <v>0.61</v>
      </c>
      <c r="AM13" s="108">
        <v>1.2</v>
      </c>
      <c r="AN13" s="109">
        <v>0.08</v>
      </c>
      <c r="AO13" s="107">
        <v>0.30764030418250948</v>
      </c>
      <c r="AP13" s="109">
        <v>0.08</v>
      </c>
      <c r="AQ13" s="107">
        <v>0.26589492995330222</v>
      </c>
      <c r="AR13" s="107">
        <v>0.28060490137477601</v>
      </c>
      <c r="AS13" s="109">
        <v>0.06</v>
      </c>
      <c r="AT13" s="109">
        <v>0.26</v>
      </c>
      <c r="AU13" s="107">
        <v>5.0873065015479876E-2</v>
      </c>
      <c r="AV13" s="107">
        <v>0.50542175719341442</v>
      </c>
      <c r="AW13" s="107">
        <v>0.12579106737320211</v>
      </c>
      <c r="AX13" s="107">
        <v>0.50057762039660059</v>
      </c>
      <c r="AY13" s="107">
        <v>8.4582524271844664E-2</v>
      </c>
      <c r="AZ13" s="107">
        <v>0.89636970546984573</v>
      </c>
      <c r="BA13" s="107">
        <v>0.13537869822485207</v>
      </c>
      <c r="BB13" s="107">
        <v>0.16310590976488029</v>
      </c>
      <c r="BC13" s="104">
        <v>1.5</v>
      </c>
      <c r="BD13" s="107">
        <v>0.12621341355512297</v>
      </c>
      <c r="BE13" s="107">
        <v>8.191647597254003E-3</v>
      </c>
    </row>
    <row r="14" spans="1:57" x14ac:dyDescent="0.2">
      <c r="B14" s="100">
        <v>8</v>
      </c>
      <c r="C14" s="101" t="s">
        <v>57</v>
      </c>
      <c r="D14" s="127" t="s">
        <v>290</v>
      </c>
      <c r="E14" s="100">
        <v>27.95</v>
      </c>
      <c r="F14" s="100">
        <v>2749.6499999999996</v>
      </c>
      <c r="G14" s="100">
        <v>2747.6099999999997</v>
      </c>
      <c r="H14" s="100">
        <v>-1173.8499999999997</v>
      </c>
      <c r="I14" s="100" t="s">
        <v>179</v>
      </c>
      <c r="J14" s="100" t="s">
        <v>47</v>
      </c>
      <c r="K14" s="100" t="s">
        <v>47</v>
      </c>
      <c r="L14" s="100" t="s">
        <v>44</v>
      </c>
      <c r="M14" s="100" t="s">
        <v>404</v>
      </c>
      <c r="Q14" s="104">
        <v>2.4E-2</v>
      </c>
      <c r="R14" s="105">
        <v>33.001417674907934</v>
      </c>
      <c r="S14" s="105">
        <v>1.0791441157960984</v>
      </c>
      <c r="T14" s="104">
        <v>0.75238639573826538</v>
      </c>
      <c r="U14" s="104">
        <v>8.9999999999999993E-3</v>
      </c>
      <c r="V14" s="105">
        <v>1.7071831286036603</v>
      </c>
      <c r="W14" s="102">
        <v>716.11846264367819</v>
      </c>
      <c r="X14" s="106">
        <v>181</v>
      </c>
      <c r="Y14" s="102">
        <v>1769</v>
      </c>
      <c r="Z14" s="102">
        <v>2494.4182509505704</v>
      </c>
      <c r="AA14" s="107">
        <v>16.862274052478135</v>
      </c>
      <c r="AB14" s="106">
        <v>134.20404065443728</v>
      </c>
      <c r="AC14" s="102">
        <v>349.35891126025348</v>
      </c>
      <c r="AD14" s="106">
        <v>5.7525974675108298</v>
      </c>
      <c r="AE14" s="106">
        <v>108.26540795684424</v>
      </c>
      <c r="AF14" s="106">
        <v>3.4121729857819902</v>
      </c>
      <c r="AG14" s="108">
        <v>2.2999999999999998</v>
      </c>
      <c r="AH14" s="108">
        <v>0.4</v>
      </c>
      <c r="AI14" s="105">
        <v>3.6055962183592563</v>
      </c>
      <c r="AJ14" s="105">
        <v>3.9978511796733214</v>
      </c>
      <c r="AK14" s="104">
        <v>0.17</v>
      </c>
      <c r="AL14" s="104">
        <v>0.67</v>
      </c>
      <c r="AM14" s="108">
        <v>2.2999999999999998</v>
      </c>
      <c r="AN14" s="107">
        <v>0.10690233785822</v>
      </c>
      <c r="AO14" s="107">
        <v>0.4558015209125475</v>
      </c>
      <c r="AP14" s="107">
        <v>5.6286057692307698E-2</v>
      </c>
      <c r="AQ14" s="107">
        <v>0.40339192795196799</v>
      </c>
      <c r="AR14" s="107">
        <v>0.20381111775254038</v>
      </c>
      <c r="AS14" s="109">
        <v>0.08</v>
      </c>
      <c r="AT14" s="107">
        <v>0.28765842097467043</v>
      </c>
      <c r="AU14" s="107">
        <v>7.5249742002063968E-2</v>
      </c>
      <c r="AV14" s="107">
        <v>0.41933343591321748</v>
      </c>
      <c r="AW14" s="107">
        <v>0.11538077214231643</v>
      </c>
      <c r="AX14" s="107">
        <v>0.52844277620396607</v>
      </c>
      <c r="AY14" s="107">
        <v>7.1766990291262142E-2</v>
      </c>
      <c r="AZ14" s="107">
        <v>0.75283338008415146</v>
      </c>
      <c r="BA14" s="107">
        <v>9.0911242603550282E-2</v>
      </c>
      <c r="BB14" s="107">
        <v>7.5424698157170081E-2</v>
      </c>
      <c r="BC14" s="104">
        <v>1.7</v>
      </c>
      <c r="BD14" s="107">
        <v>0.16695947619890286</v>
      </c>
      <c r="BE14" s="107">
        <v>3.1856407322654462E-2</v>
      </c>
    </row>
    <row r="15" spans="1:57" x14ac:dyDescent="0.2">
      <c r="A15" s="55">
        <v>3</v>
      </c>
      <c r="B15" s="100">
        <v>9</v>
      </c>
      <c r="C15" s="101">
        <v>42894</v>
      </c>
      <c r="D15" s="127" t="s">
        <v>291</v>
      </c>
      <c r="E15" s="100">
        <v>36.840000000000003</v>
      </c>
      <c r="F15" s="100">
        <v>2758.54</v>
      </c>
      <c r="G15" s="100">
        <v>2756.5</v>
      </c>
      <c r="H15" s="100">
        <v>-1182.74</v>
      </c>
      <c r="I15" s="100" t="s">
        <v>179</v>
      </c>
      <c r="J15" s="100" t="s">
        <v>292</v>
      </c>
      <c r="K15" s="100" t="s">
        <v>47</v>
      </c>
      <c r="L15" s="100" t="s">
        <v>44</v>
      </c>
      <c r="M15" s="100" t="s">
        <v>404</v>
      </c>
      <c r="N15" s="100">
        <v>76.819999999999993</v>
      </c>
      <c r="Q15" s="104">
        <v>8.0000000000000002E-3</v>
      </c>
      <c r="R15" s="105">
        <v>27.971851425280736</v>
      </c>
      <c r="S15" s="105">
        <v>1.5150677200902938</v>
      </c>
      <c r="T15" s="104">
        <v>0.26606970893462389</v>
      </c>
      <c r="U15" s="105">
        <v>3.7033492822966509E-2</v>
      </c>
      <c r="V15" s="105">
        <v>1.3795855988243939</v>
      </c>
      <c r="W15" s="102">
        <v>1294.2172523961663</v>
      </c>
      <c r="X15" s="106">
        <v>133.19898941289699</v>
      </c>
      <c r="Y15" s="102">
        <v>1558.902260232132</v>
      </c>
      <c r="Z15" s="102">
        <v>2365.4569190600523</v>
      </c>
      <c r="AA15" s="107">
        <v>15.94619865571322</v>
      </c>
      <c r="AB15" s="106">
        <v>126.75209889260881</v>
      </c>
      <c r="AC15" s="102">
        <v>435.18006795016981</v>
      </c>
      <c r="AD15" s="106">
        <v>2.3422499999999999</v>
      </c>
      <c r="AE15" s="106">
        <v>107.93973412112261</v>
      </c>
      <c r="AF15" s="106">
        <v>3.4309030328919268</v>
      </c>
      <c r="AG15" s="108">
        <v>0.11</v>
      </c>
      <c r="AH15" s="108">
        <v>0.6</v>
      </c>
      <c r="AI15" s="105">
        <v>5.3068150163220906</v>
      </c>
      <c r="AJ15" s="105">
        <v>8.250591327201052</v>
      </c>
      <c r="AK15" s="105">
        <v>0.10919237918215614</v>
      </c>
      <c r="AL15" s="105">
        <v>3.055467869222097E-2</v>
      </c>
      <c r="AM15" s="106">
        <v>0.95122804878048783</v>
      </c>
      <c r="AN15" s="107">
        <v>5.0241279069767456E-2</v>
      </c>
      <c r="AO15" s="107">
        <v>0.21680434357268635</v>
      </c>
      <c r="AP15" s="107">
        <v>3.1317609046849756E-2</v>
      </c>
      <c r="AQ15" s="107">
        <v>0.29772829894900738</v>
      </c>
      <c r="AR15" s="107">
        <v>0.15412202688728024</v>
      </c>
      <c r="AS15" s="107">
        <v>1.3188591983556012E-2</v>
      </c>
      <c r="AT15" s="107">
        <v>0.30413444804640843</v>
      </c>
      <c r="AU15" s="107">
        <v>5.6377128953771297E-2</v>
      </c>
      <c r="AV15" s="107">
        <v>0.6747603773584907</v>
      </c>
      <c r="AW15" s="107">
        <v>0.15491922005571032</v>
      </c>
      <c r="AX15" s="107">
        <v>0.63581333333333334</v>
      </c>
      <c r="AY15" s="107">
        <v>9.8379901960784319E-2</v>
      </c>
      <c r="AZ15" s="107">
        <v>0.71782324949014276</v>
      </c>
      <c r="BA15" s="107">
        <v>0.11687973273942093</v>
      </c>
      <c r="BB15" s="107">
        <v>0.12782282838983047</v>
      </c>
      <c r="BC15" s="105">
        <v>9.8438797284190097E-2</v>
      </c>
      <c r="BD15" s="107">
        <v>5.3224083962437857E-2</v>
      </c>
      <c r="BE15" s="107">
        <v>3.1801832760595602E-2</v>
      </c>
    </row>
    <row r="16" spans="1:57" x14ac:dyDescent="0.2">
      <c r="B16" s="100">
        <v>10</v>
      </c>
      <c r="C16" s="101">
        <v>42894</v>
      </c>
      <c r="D16" s="127" t="s">
        <v>291</v>
      </c>
      <c r="E16" s="100">
        <v>36.840000000000003</v>
      </c>
      <c r="F16" s="100">
        <v>2758.54</v>
      </c>
      <c r="G16" s="100">
        <v>2756.5</v>
      </c>
      <c r="H16" s="100">
        <v>-1182.74</v>
      </c>
      <c r="I16" s="100" t="s">
        <v>179</v>
      </c>
      <c r="J16" s="100" t="s">
        <v>292</v>
      </c>
      <c r="K16" s="100" t="s">
        <v>47</v>
      </c>
      <c r="L16" s="100" t="s">
        <v>44</v>
      </c>
      <c r="M16" s="100" t="s">
        <v>404</v>
      </c>
      <c r="N16" s="100">
        <v>76.819999999999993</v>
      </c>
      <c r="Q16" s="105">
        <v>2.2703726708074533E-2</v>
      </c>
      <c r="R16" s="105">
        <v>29.326852864958251</v>
      </c>
      <c r="S16" s="105">
        <v>1.25989841986456</v>
      </c>
      <c r="T16" s="104">
        <v>0.26403653167476154</v>
      </c>
      <c r="U16" s="105">
        <v>3.3014354066985642E-2</v>
      </c>
      <c r="V16" s="105">
        <v>1.6189842762674505</v>
      </c>
      <c r="W16" s="102">
        <v>793.68386581469656</v>
      </c>
      <c r="X16" s="106">
        <v>6.4405979307025989</v>
      </c>
      <c r="Y16" s="102">
        <v>1662.3640806353085</v>
      </c>
      <c r="Z16" s="102">
        <v>2401.5633159268928</v>
      </c>
      <c r="AA16" s="107">
        <v>15.787035100821507</v>
      </c>
      <c r="AB16" s="106">
        <v>127.66252897244399</v>
      </c>
      <c r="AC16" s="102">
        <v>435.45526613816531</v>
      </c>
      <c r="AD16" s="106">
        <v>2.6762422822491732</v>
      </c>
      <c r="AE16" s="106">
        <v>110.64342688330873</v>
      </c>
      <c r="AF16" s="106">
        <v>4.024372490388723</v>
      </c>
      <c r="AG16" s="108">
        <v>0.09</v>
      </c>
      <c r="AH16" s="108">
        <v>0.7</v>
      </c>
      <c r="AI16" s="105">
        <v>4.6069880304679005</v>
      </c>
      <c r="AJ16" s="105">
        <v>7.8429040735873858</v>
      </c>
      <c r="AK16" s="105">
        <v>9.8978624535315987E-2</v>
      </c>
      <c r="AL16" s="104">
        <v>0.03</v>
      </c>
      <c r="AM16" s="108">
        <v>0.6</v>
      </c>
      <c r="AN16" s="107">
        <v>7.8950581395348857E-2</v>
      </c>
      <c r="AO16" s="107">
        <v>0.38110898063001369</v>
      </c>
      <c r="AP16" s="107">
        <v>5.6763166397415181E-2</v>
      </c>
      <c r="AQ16" s="107">
        <v>0.29870766835344492</v>
      </c>
      <c r="AR16" s="107">
        <v>0.11153567735263703</v>
      </c>
      <c r="AS16" s="107">
        <v>2.3739465570400825E-2</v>
      </c>
      <c r="AT16" s="107">
        <v>0.26020576693397029</v>
      </c>
      <c r="AU16" s="107">
        <v>6.0265206812652072E-2</v>
      </c>
      <c r="AV16" s="107">
        <v>0.56680113207547178</v>
      </c>
      <c r="AW16" s="107">
        <v>0.13923119777158774</v>
      </c>
      <c r="AX16" s="107">
        <v>0.42588444444444445</v>
      </c>
      <c r="AY16" s="107">
        <v>0.10169607843137256</v>
      </c>
      <c r="AZ16" s="107">
        <v>0.61196057104010881</v>
      </c>
      <c r="BA16" s="107">
        <v>9.4289532293986636E-2</v>
      </c>
      <c r="BB16" s="107">
        <v>0.21360248940677962</v>
      </c>
      <c r="BC16" s="104">
        <v>0.08</v>
      </c>
      <c r="BD16" s="107">
        <v>4.3001288897072359E-2</v>
      </c>
      <c r="BE16" s="107">
        <v>2.65091638029782E-2</v>
      </c>
    </row>
    <row r="17" spans="1:57" x14ac:dyDescent="0.2">
      <c r="B17" s="100">
        <v>11</v>
      </c>
      <c r="C17" s="101">
        <v>42894</v>
      </c>
      <c r="D17" s="127" t="s">
        <v>291</v>
      </c>
      <c r="E17" s="100">
        <v>36.840000000000003</v>
      </c>
      <c r="F17" s="100">
        <v>2758.54</v>
      </c>
      <c r="G17" s="100">
        <v>2756.5</v>
      </c>
      <c r="H17" s="100">
        <v>-1182.74</v>
      </c>
      <c r="I17" s="100" t="s">
        <v>179</v>
      </c>
      <c r="J17" s="100" t="s">
        <v>292</v>
      </c>
      <c r="K17" s="100" t="s">
        <v>47</v>
      </c>
      <c r="L17" s="100" t="s">
        <v>44</v>
      </c>
      <c r="M17" s="100" t="s">
        <v>404</v>
      </c>
      <c r="N17" s="100">
        <v>76.819999999999993</v>
      </c>
      <c r="Q17" s="105">
        <v>2.3735714285714287E-2</v>
      </c>
      <c r="R17" s="105">
        <v>27.677742585660813</v>
      </c>
      <c r="S17" s="105">
        <v>1.1248713318284427</v>
      </c>
      <c r="T17" s="104">
        <v>0.2784761565743038</v>
      </c>
      <c r="U17" s="105">
        <v>0.03</v>
      </c>
      <c r="V17" s="105">
        <v>1.3887152094048494</v>
      </c>
      <c r="W17" s="102">
        <v>731.2327476038339</v>
      </c>
      <c r="X17" s="106">
        <v>117.61609720885467</v>
      </c>
      <c r="Y17" s="102">
        <v>1821.6255345143554</v>
      </c>
      <c r="Z17" s="102">
        <v>2263.9686684073108</v>
      </c>
      <c r="AA17" s="107">
        <v>15.329439880507842</v>
      </c>
      <c r="AB17" s="106">
        <v>124.93123873293845</v>
      </c>
      <c r="AC17" s="102">
        <v>423.98867497168743</v>
      </c>
      <c r="AD17" s="106">
        <v>2.7907293274531422</v>
      </c>
      <c r="AE17" s="106">
        <v>100.72295420974891</v>
      </c>
      <c r="AF17" s="106">
        <v>3.910205894916702</v>
      </c>
      <c r="AG17" s="108">
        <v>0.1</v>
      </c>
      <c r="AH17" s="108">
        <v>0.6</v>
      </c>
      <c r="AI17" s="105">
        <v>3.8766354733405879</v>
      </c>
      <c r="AJ17" s="105">
        <v>6.2713534822601851</v>
      </c>
      <c r="AK17" s="105">
        <v>0.1132778810408922</v>
      </c>
      <c r="AL17" s="105">
        <v>8.8906426155581003E-2</v>
      </c>
      <c r="AM17" s="106">
        <v>1.0143483231707318</v>
      </c>
      <c r="AN17" s="107">
        <v>7.0747923588039885E-2</v>
      </c>
      <c r="AO17" s="107">
        <v>0.40735883388769317</v>
      </c>
      <c r="AP17" s="107">
        <v>6.3613893376413558E-2</v>
      </c>
      <c r="AQ17" s="107">
        <v>0.34963487738419613</v>
      </c>
      <c r="AR17" s="107">
        <v>0.19670837642192349</v>
      </c>
      <c r="AS17" s="107">
        <v>2.1980986639260024E-2</v>
      </c>
      <c r="AT17" s="107">
        <v>0.33871660126258318</v>
      </c>
      <c r="AU17" s="107">
        <v>6.6097323600973243E-2</v>
      </c>
      <c r="AV17" s="107">
        <v>0.44484716981132078</v>
      </c>
      <c r="AW17" s="107">
        <v>0.11766016713091923</v>
      </c>
      <c r="AX17" s="107">
        <v>0.40780444444444447</v>
      </c>
      <c r="AY17" s="107">
        <v>4.6426470588235298E-2</v>
      </c>
      <c r="AZ17" s="107">
        <v>0.4160217539089055</v>
      </c>
      <c r="BA17" s="107">
        <v>7.1699331848552331E-2</v>
      </c>
      <c r="BB17" s="107">
        <v>7.5550847457627079E-2</v>
      </c>
      <c r="BC17" s="105">
        <v>0.26811619786614932</v>
      </c>
      <c r="BD17" s="107">
        <v>6.1402320014730255E-2</v>
      </c>
      <c r="BE17" s="107">
        <v>2.8018327605956499E-2</v>
      </c>
    </row>
    <row r="18" spans="1:57" x14ac:dyDescent="0.2">
      <c r="A18" s="55">
        <v>4</v>
      </c>
      <c r="B18" s="100">
        <v>12</v>
      </c>
      <c r="C18" s="101" t="s">
        <v>57</v>
      </c>
      <c r="D18" s="127" t="s">
        <v>293</v>
      </c>
      <c r="E18" s="100">
        <v>65.94</v>
      </c>
      <c r="F18" s="100">
        <v>2787.64</v>
      </c>
      <c r="G18" s="100">
        <v>2785.6</v>
      </c>
      <c r="H18" s="100">
        <v>-1211.8399999999999</v>
      </c>
      <c r="I18" s="100" t="s">
        <v>179</v>
      </c>
      <c r="J18" s="100" t="s">
        <v>47</v>
      </c>
      <c r="K18" s="100" t="s">
        <v>47</v>
      </c>
      <c r="L18" s="100" t="s">
        <v>44</v>
      </c>
      <c r="M18" s="100" t="s">
        <v>401</v>
      </c>
      <c r="Q18" s="104">
        <v>3.5999999999999997E-2</v>
      </c>
      <c r="R18" s="105">
        <v>28.23</v>
      </c>
      <c r="S18" s="105">
        <v>0.74099999999999999</v>
      </c>
      <c r="T18" s="104">
        <v>0.95874999999999999</v>
      </c>
      <c r="U18" s="104">
        <v>6.0000000000000001E-3</v>
      </c>
      <c r="V18" s="105">
        <v>1.0389999999999999</v>
      </c>
      <c r="W18" s="102">
        <v>963.5</v>
      </c>
      <c r="X18" s="106">
        <v>96.83</v>
      </c>
      <c r="Y18" s="102">
        <v>1466</v>
      </c>
      <c r="Z18" s="102">
        <v>2276</v>
      </c>
      <c r="AA18" s="107">
        <v>14.85</v>
      </c>
      <c r="AB18" s="106">
        <v>121.6</v>
      </c>
      <c r="AC18" s="102">
        <v>468.2</v>
      </c>
      <c r="AD18" s="108">
        <v>6.7</v>
      </c>
      <c r="AE18" s="106">
        <v>112.5</v>
      </c>
      <c r="AF18" s="106">
        <v>3.2149999999999999</v>
      </c>
      <c r="AG18" s="108">
        <v>1.9</v>
      </c>
      <c r="AH18" s="108">
        <v>0.5</v>
      </c>
      <c r="AI18" s="105">
        <v>2.2759999999999998</v>
      </c>
      <c r="AJ18" s="105">
        <v>5.3849999999999998</v>
      </c>
      <c r="AK18" s="104">
        <v>0.23</v>
      </c>
      <c r="AL18" s="104">
        <v>0.49</v>
      </c>
      <c r="AM18" s="106">
        <v>0.36399999999999999</v>
      </c>
      <c r="AN18" s="107">
        <v>1.6E-2</v>
      </c>
      <c r="AO18" s="107">
        <v>0.06</v>
      </c>
      <c r="AP18" s="109">
        <v>0.05</v>
      </c>
      <c r="AQ18" s="109">
        <v>0.24</v>
      </c>
      <c r="AR18" s="107">
        <v>0.11</v>
      </c>
      <c r="AS18" s="107">
        <v>1.6E-2</v>
      </c>
      <c r="AT18" s="109">
        <v>0.35</v>
      </c>
      <c r="AU18" s="107">
        <v>3.5000000000000003E-2</v>
      </c>
      <c r="AV18" s="107">
        <v>0.4</v>
      </c>
      <c r="AW18" s="107">
        <v>9.6000000000000002E-2</v>
      </c>
      <c r="AX18" s="107">
        <v>0.32900000000000001</v>
      </c>
      <c r="AY18" s="107">
        <v>4.1000000000000002E-2</v>
      </c>
      <c r="AZ18" s="107">
        <v>0.56000000000000005</v>
      </c>
      <c r="BA18" s="107">
        <v>6.0999999999999999E-2</v>
      </c>
      <c r="BB18" s="107">
        <v>0.111</v>
      </c>
      <c r="BC18" s="104">
        <v>3.4</v>
      </c>
      <c r="BD18" s="107">
        <v>3.2000000000000001E-2</v>
      </c>
      <c r="BE18" s="107">
        <v>1.6E-2</v>
      </c>
    </row>
    <row r="19" spans="1:57" x14ac:dyDescent="0.2">
      <c r="A19" s="55">
        <v>5</v>
      </c>
      <c r="B19" s="100">
        <v>13</v>
      </c>
      <c r="C19" s="101">
        <v>42893</v>
      </c>
      <c r="D19" s="127" t="s">
        <v>295</v>
      </c>
      <c r="E19" s="83">
        <v>82.44</v>
      </c>
      <c r="F19" s="83">
        <v>2804.14</v>
      </c>
      <c r="G19" s="83">
        <v>2802.1</v>
      </c>
      <c r="H19" s="83">
        <v>-1228.3399999999999</v>
      </c>
      <c r="I19" s="100" t="s">
        <v>179</v>
      </c>
      <c r="J19" s="100" t="s">
        <v>48</v>
      </c>
      <c r="K19" s="100" t="s">
        <v>50</v>
      </c>
      <c r="L19" s="100" t="s">
        <v>44</v>
      </c>
      <c r="M19" s="100" t="s">
        <v>306</v>
      </c>
      <c r="N19" s="100">
        <v>72.900000000000006</v>
      </c>
      <c r="Q19" s="105">
        <v>1.3171735791090629E-2</v>
      </c>
      <c r="R19" s="105">
        <v>24.381635730858466</v>
      </c>
      <c r="S19" s="105">
        <v>1.0263941940412529</v>
      </c>
      <c r="T19" s="104">
        <v>0.63926007711199717</v>
      </c>
      <c r="U19" s="104">
        <v>1.0999999999999999E-2</v>
      </c>
      <c r="V19" s="105">
        <v>1.2060312898201899</v>
      </c>
      <c r="W19" s="102">
        <v>1567.2783825816487</v>
      </c>
      <c r="X19" s="106">
        <v>181.16009142857141</v>
      </c>
      <c r="Y19" s="102">
        <v>1307.0439628482973</v>
      </c>
      <c r="Z19" s="102">
        <v>2703.4682080924854</v>
      </c>
      <c r="AA19" s="107">
        <v>18.855033112582785</v>
      </c>
      <c r="AB19" s="106">
        <v>146.79712586719523</v>
      </c>
      <c r="AC19" s="102">
        <v>383.81283039647576</v>
      </c>
      <c r="AD19" s="106">
        <v>15.324583543664815</v>
      </c>
      <c r="AE19" s="106">
        <v>104.29967595593</v>
      </c>
      <c r="AF19" s="106">
        <v>3.6359035532994928</v>
      </c>
      <c r="AG19" s="108">
        <v>0.14000000000000001</v>
      </c>
      <c r="AH19" s="106">
        <v>0.42130388078236569</v>
      </c>
      <c r="AI19" s="105">
        <v>4.5163914218169543</v>
      </c>
      <c r="AJ19" s="105">
        <v>5.8749414990859234</v>
      </c>
      <c r="AK19" s="105">
        <v>6.2E-2</v>
      </c>
      <c r="AL19" s="104">
        <v>0.04</v>
      </c>
      <c r="AM19" s="108">
        <v>0.9</v>
      </c>
      <c r="AN19" s="107">
        <v>4.9488979591836742E-2</v>
      </c>
      <c r="AO19" s="107">
        <v>0.23440100736148786</v>
      </c>
      <c r="AP19" s="107">
        <v>4.1638157894736842E-2</v>
      </c>
      <c r="AQ19" s="107">
        <v>0.33736869630183042</v>
      </c>
      <c r="AR19" s="107">
        <v>5.1647487715961317E-2</v>
      </c>
      <c r="AS19" s="107">
        <v>1.5415938303341904E-2</v>
      </c>
      <c r="AT19" s="107">
        <v>0.29018407960199</v>
      </c>
      <c r="AU19" s="107">
        <v>7.9445783132530104E-2</v>
      </c>
      <c r="AV19" s="107">
        <v>0.65135949322540909</v>
      </c>
      <c r="AW19" s="107">
        <v>0.14645166959578204</v>
      </c>
      <c r="AX19" s="107">
        <v>0.54851594568992745</v>
      </c>
      <c r="AY19" s="107">
        <v>0.11545023696682465</v>
      </c>
      <c r="AZ19" s="107">
        <v>0.71043892273164477</v>
      </c>
      <c r="BA19" s="107">
        <v>0.12844036697247707</v>
      </c>
      <c r="BB19" s="107">
        <v>0.16284659913169319</v>
      </c>
      <c r="BC19" s="105">
        <v>6.023035392921415E-2</v>
      </c>
      <c r="BD19" s="107">
        <v>5.2248944373049402E-2</v>
      </c>
      <c r="BE19" s="107">
        <v>1.7000000000000001E-2</v>
      </c>
    </row>
    <row r="20" spans="1:57" s="115" customFormat="1" x14ac:dyDescent="0.2">
      <c r="A20" s="114"/>
      <c r="B20" s="100">
        <v>14</v>
      </c>
      <c r="C20" s="116">
        <v>42893</v>
      </c>
      <c r="D20" s="127" t="s">
        <v>295</v>
      </c>
      <c r="E20" s="83">
        <v>82.44</v>
      </c>
      <c r="F20" s="83">
        <v>2804.14</v>
      </c>
      <c r="G20" s="83">
        <v>2802.1</v>
      </c>
      <c r="H20" s="83">
        <v>-1228.3399999999999</v>
      </c>
      <c r="I20" s="100" t="s">
        <v>179</v>
      </c>
      <c r="J20" s="100" t="s">
        <v>48</v>
      </c>
      <c r="K20" s="100" t="s">
        <v>50</v>
      </c>
      <c r="L20" s="115" t="s">
        <v>44</v>
      </c>
      <c r="M20" s="100" t="s">
        <v>306</v>
      </c>
      <c r="N20" s="100">
        <v>72.900000000000006</v>
      </c>
      <c r="O20" s="100"/>
      <c r="P20" s="100"/>
      <c r="Q20" s="120">
        <v>3.2000000000000001E-2</v>
      </c>
      <c r="R20" s="120">
        <v>21.36</v>
      </c>
      <c r="S20" s="120">
        <v>0.94899999999999995</v>
      </c>
      <c r="T20" s="121">
        <v>1.0333699999999999</v>
      </c>
      <c r="U20" s="120">
        <v>2.1000000000000001E-2</v>
      </c>
      <c r="V20" s="120">
        <v>1.3380000000000001</v>
      </c>
      <c r="W20" s="118">
        <v>987.8</v>
      </c>
      <c r="X20" s="122">
        <v>132.1</v>
      </c>
      <c r="Y20" s="118">
        <v>1127</v>
      </c>
      <c r="Z20" s="118">
        <v>2545</v>
      </c>
      <c r="AA20" s="123">
        <v>17.36</v>
      </c>
      <c r="AB20" s="122">
        <v>132.69999999999999</v>
      </c>
      <c r="AC20" s="118">
        <v>406.1</v>
      </c>
      <c r="AD20" s="122">
        <v>17.079999999999998</v>
      </c>
      <c r="AE20" s="122">
        <v>110</v>
      </c>
      <c r="AF20" s="122">
        <v>3.512</v>
      </c>
      <c r="AG20" s="124">
        <v>0.17</v>
      </c>
      <c r="AH20" s="122">
        <v>0.4098</v>
      </c>
      <c r="AI20" s="120">
        <v>3.07</v>
      </c>
      <c r="AJ20" s="120">
        <v>3.5010000000000003</v>
      </c>
      <c r="AK20" s="120">
        <v>6.3E-2</v>
      </c>
      <c r="AL20" s="121">
        <v>0.04</v>
      </c>
      <c r="AM20" s="124">
        <v>0.9</v>
      </c>
      <c r="AN20" s="123">
        <v>4.2000000000000003E-2</v>
      </c>
      <c r="AO20" s="123">
        <v>0.22800000000000001</v>
      </c>
      <c r="AP20" s="123">
        <v>4.4999999999999998E-2</v>
      </c>
      <c r="AQ20" s="123">
        <v>0.19800000000000001</v>
      </c>
      <c r="AR20" s="123">
        <v>0.129</v>
      </c>
      <c r="AS20" s="123">
        <v>2.1999999999999999E-2</v>
      </c>
      <c r="AT20" s="123">
        <v>0.20699999999999999</v>
      </c>
      <c r="AU20" s="123">
        <v>5.8000000000000003E-2</v>
      </c>
      <c r="AV20" s="123">
        <v>0.438</v>
      </c>
      <c r="AW20" s="123">
        <v>9.6000000000000002E-2</v>
      </c>
      <c r="AX20" s="123">
        <v>0.35799999999999998</v>
      </c>
      <c r="AY20" s="123">
        <v>7.0000000000000007E-2</v>
      </c>
      <c r="AZ20" s="123">
        <v>0.64900000000000002</v>
      </c>
      <c r="BA20" s="123">
        <v>9.1999999999999998E-2</v>
      </c>
      <c r="BB20" s="123">
        <v>0.14800000000000002</v>
      </c>
      <c r="BC20" s="120">
        <v>0.17799999999999999</v>
      </c>
      <c r="BD20" s="123">
        <v>0.03</v>
      </c>
      <c r="BE20" s="123">
        <v>8.0000000000000002E-3</v>
      </c>
    </row>
    <row r="21" spans="1:57" s="115" customFormat="1" x14ac:dyDescent="0.2">
      <c r="A21" s="114"/>
      <c r="B21" s="100">
        <v>15</v>
      </c>
      <c r="C21" s="116">
        <v>42893</v>
      </c>
      <c r="D21" s="127" t="s">
        <v>295</v>
      </c>
      <c r="E21" s="83">
        <v>82.44</v>
      </c>
      <c r="F21" s="83">
        <v>2804.14</v>
      </c>
      <c r="G21" s="83">
        <v>2802.1</v>
      </c>
      <c r="H21" s="83">
        <v>-1228.3399999999999</v>
      </c>
      <c r="I21" s="100" t="s">
        <v>179</v>
      </c>
      <c r="J21" s="100" t="s">
        <v>48</v>
      </c>
      <c r="K21" s="115" t="s">
        <v>50</v>
      </c>
      <c r="L21" s="115" t="s">
        <v>44</v>
      </c>
      <c r="M21" s="100" t="s">
        <v>306</v>
      </c>
      <c r="N21" s="100">
        <v>72.900000000000006</v>
      </c>
      <c r="O21" s="100"/>
      <c r="P21" s="100"/>
      <c r="Q21" s="120">
        <v>1.4E-2</v>
      </c>
      <c r="R21" s="120">
        <v>23.96</v>
      </c>
      <c r="S21" s="120">
        <v>1.4239999999999999</v>
      </c>
      <c r="T21" s="121">
        <v>0.82889999999999997</v>
      </c>
      <c r="U21" s="121">
        <v>8.9999999999999993E-3</v>
      </c>
      <c r="V21" s="120">
        <v>1.7270000000000001</v>
      </c>
      <c r="W21" s="118">
        <v>1284</v>
      </c>
      <c r="X21" s="122">
        <v>180.6</v>
      </c>
      <c r="Y21" s="118">
        <v>1254</v>
      </c>
      <c r="Z21" s="118">
        <v>2704</v>
      </c>
      <c r="AA21" s="123">
        <v>18.829999999999998</v>
      </c>
      <c r="AB21" s="122">
        <v>142.30000000000001</v>
      </c>
      <c r="AC21" s="118">
        <v>430</v>
      </c>
      <c r="AD21" s="122">
        <v>21.09</v>
      </c>
      <c r="AE21" s="122">
        <v>110.4</v>
      </c>
      <c r="AF21" s="122">
        <v>3.84</v>
      </c>
      <c r="AG21" s="124">
        <v>0.15</v>
      </c>
      <c r="AH21" s="122">
        <v>0.53279999999999994</v>
      </c>
      <c r="AI21" s="120">
        <v>6.8250000000000002</v>
      </c>
      <c r="AJ21" s="120">
        <v>8.1020000000000003</v>
      </c>
      <c r="AK21" s="120">
        <v>8.5000000000000006E-2</v>
      </c>
      <c r="AL21" s="121">
        <v>0.05</v>
      </c>
      <c r="AM21" s="124">
        <v>0.7</v>
      </c>
      <c r="AN21" s="123">
        <v>8.3000000000000004E-2</v>
      </c>
      <c r="AO21" s="123">
        <v>0.35199999999999998</v>
      </c>
      <c r="AP21" s="123">
        <v>6.2E-2</v>
      </c>
      <c r="AQ21" s="123">
        <v>0.48299999999999998</v>
      </c>
      <c r="AR21" s="123">
        <v>0.184</v>
      </c>
      <c r="AS21" s="123">
        <v>3.2000000000000001E-2</v>
      </c>
      <c r="AT21" s="123">
        <v>0.51900000000000002</v>
      </c>
      <c r="AU21" s="123">
        <v>0.10199999999999999</v>
      </c>
      <c r="AV21" s="123">
        <v>0.89100000000000001</v>
      </c>
      <c r="AW21" s="123">
        <v>0.23699999999999999</v>
      </c>
      <c r="AX21" s="123">
        <v>0.82699999999999996</v>
      </c>
      <c r="AY21" s="123">
        <v>0.13700000000000001</v>
      </c>
      <c r="AZ21" s="123">
        <v>1.079</v>
      </c>
      <c r="BA21" s="123">
        <v>0.154</v>
      </c>
      <c r="BB21" s="123">
        <v>0.315</v>
      </c>
      <c r="BC21" s="120">
        <v>7.0000000000000007E-2</v>
      </c>
      <c r="BD21" s="123">
        <v>0.04</v>
      </c>
      <c r="BE21" s="123">
        <v>8.0000000000000002E-3</v>
      </c>
    </row>
    <row r="22" spans="1:57" s="115" customFormat="1" x14ac:dyDescent="0.2">
      <c r="A22" s="114"/>
      <c r="B22" s="100">
        <v>16</v>
      </c>
      <c r="C22" s="116">
        <v>42893</v>
      </c>
      <c r="D22" s="127" t="s">
        <v>295</v>
      </c>
      <c r="E22" s="83">
        <v>82.44</v>
      </c>
      <c r="F22" s="83">
        <v>2804.14</v>
      </c>
      <c r="G22" s="83">
        <v>2802.1</v>
      </c>
      <c r="H22" s="83">
        <v>-1228.3399999999999</v>
      </c>
      <c r="I22" s="100" t="s">
        <v>179</v>
      </c>
      <c r="J22" s="100" t="s">
        <v>48</v>
      </c>
      <c r="K22" s="115" t="s">
        <v>50</v>
      </c>
      <c r="L22" s="115" t="s">
        <v>44</v>
      </c>
      <c r="M22" s="100" t="s">
        <v>306</v>
      </c>
      <c r="N22" s="100">
        <v>72.900000000000006</v>
      </c>
      <c r="O22" s="100"/>
      <c r="P22" s="100"/>
      <c r="Q22" s="120">
        <v>1.4E-2</v>
      </c>
      <c r="R22" s="120">
        <v>24.12</v>
      </c>
      <c r="S22" s="120">
        <v>1.4890000000000001</v>
      </c>
      <c r="T22" s="121">
        <v>0.79459000000000002</v>
      </c>
      <c r="U22" s="121">
        <v>1.2E-2</v>
      </c>
      <c r="V22" s="120">
        <v>1.6910000000000001</v>
      </c>
      <c r="W22" s="118">
        <v>1332</v>
      </c>
      <c r="X22" s="122">
        <v>180.9</v>
      </c>
      <c r="Y22" s="118">
        <v>1180</v>
      </c>
      <c r="Z22" s="118">
        <v>2690</v>
      </c>
      <c r="AA22" s="123">
        <v>18.64</v>
      </c>
      <c r="AB22" s="122">
        <v>140.4</v>
      </c>
      <c r="AC22" s="118">
        <v>435.8</v>
      </c>
      <c r="AD22" s="122">
        <v>24.25</v>
      </c>
      <c r="AE22" s="122">
        <v>111</v>
      </c>
      <c r="AF22" s="122">
        <v>4.2350000000000003</v>
      </c>
      <c r="AG22" s="124">
        <v>0.15</v>
      </c>
      <c r="AH22" s="122">
        <v>0.54079999999999995</v>
      </c>
      <c r="AI22" s="120">
        <v>6.7080000000000002</v>
      </c>
      <c r="AJ22" s="120">
        <v>8.2040000000000006</v>
      </c>
      <c r="AK22" s="120">
        <v>6.9000000000000006E-2</v>
      </c>
      <c r="AL22" s="121">
        <v>0.04</v>
      </c>
      <c r="AM22" s="124">
        <v>0.9</v>
      </c>
      <c r="AN22" s="123">
        <v>0.10199999999999999</v>
      </c>
      <c r="AO22" s="123">
        <v>0.33900000000000002</v>
      </c>
      <c r="AP22" s="123">
        <v>6.8000000000000005E-2</v>
      </c>
      <c r="AQ22" s="123">
        <v>0.378</v>
      </c>
      <c r="AR22" s="123">
        <v>0.17599999999999999</v>
      </c>
      <c r="AS22" s="123">
        <v>4.1000000000000002E-2</v>
      </c>
      <c r="AT22" s="123">
        <v>0.44900000000000001</v>
      </c>
      <c r="AU22" s="123">
        <v>0.11</v>
      </c>
      <c r="AV22" s="123">
        <v>0.86799999999999999</v>
      </c>
      <c r="AW22" s="123">
        <v>0.216</v>
      </c>
      <c r="AX22" s="123">
        <v>0.85199999999999998</v>
      </c>
      <c r="AY22" s="123">
        <v>0.13600000000000001</v>
      </c>
      <c r="AZ22" s="123">
        <v>1.0269999999999999</v>
      </c>
      <c r="BA22" s="123">
        <v>0.17499999999999999</v>
      </c>
      <c r="BB22" s="123">
        <v>0.30399999999999999</v>
      </c>
      <c r="BC22" s="120">
        <v>0.08</v>
      </c>
      <c r="BD22" s="123">
        <v>4.3999999999999997E-2</v>
      </c>
      <c r="BE22" s="123">
        <v>6.0000000000000001E-3</v>
      </c>
    </row>
    <row r="23" spans="1:57" s="115" customFormat="1" x14ac:dyDescent="0.2">
      <c r="A23" s="114"/>
      <c r="B23" s="100">
        <v>17</v>
      </c>
      <c r="C23" s="116">
        <v>42893</v>
      </c>
      <c r="D23" s="127" t="s">
        <v>295</v>
      </c>
      <c r="E23" s="83">
        <v>82.44</v>
      </c>
      <c r="F23" s="83">
        <v>2804.14</v>
      </c>
      <c r="G23" s="83">
        <v>2802.1</v>
      </c>
      <c r="H23" s="83">
        <v>-1228.3399999999999</v>
      </c>
      <c r="I23" s="100" t="s">
        <v>179</v>
      </c>
      <c r="J23" s="100" t="s">
        <v>48</v>
      </c>
      <c r="K23" s="115" t="s">
        <v>50</v>
      </c>
      <c r="L23" s="115" t="s">
        <v>43</v>
      </c>
      <c r="M23" s="100" t="s">
        <v>306</v>
      </c>
      <c r="N23" s="100">
        <v>72.900000000000006</v>
      </c>
      <c r="O23" s="100"/>
      <c r="P23" s="100"/>
      <c r="Q23" s="120">
        <v>3.5198156682027699E-2</v>
      </c>
      <c r="R23" s="120">
        <v>23.72239849187935</v>
      </c>
      <c r="S23" s="120">
        <v>1.1569709702062643</v>
      </c>
      <c r="T23" s="121">
        <v>0.4437084804711226</v>
      </c>
      <c r="U23" s="121">
        <v>8.9999999999999993E-3</v>
      </c>
      <c r="V23" s="120">
        <v>1.4042561234602862</v>
      </c>
      <c r="W23" s="118">
        <v>1194.547433903577</v>
      </c>
      <c r="X23" s="122">
        <v>162.31625142857143</v>
      </c>
      <c r="Y23" s="118">
        <v>1513.2470588235294</v>
      </c>
      <c r="Z23" s="118">
        <v>2542.2614001284519</v>
      </c>
      <c r="AA23" s="123">
        <v>17.775584988962475</v>
      </c>
      <c r="AB23" s="122">
        <v>140.29088206144698</v>
      </c>
      <c r="AC23" s="118">
        <v>361.71211453744496</v>
      </c>
      <c r="AD23" s="122">
        <v>16.033653037186607</v>
      </c>
      <c r="AE23" s="122">
        <v>97.273363577446531</v>
      </c>
      <c r="AF23" s="122">
        <v>3.7472504230118444</v>
      </c>
      <c r="AG23" s="124">
        <v>0.13</v>
      </c>
      <c r="AH23" s="122">
        <v>0.58370344613474068</v>
      </c>
      <c r="AI23" s="120">
        <v>5.3235109760216144</v>
      </c>
      <c r="AJ23" s="120">
        <v>7.8122888482632549</v>
      </c>
      <c r="AK23" s="120">
        <v>7.3999999999999996E-2</v>
      </c>
      <c r="AL23" s="121">
        <v>0.04</v>
      </c>
      <c r="AM23" s="124">
        <v>0.7</v>
      </c>
      <c r="AN23" s="123">
        <v>7.6295510204081637E-2</v>
      </c>
      <c r="AO23" s="123">
        <v>0.38965362262688891</v>
      </c>
      <c r="AP23" s="123">
        <v>7.7182926829268292E-2</v>
      </c>
      <c r="AQ23" s="123">
        <v>0.42221591333582364</v>
      </c>
      <c r="AR23" s="123">
        <v>0.12473355523854809</v>
      </c>
      <c r="AS23" s="123">
        <v>3.2758868894601549E-2</v>
      </c>
      <c r="AT23" s="123">
        <v>0.34678026533996681</v>
      </c>
      <c r="AU23" s="123">
        <v>7.841401971522452E-2</v>
      </c>
      <c r="AV23" s="123">
        <v>0.71363681154319891</v>
      </c>
      <c r="AW23" s="123">
        <v>0.20461687170474516</v>
      </c>
      <c r="AX23" s="123">
        <v>0.64339437953899592</v>
      </c>
      <c r="AY23" s="123">
        <v>0.10115639810426541</v>
      </c>
      <c r="AZ23" s="123">
        <v>0.92269830073741577</v>
      </c>
      <c r="BA23" s="123">
        <v>0.12535779816513762</v>
      </c>
      <c r="BB23" s="123">
        <v>0.25449493487698982</v>
      </c>
      <c r="BC23" s="120">
        <v>8.9341691661667652E-2</v>
      </c>
      <c r="BD23" s="123">
        <v>5.2058013585459882E-2</v>
      </c>
      <c r="BE23" s="123">
        <v>8.4223300970873802E-3</v>
      </c>
    </row>
    <row r="24" spans="1:57" s="115" customFormat="1" x14ac:dyDescent="0.2">
      <c r="A24" s="114"/>
      <c r="B24" s="100">
        <v>18</v>
      </c>
      <c r="C24" s="116">
        <v>42893</v>
      </c>
      <c r="D24" s="127" t="s">
        <v>295</v>
      </c>
      <c r="E24" s="83">
        <v>82.44</v>
      </c>
      <c r="F24" s="83">
        <v>2804.14</v>
      </c>
      <c r="G24" s="83">
        <v>2802.1</v>
      </c>
      <c r="H24" s="83">
        <v>-1228.3399999999999</v>
      </c>
      <c r="I24" s="100" t="s">
        <v>179</v>
      </c>
      <c r="J24" s="100" t="s">
        <v>48</v>
      </c>
      <c r="K24" s="115" t="s">
        <v>50</v>
      </c>
      <c r="L24" s="115" t="s">
        <v>43</v>
      </c>
      <c r="M24" s="100" t="s">
        <v>306</v>
      </c>
      <c r="N24" s="100">
        <v>72.900000000000006</v>
      </c>
      <c r="O24" s="100"/>
      <c r="P24" s="100"/>
      <c r="Q24" s="120">
        <v>4.1114531490015302E-2</v>
      </c>
      <c r="R24" s="120">
        <v>23.316714037122967</v>
      </c>
      <c r="S24" s="120">
        <v>1.0678953399541635</v>
      </c>
      <c r="T24" s="121">
        <v>0.46718442830608886</v>
      </c>
      <c r="U24" s="121">
        <v>0.01</v>
      </c>
      <c r="V24" s="120">
        <v>1.2629473311623955</v>
      </c>
      <c r="W24" s="118">
        <v>1180.4821150855366</v>
      </c>
      <c r="X24" s="122">
        <v>230.91181714285713</v>
      </c>
      <c r="Y24" s="118">
        <v>1423.7832817337462</v>
      </c>
      <c r="Z24" s="118">
        <v>2531.2472703917788</v>
      </c>
      <c r="AA24" s="123">
        <v>17.624260485651213</v>
      </c>
      <c r="AB24" s="122">
        <v>138.66432111000989</v>
      </c>
      <c r="AC24" s="118">
        <v>365.05803964757712</v>
      </c>
      <c r="AD24" s="122">
        <v>13.486791182904257</v>
      </c>
      <c r="AE24" s="122">
        <v>94.262086843810764</v>
      </c>
      <c r="AF24" s="122">
        <v>3.5213447546531307</v>
      </c>
      <c r="AG24" s="124">
        <v>0.17</v>
      </c>
      <c r="AH24" s="124">
        <v>0.2</v>
      </c>
      <c r="AI24" s="120">
        <v>5.0657237419790615</v>
      </c>
      <c r="AJ24" s="120">
        <v>7.12308957952468</v>
      </c>
      <c r="AK24" s="120">
        <v>8.5000000000000006E-2</v>
      </c>
      <c r="AL24" s="121">
        <v>0.04</v>
      </c>
      <c r="AM24" s="124">
        <v>0.9</v>
      </c>
      <c r="AN24" s="123">
        <v>7.9388571428571433E-2</v>
      </c>
      <c r="AO24" s="123">
        <v>0.2638279736536227</v>
      </c>
      <c r="AP24" s="123">
        <v>6.194945442875481E-2</v>
      </c>
      <c r="AQ24" s="123">
        <v>0.32827792304818831</v>
      </c>
      <c r="AR24" s="123">
        <v>0.14812109684577585</v>
      </c>
      <c r="AS24" s="123">
        <v>1.9269922879177379E-2</v>
      </c>
      <c r="AT24" s="123">
        <v>0.27783582089552239</v>
      </c>
      <c r="AU24" s="123">
        <v>8.7699890470974803E-2</v>
      </c>
      <c r="AV24" s="123">
        <v>0.70649023403132138</v>
      </c>
      <c r="AW24" s="123">
        <v>0.17865026362038661</v>
      </c>
      <c r="AX24" s="123">
        <v>0.66019576886643516</v>
      </c>
      <c r="AY24" s="123">
        <v>0.11435071090047393</v>
      </c>
      <c r="AZ24" s="123">
        <v>0.82093010580314196</v>
      </c>
      <c r="BA24" s="123">
        <v>0.1356330275229358</v>
      </c>
      <c r="BB24" s="123">
        <v>0.18161794500723588</v>
      </c>
      <c r="BC24" s="120">
        <v>0.10640695860827833</v>
      </c>
      <c r="BD24" s="123">
        <v>3.9809069212410501E-2</v>
      </c>
      <c r="BE24" s="123">
        <v>9.2639563106796108E-3</v>
      </c>
    </row>
    <row r="25" spans="1:57" x14ac:dyDescent="0.2">
      <c r="A25" s="55">
        <v>6</v>
      </c>
      <c r="B25" s="100">
        <v>19</v>
      </c>
      <c r="C25" s="101">
        <v>42894</v>
      </c>
      <c r="D25" s="127" t="s">
        <v>405</v>
      </c>
      <c r="E25" s="100">
        <v>86.11</v>
      </c>
      <c r="F25" s="100">
        <v>2807.8199999999997</v>
      </c>
      <c r="G25" s="100">
        <v>2807.0299999999997</v>
      </c>
      <c r="H25" s="100">
        <v>-1232.0199999999998</v>
      </c>
      <c r="I25" s="100" t="s">
        <v>179</v>
      </c>
      <c r="J25" s="100" t="s">
        <v>302</v>
      </c>
      <c r="K25" s="100" t="s">
        <v>47</v>
      </c>
      <c r="L25" s="100" t="s">
        <v>44</v>
      </c>
      <c r="M25" s="100" t="s">
        <v>297</v>
      </c>
      <c r="Q25" s="105">
        <v>5.1999999999999998E-2</v>
      </c>
      <c r="R25" s="105">
        <v>25.05</v>
      </c>
      <c r="S25" s="105">
        <v>1.0980000000000001</v>
      </c>
      <c r="T25" s="104">
        <v>0.66405000000000003</v>
      </c>
      <c r="U25" s="105">
        <v>3.1E-2</v>
      </c>
      <c r="V25" s="105">
        <v>1.319</v>
      </c>
      <c r="W25" s="102">
        <v>436.9</v>
      </c>
      <c r="X25" s="106">
        <v>278.10000000000002</v>
      </c>
      <c r="Y25" s="102">
        <v>2783</v>
      </c>
      <c r="Z25" s="102">
        <v>2333</v>
      </c>
      <c r="AA25" s="107">
        <v>15.32</v>
      </c>
      <c r="AB25" s="106">
        <v>127.9</v>
      </c>
      <c r="AC25" s="102">
        <v>492.5</v>
      </c>
      <c r="AD25" s="106">
        <v>7.5810000000000004</v>
      </c>
      <c r="AE25" s="106">
        <v>99.86</v>
      </c>
      <c r="AF25" s="106">
        <v>4.2489999999999997</v>
      </c>
      <c r="AG25" s="108">
        <v>0.09</v>
      </c>
      <c r="AH25" s="108">
        <v>0.6</v>
      </c>
      <c r="AI25" s="105">
        <v>2.8120000000000003</v>
      </c>
      <c r="AJ25" s="105">
        <v>3.6930000000000001</v>
      </c>
      <c r="AK25" s="105">
        <v>0.21300000000000002</v>
      </c>
      <c r="AL25" s="105">
        <v>0.127</v>
      </c>
      <c r="AM25" s="106">
        <v>0.85699999999999998</v>
      </c>
      <c r="AN25" s="109">
        <v>0.04</v>
      </c>
      <c r="AO25" s="109">
        <v>7.0000000000000007E-2</v>
      </c>
      <c r="AP25" s="107">
        <v>3.5999999999999997E-2</v>
      </c>
      <c r="AQ25" s="107">
        <v>0.193</v>
      </c>
      <c r="AR25" s="107">
        <v>0.09</v>
      </c>
      <c r="AS25" s="107">
        <v>3.3000000000000002E-2</v>
      </c>
      <c r="AT25" s="107">
        <v>0.19199999999999998</v>
      </c>
      <c r="AU25" s="107">
        <v>0.03</v>
      </c>
      <c r="AV25" s="107">
        <v>0.41799999999999998</v>
      </c>
      <c r="AW25" s="107">
        <v>8.3000000000000004E-2</v>
      </c>
      <c r="AX25" s="107">
        <v>0.39100000000000001</v>
      </c>
      <c r="AY25" s="107">
        <v>5.1999999999999998E-2</v>
      </c>
      <c r="AZ25" s="107">
        <v>0.54800000000000004</v>
      </c>
      <c r="BA25" s="107">
        <v>9.1999999999999998E-2</v>
      </c>
      <c r="BB25" s="107">
        <v>0.15999999999999998</v>
      </c>
      <c r="BC25" s="105">
        <v>0.11600000000000001</v>
      </c>
      <c r="BD25" s="107">
        <v>9.2999999999999999E-2</v>
      </c>
      <c r="BE25" s="107">
        <v>2.5000000000000001E-2</v>
      </c>
    </row>
    <row r="26" spans="1:57" s="70" customFormat="1" x14ac:dyDescent="0.2">
      <c r="A26" s="56"/>
      <c r="B26" s="100">
        <v>20</v>
      </c>
      <c r="C26" s="81">
        <v>42894</v>
      </c>
      <c r="D26" s="127" t="s">
        <v>405</v>
      </c>
      <c r="E26" s="70">
        <v>86.11</v>
      </c>
      <c r="F26" s="100">
        <v>2807.8199999999997</v>
      </c>
      <c r="G26" s="100">
        <v>2807.0299999999997</v>
      </c>
      <c r="H26" s="100">
        <v>-1232.0199999999998</v>
      </c>
      <c r="I26" s="100" t="s">
        <v>179</v>
      </c>
      <c r="J26" s="70" t="s">
        <v>302</v>
      </c>
      <c r="K26" s="70" t="s">
        <v>47</v>
      </c>
      <c r="L26" s="70" t="s">
        <v>44</v>
      </c>
      <c r="M26" s="100" t="s">
        <v>297</v>
      </c>
      <c r="N26" s="100"/>
      <c r="O26" s="100"/>
      <c r="P26" s="100"/>
      <c r="Q26" s="71">
        <v>3.2000000000000001E-2</v>
      </c>
      <c r="R26" s="71">
        <v>26.82</v>
      </c>
      <c r="S26" s="71">
        <v>1.1639999999999999</v>
      </c>
      <c r="T26" s="72">
        <v>0.45502999999999999</v>
      </c>
      <c r="U26" s="71">
        <v>2.8999999999999998E-2</v>
      </c>
      <c r="V26" s="71">
        <v>1.5740000000000001</v>
      </c>
      <c r="W26" s="73">
        <v>493.2</v>
      </c>
      <c r="X26" s="74">
        <v>302.39999999999998</v>
      </c>
      <c r="Y26" s="73">
        <v>2738</v>
      </c>
      <c r="Z26" s="73">
        <v>2392</v>
      </c>
      <c r="AA26" s="75">
        <v>15.17</v>
      </c>
      <c r="AB26" s="74">
        <v>130.19999999999999</v>
      </c>
      <c r="AC26" s="73">
        <v>511.3</v>
      </c>
      <c r="AD26" s="74">
        <v>12.59</v>
      </c>
      <c r="AE26" s="74">
        <v>112.6</v>
      </c>
      <c r="AF26" s="74">
        <v>4.0090000000000003</v>
      </c>
      <c r="AG26" s="85">
        <v>0.16</v>
      </c>
      <c r="AH26" s="85">
        <v>0.6</v>
      </c>
      <c r="AI26" s="71">
        <v>3.1890000000000001</v>
      </c>
      <c r="AJ26" s="71">
        <v>4.0369999999999999</v>
      </c>
      <c r="AK26" s="71">
        <v>0.17199999999999999</v>
      </c>
      <c r="AL26" s="71">
        <v>9.1999999999999998E-2</v>
      </c>
      <c r="AM26" s="74">
        <v>1.073</v>
      </c>
      <c r="AN26" s="75">
        <v>5.2999999999999999E-2</v>
      </c>
      <c r="AO26" s="75">
        <v>0.41</v>
      </c>
      <c r="AP26" s="75">
        <v>4.2000000000000003E-2</v>
      </c>
      <c r="AQ26" s="75">
        <v>0.36199999999999999</v>
      </c>
      <c r="AR26" s="75">
        <v>0.13800000000000001</v>
      </c>
      <c r="AS26" s="75">
        <v>1.9E-2</v>
      </c>
      <c r="AT26" s="75">
        <v>0.187</v>
      </c>
      <c r="AU26" s="75">
        <v>3.4000000000000002E-2</v>
      </c>
      <c r="AV26" s="75">
        <v>0.50700000000000001</v>
      </c>
      <c r="AW26" s="75">
        <v>9.7000000000000003E-2</v>
      </c>
      <c r="AX26" s="75">
        <v>0.29699999999999999</v>
      </c>
      <c r="AY26" s="75">
        <v>8.6999999999999994E-2</v>
      </c>
      <c r="AZ26" s="75">
        <v>0.66600000000000004</v>
      </c>
      <c r="BA26" s="75">
        <v>7.1999999999999995E-2</v>
      </c>
      <c r="BB26" s="75">
        <v>0.11999999999999997</v>
      </c>
      <c r="BC26" s="72">
        <v>0.08</v>
      </c>
      <c r="BD26" s="75">
        <v>3.5999999999999997E-2</v>
      </c>
      <c r="BE26" s="75">
        <v>4.1999999999999996E-2</v>
      </c>
    </row>
    <row r="27" spans="1:57" x14ac:dyDescent="0.2">
      <c r="B27" s="100">
        <v>21</v>
      </c>
      <c r="C27" s="101">
        <v>42894</v>
      </c>
      <c r="D27" s="127" t="s">
        <v>405</v>
      </c>
      <c r="E27" s="100">
        <v>86.11</v>
      </c>
      <c r="F27" s="100">
        <v>2807.8199999999997</v>
      </c>
      <c r="G27" s="100">
        <v>2807.0299999999997</v>
      </c>
      <c r="H27" s="100">
        <v>-1232.0199999999998</v>
      </c>
      <c r="I27" s="100" t="s">
        <v>179</v>
      </c>
      <c r="J27" s="100" t="s">
        <v>302</v>
      </c>
      <c r="K27" s="100" t="s">
        <v>47</v>
      </c>
      <c r="L27" s="100" t="s">
        <v>44</v>
      </c>
      <c r="M27" s="100" t="s">
        <v>297</v>
      </c>
      <c r="Q27" s="105">
        <v>2.89105590062111E-2</v>
      </c>
      <c r="R27" s="105">
        <v>27.249104520587391</v>
      </c>
      <c r="S27" s="105">
        <v>1.1146749435665917</v>
      </c>
      <c r="T27" s="104">
        <v>0.93150600370383319</v>
      </c>
      <c r="U27" s="105">
        <v>3.1011363636363636E-2</v>
      </c>
      <c r="V27" s="105">
        <v>1.2482483468038208</v>
      </c>
      <c r="W27" s="102">
        <v>1276</v>
      </c>
      <c r="X27" s="106">
        <v>163.47064485081808</v>
      </c>
      <c r="Y27" s="102">
        <v>1317.8155161881489</v>
      </c>
      <c r="Z27" s="102">
        <v>2460.9595300261099</v>
      </c>
      <c r="AA27" s="107">
        <v>15.734339058999252</v>
      </c>
      <c r="AB27" s="106">
        <v>127.95982487767191</v>
      </c>
      <c r="AC27" s="102">
        <v>388.42151755379388</v>
      </c>
      <c r="AD27" s="106">
        <v>1.9644619625137816</v>
      </c>
      <c r="AE27" s="106">
        <v>99.293279172821258</v>
      </c>
      <c r="AF27" s="106">
        <v>3.7161554891072188</v>
      </c>
      <c r="AG27" s="108">
        <v>0.11</v>
      </c>
      <c r="AH27" s="108">
        <v>0.7</v>
      </c>
      <c r="AI27" s="105">
        <v>3.6256757344940151</v>
      </c>
      <c r="AJ27" s="105">
        <v>6.4462680683311433</v>
      </c>
      <c r="AK27" s="105">
        <v>0.10716263940520447</v>
      </c>
      <c r="AL27" s="105">
        <v>9.1082299887259993E-2</v>
      </c>
      <c r="AM27" s="106">
        <v>1.94278048780487</v>
      </c>
      <c r="AN27" s="107">
        <v>3.7799003322259141E-2</v>
      </c>
      <c r="AO27" s="107">
        <v>0.25071688514967722</v>
      </c>
      <c r="AP27" s="107">
        <v>3.5197899838449107E-2</v>
      </c>
      <c r="AQ27" s="107">
        <v>0.2427442584663293</v>
      </c>
      <c r="AR27" s="107">
        <v>0.14937349189934507</v>
      </c>
      <c r="AS27" s="107">
        <v>1.768191161356629E-2</v>
      </c>
      <c r="AT27" s="107">
        <v>0.21074816584200651</v>
      </c>
      <c r="AU27" s="107">
        <v>5.6430656934306565E-2</v>
      </c>
      <c r="AV27" s="107">
        <v>0.48552660377358497</v>
      </c>
      <c r="AW27" s="107">
        <v>0.13387186629526465</v>
      </c>
      <c r="AX27" s="107">
        <v>0.4318276923076923</v>
      </c>
      <c r="AY27" s="107">
        <v>7.0129901960784322E-2</v>
      </c>
      <c r="AZ27" s="107">
        <v>0.69003399048266489</v>
      </c>
      <c r="BA27" s="107">
        <v>9.0877505567928743E-2</v>
      </c>
      <c r="BB27" s="107">
        <v>0.25780137711864404</v>
      </c>
      <c r="BC27" s="104">
        <v>0.08</v>
      </c>
      <c r="BD27" s="107">
        <v>6.1649235868164245E-2</v>
      </c>
      <c r="BE27" s="107">
        <v>3.0056128293241696E-2</v>
      </c>
    </row>
    <row r="28" spans="1:57" x14ac:dyDescent="0.2">
      <c r="A28" s="55">
        <v>7</v>
      </c>
      <c r="B28" s="100">
        <v>22</v>
      </c>
      <c r="C28" s="101" t="s">
        <v>57</v>
      </c>
      <c r="D28" s="127" t="s">
        <v>303</v>
      </c>
      <c r="E28" s="100">
        <v>86.7</v>
      </c>
      <c r="F28" s="100">
        <v>2808.3999999999996</v>
      </c>
      <c r="G28" s="100">
        <v>2807.6099999999997</v>
      </c>
      <c r="H28" s="100">
        <v>-1232.5999999999997</v>
      </c>
      <c r="I28" s="100" t="s">
        <v>179</v>
      </c>
      <c r="J28" s="100" t="s">
        <v>304</v>
      </c>
      <c r="K28" s="100" t="s">
        <v>305</v>
      </c>
      <c r="L28" s="100" t="s">
        <v>44</v>
      </c>
      <c r="M28" s="100" t="s">
        <v>403</v>
      </c>
      <c r="N28" s="100">
        <v>76.180000000000007</v>
      </c>
      <c r="Q28" s="104">
        <v>1.9E-2</v>
      </c>
      <c r="R28" s="105">
        <v>32.610678531701886</v>
      </c>
      <c r="S28" s="105">
        <v>0.90161827195467437</v>
      </c>
      <c r="T28" s="104">
        <v>1.0804073014835696</v>
      </c>
      <c r="U28" s="104">
        <v>8.9999999999999993E-3</v>
      </c>
      <c r="V28" s="105">
        <v>1.4919136571191363</v>
      </c>
      <c r="W28" s="102">
        <v>935.56792035398223</v>
      </c>
      <c r="X28" s="106">
        <v>155.56911862160374</v>
      </c>
      <c r="Y28" s="102">
        <v>1225.4237288135596</v>
      </c>
      <c r="Z28" s="102">
        <v>2476.1958041958046</v>
      </c>
      <c r="AA28" s="107">
        <v>17.085907421013957</v>
      </c>
      <c r="AB28" s="106">
        <v>136.75492957746479</v>
      </c>
      <c r="AC28" s="102">
        <v>397.42573943661972</v>
      </c>
      <c r="AD28" s="108">
        <v>5.4</v>
      </c>
      <c r="AE28" s="106">
        <v>109.5698787492023</v>
      </c>
      <c r="AF28" s="106">
        <v>3.8549871244635194</v>
      </c>
      <c r="AG28" s="108">
        <v>1.5</v>
      </c>
      <c r="AH28" s="108">
        <v>0.6</v>
      </c>
      <c r="AI28" s="105">
        <v>6.586804936785069</v>
      </c>
      <c r="AJ28" s="105">
        <v>6.2496568364611251</v>
      </c>
      <c r="AK28" s="105">
        <v>1.7118673647469457E-2</v>
      </c>
      <c r="AL28" s="104">
        <v>1.31</v>
      </c>
      <c r="AM28" s="106">
        <v>0.10453072539658093</v>
      </c>
      <c r="AN28" s="107">
        <v>0.19704519119351099</v>
      </c>
      <c r="AO28" s="107">
        <v>0.7946367098248287</v>
      </c>
      <c r="AP28" s="107">
        <v>0.13601133057724699</v>
      </c>
      <c r="AQ28" s="107">
        <v>0.67172241992882564</v>
      </c>
      <c r="AR28" s="107">
        <v>0.25541277526159611</v>
      </c>
      <c r="AS28" s="109">
        <v>0.09</v>
      </c>
      <c r="AT28" s="107">
        <v>0.31660697153821554</v>
      </c>
      <c r="AU28" s="107">
        <v>9.2027720739219707E-2</v>
      </c>
      <c r="AV28" s="107">
        <v>0.96238623063683326</v>
      </c>
      <c r="AW28" s="107">
        <v>0.20053928866832094</v>
      </c>
      <c r="AX28" s="107">
        <v>0.77867069851829451</v>
      </c>
      <c r="AY28" s="107">
        <v>0.15413894736842104</v>
      </c>
      <c r="AZ28" s="107">
        <v>0.91063583102065981</v>
      </c>
      <c r="BA28" s="107">
        <v>0.15054140127388535</v>
      </c>
      <c r="BB28" s="107">
        <v>0.1442874406560207</v>
      </c>
      <c r="BC28" s="104">
        <v>2.7</v>
      </c>
      <c r="BD28" s="107">
        <v>0.11770078180525942</v>
      </c>
      <c r="BE28" s="107">
        <v>2.1803203661327233E-2</v>
      </c>
    </row>
    <row r="29" spans="1:57" x14ac:dyDescent="0.2">
      <c r="B29" s="100">
        <v>23</v>
      </c>
      <c r="C29" s="101" t="s">
        <v>57</v>
      </c>
      <c r="D29" s="127" t="s">
        <v>303</v>
      </c>
      <c r="E29" s="100">
        <v>86.7</v>
      </c>
      <c r="F29" s="100">
        <v>2808.3999999999996</v>
      </c>
      <c r="G29" s="100">
        <v>2807.6099999999997</v>
      </c>
      <c r="H29" s="100">
        <v>-1232.5999999999997</v>
      </c>
      <c r="I29" s="100" t="s">
        <v>179</v>
      </c>
      <c r="J29" s="100" t="s">
        <v>304</v>
      </c>
      <c r="K29" s="100" t="s">
        <v>305</v>
      </c>
      <c r="L29" s="100" t="s">
        <v>44</v>
      </c>
      <c r="M29" s="100" t="s">
        <v>403</v>
      </c>
      <c r="N29" s="100">
        <v>76.180000000000007</v>
      </c>
      <c r="Q29" s="105">
        <v>2.2097607052896723E-2</v>
      </c>
      <c r="R29" s="105">
        <v>34.090100111234698</v>
      </c>
      <c r="S29" s="105">
        <v>1.0645113314447594</v>
      </c>
      <c r="T29" s="104">
        <v>0.97624797538113384</v>
      </c>
      <c r="U29" s="104">
        <v>6.0000000000000001E-3</v>
      </c>
      <c r="V29" s="105">
        <v>1.6284973017849729</v>
      </c>
      <c r="W29" s="102">
        <v>1285.6061946902655</v>
      </c>
      <c r="X29" s="106">
        <v>203.58062734702895</v>
      </c>
      <c r="Y29" s="102">
        <v>1113.5593220338985</v>
      </c>
      <c r="Z29" s="102">
        <v>2460.0839160839164</v>
      </c>
      <c r="AA29" s="107">
        <v>16.981278471711978</v>
      </c>
      <c r="AB29" s="106">
        <v>135.46478873239437</v>
      </c>
      <c r="AC29" s="102">
        <v>389.06186619718306</v>
      </c>
      <c r="AD29" s="108">
        <v>5.3</v>
      </c>
      <c r="AE29" s="106">
        <v>101.78366305041482</v>
      </c>
      <c r="AF29" s="106">
        <v>3.6547811158798282</v>
      </c>
      <c r="AG29" s="108">
        <v>2.9</v>
      </c>
      <c r="AH29" s="108">
        <v>0.9</v>
      </c>
      <c r="AI29" s="105">
        <v>8.0482757375075256</v>
      </c>
      <c r="AJ29" s="105">
        <v>7.7803774798927607</v>
      </c>
      <c r="AK29" s="105">
        <v>3.3230366492146599E-2</v>
      </c>
      <c r="AL29" s="104">
        <v>0.89</v>
      </c>
      <c r="AM29" s="106">
        <v>0.3066892037578931</v>
      </c>
      <c r="AN29" s="107">
        <v>0.16696987253765933</v>
      </c>
      <c r="AO29" s="107">
        <v>0.82036976389946692</v>
      </c>
      <c r="AP29" s="107">
        <v>0.14019629459500843</v>
      </c>
      <c r="AQ29" s="107">
        <v>0.81595729537366546</v>
      </c>
      <c r="AR29" s="107">
        <v>0.30421115102295798</v>
      </c>
      <c r="AS29" s="107">
        <v>7.0874245472837022E-2</v>
      </c>
      <c r="AT29" s="107">
        <v>0.64359449952030701</v>
      </c>
      <c r="AU29" s="107">
        <v>9.4050308008213554E-2</v>
      </c>
      <c r="AV29" s="107">
        <v>1.0270399311531844</v>
      </c>
      <c r="AW29" s="107">
        <v>0.24965095119933828</v>
      </c>
      <c r="AX29" s="107">
        <v>0.82913093438161467</v>
      </c>
      <c r="AY29" s="107">
        <v>0.19869473684210526</v>
      </c>
      <c r="AZ29" s="107">
        <v>0.96083626271970379</v>
      </c>
      <c r="BA29" s="107">
        <v>0.22425477707006369</v>
      </c>
      <c r="BB29" s="107">
        <v>0.22933103150625808</v>
      </c>
      <c r="BC29" s="104">
        <v>2.2999999999999998</v>
      </c>
      <c r="BD29" s="107">
        <v>0.18297121535181238</v>
      </c>
      <c r="BE29" s="107">
        <v>2.6345537757437074E-2</v>
      </c>
    </row>
    <row r="30" spans="1:57" x14ac:dyDescent="0.2">
      <c r="B30" s="100">
        <v>24</v>
      </c>
      <c r="C30" s="101" t="s">
        <v>57</v>
      </c>
      <c r="D30" s="127" t="s">
        <v>303</v>
      </c>
      <c r="E30" s="100">
        <v>86.7</v>
      </c>
      <c r="F30" s="100">
        <v>2808.3999999999996</v>
      </c>
      <c r="G30" s="100">
        <v>2807.6099999999997</v>
      </c>
      <c r="H30" s="100">
        <v>-1232.5999999999997</v>
      </c>
      <c r="I30" s="100" t="s">
        <v>179</v>
      </c>
      <c r="J30" s="100" t="s">
        <v>304</v>
      </c>
      <c r="K30" s="100" t="s">
        <v>305</v>
      </c>
      <c r="L30" s="100" t="s">
        <v>44</v>
      </c>
      <c r="M30" s="100" t="s">
        <v>403</v>
      </c>
      <c r="N30" s="100">
        <v>76.180000000000007</v>
      </c>
      <c r="Q30" s="104">
        <v>1.9E-2</v>
      </c>
      <c r="R30" s="105">
        <v>34.650166852057836</v>
      </c>
      <c r="S30" s="105">
        <v>0.95038243626062335</v>
      </c>
      <c r="T30" s="104">
        <v>0.96743817611657867</v>
      </c>
      <c r="U30" s="104">
        <v>6.0000000000000001E-3</v>
      </c>
      <c r="V30" s="105">
        <v>1.3532287256122872</v>
      </c>
      <c r="W30" s="102">
        <v>1454.1769911504425</v>
      </c>
      <c r="X30" s="106">
        <v>101.05091672189087</v>
      </c>
      <c r="Y30" s="102">
        <v>1113.5593220338985</v>
      </c>
      <c r="Z30" s="102">
        <v>2450.0139860139861</v>
      </c>
      <c r="AA30" s="107">
        <v>17.023130051432769</v>
      </c>
      <c r="AB30" s="106">
        <v>135.03474178403755</v>
      </c>
      <c r="AC30" s="102">
        <v>400.26095070422537</v>
      </c>
      <c r="AD30" s="108">
        <v>5.2</v>
      </c>
      <c r="AE30" s="106">
        <v>103.84747925973198</v>
      </c>
      <c r="AF30" s="106">
        <v>4.5526437768240342</v>
      </c>
      <c r="AG30" s="108">
        <v>2.6</v>
      </c>
      <c r="AH30" s="108">
        <v>0.7</v>
      </c>
      <c r="AI30" s="105">
        <v>7.228007826610475</v>
      </c>
      <c r="AJ30" s="105">
        <v>9.179085254691687</v>
      </c>
      <c r="AK30" s="104">
        <v>0.33</v>
      </c>
      <c r="AL30" s="104">
        <v>0.89</v>
      </c>
      <c r="AM30" s="108">
        <v>1.5</v>
      </c>
      <c r="AN30" s="107">
        <v>0.21778679026651215</v>
      </c>
      <c r="AO30" s="107">
        <v>0.83478027418126433</v>
      </c>
      <c r="AP30" s="107">
        <v>0.13182636655948554</v>
      </c>
      <c r="AQ30" s="107">
        <v>0.64493594306049817</v>
      </c>
      <c r="AR30" s="107">
        <v>0.13185944088708418</v>
      </c>
      <c r="AS30" s="107">
        <v>5.0330985915492954E-2</v>
      </c>
      <c r="AT30" s="107">
        <v>0.52733226734889671</v>
      </c>
      <c r="AU30" s="107">
        <v>8.0903490759753588E-2</v>
      </c>
      <c r="AV30" s="107">
        <v>1.0694358003442341</v>
      </c>
      <c r="AW30" s="107">
        <v>0.21588668320926385</v>
      </c>
      <c r="AX30" s="107">
        <v>0.90135833081342598</v>
      </c>
      <c r="AY30" s="107">
        <v>0.16016</v>
      </c>
      <c r="AZ30" s="107">
        <v>0.97790440949737889</v>
      </c>
      <c r="BA30" s="107">
        <v>0.18376433121019106</v>
      </c>
      <c r="BB30" s="107">
        <v>0.35928528269313764</v>
      </c>
      <c r="BC30" s="104">
        <v>3</v>
      </c>
      <c r="BD30" s="107">
        <v>0.27927185501066099</v>
      </c>
      <c r="BE30" s="107">
        <v>3.7247139588100692E-2</v>
      </c>
    </row>
    <row r="31" spans="1:57" x14ac:dyDescent="0.2">
      <c r="B31" s="100">
        <v>25</v>
      </c>
      <c r="C31" s="101" t="s">
        <v>57</v>
      </c>
      <c r="D31" s="127" t="s">
        <v>303</v>
      </c>
      <c r="E31" s="100">
        <v>86.7</v>
      </c>
      <c r="F31" s="100">
        <v>2808.3999999999996</v>
      </c>
      <c r="G31" s="100">
        <v>2807.6099999999997</v>
      </c>
      <c r="H31" s="100">
        <v>-1232.5999999999997</v>
      </c>
      <c r="I31" s="100" t="s">
        <v>179</v>
      </c>
      <c r="J31" s="100" t="s">
        <v>304</v>
      </c>
      <c r="K31" s="100" t="s">
        <v>305</v>
      </c>
      <c r="L31" s="100" t="s">
        <v>44</v>
      </c>
      <c r="M31" s="100" t="s">
        <v>403</v>
      </c>
      <c r="N31" s="100">
        <v>76.180000000000007</v>
      </c>
      <c r="Q31" s="104">
        <v>1.6E-2</v>
      </c>
      <c r="R31" s="105">
        <v>31.807563959955505</v>
      </c>
      <c r="S31" s="105">
        <v>0.85285410764872527</v>
      </c>
      <c r="T31" s="104">
        <v>1.0683994941622856</v>
      </c>
      <c r="U31" s="104">
        <v>6.0000000000000001E-3</v>
      </c>
      <c r="V31" s="105">
        <v>1.1357455375674552</v>
      </c>
      <c r="W31" s="102">
        <v>957.19778761061946</v>
      </c>
      <c r="X31" s="106">
        <v>177.94819969074442</v>
      </c>
      <c r="Y31" s="102">
        <v>1780.6779661016951</v>
      </c>
      <c r="Z31" s="102">
        <v>2406.7132867132868</v>
      </c>
      <c r="AA31" s="107">
        <v>16.876649522409991</v>
      </c>
      <c r="AB31" s="106">
        <v>138.47511737089204</v>
      </c>
      <c r="AC31" s="102">
        <v>392.03883802816904</v>
      </c>
      <c r="AD31" s="108">
        <v>6</v>
      </c>
      <c r="AE31" s="106">
        <v>105.34843650287173</v>
      </c>
      <c r="AF31" s="106">
        <v>3.2574334763948496</v>
      </c>
      <c r="AG31" s="108">
        <v>1.4</v>
      </c>
      <c r="AH31" s="108">
        <v>0.7</v>
      </c>
      <c r="AI31" s="105">
        <v>5.1392733293196873</v>
      </c>
      <c r="AJ31" s="105">
        <v>4.9965823056300263</v>
      </c>
      <c r="AK31" s="104">
        <v>0.25</v>
      </c>
      <c r="AL31" s="104">
        <v>1.17</v>
      </c>
      <c r="AM31" s="108">
        <v>2.1</v>
      </c>
      <c r="AN31" s="107">
        <v>9.4374275782155265E-2</v>
      </c>
      <c r="AO31" s="107">
        <v>0.41790479817212495</v>
      </c>
      <c r="AP31" s="109">
        <v>0.06</v>
      </c>
      <c r="AQ31" s="107">
        <v>0.39664590747330958</v>
      </c>
      <c r="AR31" s="107">
        <v>0.1972700296735905</v>
      </c>
      <c r="AS31" s="109">
        <v>0.12</v>
      </c>
      <c r="AT31" s="107">
        <v>0.43390725935401342</v>
      </c>
      <c r="AU31" s="107">
        <v>6.9779260780287483E-2</v>
      </c>
      <c r="AV31" s="107">
        <v>0.69741204819277125</v>
      </c>
      <c r="AW31" s="107">
        <v>0.14119602977667495</v>
      </c>
      <c r="AX31" s="107">
        <v>0.53032718475960083</v>
      </c>
      <c r="AY31" s="107">
        <v>0.11439999999999999</v>
      </c>
      <c r="AZ31" s="107">
        <v>0.8513993216157878</v>
      </c>
      <c r="BA31" s="107">
        <v>0.15054140127388535</v>
      </c>
      <c r="BB31" s="107">
        <v>0.18633146309883469</v>
      </c>
      <c r="BC31" s="104">
        <v>2.2999999999999998</v>
      </c>
      <c r="BD31" s="107">
        <v>3.3170220326936742E-2</v>
      </c>
      <c r="BE31" s="107">
        <v>1.0901601830663616E-2</v>
      </c>
    </row>
    <row r="32" spans="1:57" x14ac:dyDescent="0.2">
      <c r="B32" s="100">
        <v>26</v>
      </c>
      <c r="C32" s="101" t="s">
        <v>57</v>
      </c>
      <c r="D32" s="127" t="s">
        <v>303</v>
      </c>
      <c r="E32" s="100">
        <v>86.7</v>
      </c>
      <c r="F32" s="100">
        <v>2808.3999999999996</v>
      </c>
      <c r="G32" s="100">
        <v>2807.6099999999997</v>
      </c>
      <c r="H32" s="100">
        <v>-1232.5999999999997</v>
      </c>
      <c r="I32" s="100" t="s">
        <v>179</v>
      </c>
      <c r="J32" s="100" t="s">
        <v>304</v>
      </c>
      <c r="K32" s="100" t="s">
        <v>305</v>
      </c>
      <c r="L32" s="100" t="s">
        <v>44</v>
      </c>
      <c r="M32" s="100" t="s">
        <v>403</v>
      </c>
      <c r="N32" s="100">
        <v>76.180000000000007</v>
      </c>
      <c r="Q32" s="104">
        <v>2.1999999999999999E-2</v>
      </c>
      <c r="R32" s="105">
        <v>32.166852057842043</v>
      </c>
      <c r="S32" s="105">
        <v>0.96179532577903704</v>
      </c>
      <c r="T32" s="104">
        <v>1.0165388030003022</v>
      </c>
      <c r="U32" s="104">
        <v>6.0000000000000001E-3</v>
      </c>
      <c r="V32" s="105">
        <v>1.1126313823163136</v>
      </c>
      <c r="W32" s="102">
        <v>1088.6017699115043</v>
      </c>
      <c r="X32" s="106">
        <v>204.27073116854427</v>
      </c>
      <c r="Y32" s="102">
        <v>1705.4237288135596</v>
      </c>
      <c r="Z32" s="102">
        <v>2576.8951048951053</v>
      </c>
      <c r="AA32" s="107">
        <v>17.117296105804556</v>
      </c>
      <c r="AB32" s="106">
        <v>136.32488262910798</v>
      </c>
      <c r="AC32" s="102">
        <v>375.45285211267611</v>
      </c>
      <c r="AD32" s="108">
        <v>6.6</v>
      </c>
      <c r="AE32" s="106">
        <v>104.9731971920868</v>
      </c>
      <c r="AF32" s="106">
        <v>5.3483605150214588</v>
      </c>
      <c r="AG32" s="108">
        <v>1.4</v>
      </c>
      <c r="AH32" s="108">
        <v>0.8</v>
      </c>
      <c r="AI32" s="105">
        <v>4.8594172185430464</v>
      </c>
      <c r="AJ32" s="105">
        <v>4.9337190348525466</v>
      </c>
      <c r="AK32" s="104">
        <v>0.24</v>
      </c>
      <c r="AL32" s="104">
        <v>1.03</v>
      </c>
      <c r="AM32" s="108">
        <v>2</v>
      </c>
      <c r="AN32" s="107">
        <v>0.12030127462340673</v>
      </c>
      <c r="AO32" s="107">
        <v>0.45187242955064738</v>
      </c>
      <c r="AP32" s="107">
        <v>8.6439421221864904E-2</v>
      </c>
      <c r="AQ32" s="107">
        <v>0.37234982206405598</v>
      </c>
      <c r="AR32" s="107">
        <v>0.21308211775730099</v>
      </c>
      <c r="AS32" s="107">
        <v>4.3140845070422533E-2</v>
      </c>
      <c r="AT32" s="107">
        <v>0.45882251359130199</v>
      </c>
      <c r="AU32" s="107">
        <v>6.7756673511293636E-2</v>
      </c>
      <c r="AV32" s="107">
        <v>0.52994836488812402</v>
      </c>
      <c r="AW32" s="107">
        <v>0.15040446650124067</v>
      </c>
      <c r="AX32" s="107">
        <v>0.48184578167523429</v>
      </c>
      <c r="AY32" s="107">
        <v>0.10235789473684211</v>
      </c>
      <c r="AZ32" s="107">
        <v>0.73593832870798637</v>
      </c>
      <c r="BA32" s="107">
        <v>0.14846496815286622</v>
      </c>
      <c r="BB32" s="107">
        <v>0.27901942166594729</v>
      </c>
      <c r="BC32" s="104">
        <v>2.8</v>
      </c>
      <c r="BD32" s="107">
        <v>6.3130419331911866E-2</v>
      </c>
      <c r="BE32" s="107">
        <v>2.3620137299771169E-2</v>
      </c>
    </row>
    <row r="33" spans="1:57" x14ac:dyDescent="0.2">
      <c r="B33" s="100">
        <v>27</v>
      </c>
      <c r="C33" s="101" t="s">
        <v>57</v>
      </c>
      <c r="D33" s="127" t="s">
        <v>303</v>
      </c>
      <c r="E33" s="100">
        <v>86.7</v>
      </c>
      <c r="F33" s="100">
        <v>2808.3999999999996</v>
      </c>
      <c r="G33" s="100">
        <v>2807.6099999999997</v>
      </c>
      <c r="H33" s="100">
        <v>-1232.5999999999997</v>
      </c>
      <c r="I33" s="100" t="s">
        <v>179</v>
      </c>
      <c r="J33" s="100" t="s">
        <v>304</v>
      </c>
      <c r="K33" s="100" t="s">
        <v>305</v>
      </c>
      <c r="L33" s="100" t="s">
        <v>44</v>
      </c>
      <c r="M33" s="100" t="s">
        <v>403</v>
      </c>
      <c r="N33" s="100">
        <v>76.180000000000007</v>
      </c>
      <c r="Q33" s="105">
        <v>2.1045340050377833E-2</v>
      </c>
      <c r="R33" s="105">
        <v>32.08231368186874</v>
      </c>
      <c r="S33" s="105">
        <v>0.89746813031161488</v>
      </c>
      <c r="T33" s="104">
        <v>0.96754002350692037</v>
      </c>
      <c r="U33" s="104">
        <v>6.0000000000000001E-3</v>
      </c>
      <c r="V33" s="105">
        <v>1.1052768783727687</v>
      </c>
      <c r="W33" s="102">
        <v>856.76615044247785</v>
      </c>
      <c r="X33" s="106">
        <v>193.03189750386571</v>
      </c>
      <c r="Y33" s="102">
        <v>1854.9152542372885</v>
      </c>
      <c r="Z33" s="102">
        <v>2456.0559440559441</v>
      </c>
      <c r="AA33" s="107">
        <v>17.138221895664952</v>
      </c>
      <c r="AB33" s="106">
        <v>137.29248826291081</v>
      </c>
      <c r="AC33" s="102">
        <v>378.78422535211268</v>
      </c>
      <c r="AD33" s="108">
        <v>6.2</v>
      </c>
      <c r="AE33" s="106">
        <v>103.0970006381621</v>
      </c>
      <c r="AF33" s="106">
        <v>4.0459999999999994</v>
      </c>
      <c r="AG33" s="108">
        <v>1.4</v>
      </c>
      <c r="AH33" s="108">
        <v>0.7</v>
      </c>
      <c r="AI33" s="105">
        <v>5.1457068031306443</v>
      </c>
      <c r="AJ33" s="105">
        <v>4.8446627345844497</v>
      </c>
      <c r="AK33" s="104">
        <v>0.24</v>
      </c>
      <c r="AL33" s="104">
        <v>1.01</v>
      </c>
      <c r="AM33" s="108">
        <v>1.9</v>
      </c>
      <c r="AN33" s="107">
        <v>7.8818076477404395E-2</v>
      </c>
      <c r="AO33" s="107">
        <v>0.41996344249809597</v>
      </c>
      <c r="AP33" s="107">
        <v>6.1728219261981319E-2</v>
      </c>
      <c r="AQ33" s="107">
        <v>0.35234519572953737</v>
      </c>
      <c r="AR33" s="107">
        <v>0.27929283148524131</v>
      </c>
      <c r="AS33" s="107">
        <v>1.9516096579476859E-2</v>
      </c>
      <c r="AT33" s="107">
        <v>0.34774864086984331</v>
      </c>
      <c r="AU33" s="107">
        <v>7.8880903490759754E-2</v>
      </c>
      <c r="AV33" s="107">
        <v>0.71543029259896751</v>
      </c>
      <c r="AW33" s="107">
        <v>0.16677502067824648</v>
      </c>
      <c r="AX33" s="107">
        <v>0.59463925007559715</v>
      </c>
      <c r="AY33" s="107">
        <v>0.13125894736842103</v>
      </c>
      <c r="AZ33" s="107">
        <v>0.79617884674683936</v>
      </c>
      <c r="BA33" s="107">
        <v>0.14846496815286622</v>
      </c>
      <c r="BB33" s="107">
        <v>8.5043590850237369E-2</v>
      </c>
      <c r="BC33" s="104">
        <v>2.4</v>
      </c>
      <c r="BD33" s="107">
        <v>7.3830490405117272E-2</v>
      </c>
      <c r="BE33" s="107">
        <v>1.2718535469107553E-2</v>
      </c>
    </row>
    <row r="34" spans="1:57" x14ac:dyDescent="0.2">
      <c r="B34" s="100">
        <v>28</v>
      </c>
      <c r="C34" s="101" t="s">
        <v>57</v>
      </c>
      <c r="D34" s="127" t="s">
        <v>303</v>
      </c>
      <c r="E34" s="100">
        <v>86.7</v>
      </c>
      <c r="F34" s="100">
        <v>2808.3999999999996</v>
      </c>
      <c r="G34" s="100">
        <v>2807.6099999999997</v>
      </c>
      <c r="H34" s="100">
        <v>-1232.5999999999997</v>
      </c>
      <c r="I34" s="100" t="s">
        <v>179</v>
      </c>
      <c r="J34" s="100" t="s">
        <v>304</v>
      </c>
      <c r="K34" s="100" t="s">
        <v>305</v>
      </c>
      <c r="L34" s="100" t="s">
        <v>44</v>
      </c>
      <c r="M34" s="100" t="s">
        <v>403</v>
      </c>
      <c r="N34" s="100">
        <v>76.180000000000007</v>
      </c>
      <c r="Q34" s="104">
        <v>1.9E-2</v>
      </c>
      <c r="R34" s="105">
        <v>32.219688542825359</v>
      </c>
      <c r="S34" s="105">
        <v>0.80616501416430608</v>
      </c>
      <c r="T34" s="104">
        <v>0.98818448952917881</v>
      </c>
      <c r="U34" s="104">
        <v>3.0000000000000001E-3</v>
      </c>
      <c r="V34" s="105">
        <v>1.2828356164383561</v>
      </c>
      <c r="W34" s="102">
        <v>834.73008849557516</v>
      </c>
      <c r="X34" s="106">
        <v>214.81946101170755</v>
      </c>
      <c r="Y34" s="102">
        <v>1443.0508474576275</v>
      </c>
      <c r="Z34" s="102">
        <v>2483.2447552447557</v>
      </c>
      <c r="AA34" s="107">
        <v>17.452108743570903</v>
      </c>
      <c r="AB34" s="106">
        <v>147.82863849765258</v>
      </c>
      <c r="AC34" s="102">
        <v>428.47130281690141</v>
      </c>
      <c r="AD34" s="108">
        <v>6.6</v>
      </c>
      <c r="AE34" s="106">
        <v>110.69559668155712</v>
      </c>
      <c r="AF34" s="106">
        <v>4.1634678111587977</v>
      </c>
      <c r="AG34" s="108">
        <v>2</v>
      </c>
      <c r="AH34" s="108">
        <v>0.6</v>
      </c>
      <c r="AI34" s="105">
        <v>5.7375863937387113</v>
      </c>
      <c r="AJ34" s="105">
        <v>5.9416268096514742</v>
      </c>
      <c r="AK34" s="105">
        <v>4.1286212914485164E-2</v>
      </c>
      <c r="AL34" s="104">
        <v>0.82</v>
      </c>
      <c r="AM34" s="106">
        <v>0.33923178807947019</v>
      </c>
      <c r="AN34" s="107">
        <v>0.15223754345307</v>
      </c>
      <c r="AO34" s="107">
        <v>0.80287128712871292</v>
      </c>
      <c r="AP34" s="107">
        <v>0.10253161843515542</v>
      </c>
      <c r="AQ34" s="107">
        <v>0.54912277580071178</v>
      </c>
      <c r="AR34" s="107">
        <v>0.19623176635951897</v>
      </c>
      <c r="AS34" s="109">
        <v>0.09</v>
      </c>
      <c r="AT34" s="107">
        <v>0.51072337703869519</v>
      </c>
      <c r="AU34" s="107">
        <v>0.10618583162217658</v>
      </c>
      <c r="AV34" s="107">
        <v>0.85957624784853726</v>
      </c>
      <c r="AW34" s="107">
        <v>0.15858974358974359</v>
      </c>
      <c r="AX34" s="107">
        <v>0.60255458119141214</v>
      </c>
      <c r="AY34" s="107">
        <v>0.11078736842105262</v>
      </c>
      <c r="AZ34" s="107">
        <v>0.65461362935553491</v>
      </c>
      <c r="BA34" s="107">
        <v>0.15157961783439489</v>
      </c>
      <c r="BB34" s="107">
        <v>0.17773154941735</v>
      </c>
      <c r="BC34" s="104">
        <v>2.2000000000000002</v>
      </c>
      <c r="BD34" s="107">
        <v>0.11877078891257996</v>
      </c>
      <c r="BE34" s="109">
        <v>0.09</v>
      </c>
    </row>
    <row r="35" spans="1:57" x14ac:dyDescent="0.2">
      <c r="B35" s="100">
        <v>29</v>
      </c>
      <c r="C35" s="101" t="s">
        <v>57</v>
      </c>
      <c r="D35" s="127" t="s">
        <v>303</v>
      </c>
      <c r="E35" s="100">
        <v>86.7</v>
      </c>
      <c r="F35" s="100">
        <v>2808.3999999999996</v>
      </c>
      <c r="G35" s="100">
        <v>2807.6099999999997</v>
      </c>
      <c r="H35" s="100">
        <v>-1232.5999999999997</v>
      </c>
      <c r="I35" s="100" t="s">
        <v>179</v>
      </c>
      <c r="J35" s="100" t="s">
        <v>304</v>
      </c>
      <c r="K35" s="100" t="s">
        <v>305</v>
      </c>
      <c r="L35" s="100" t="s">
        <v>44</v>
      </c>
      <c r="M35" s="100" t="s">
        <v>403</v>
      </c>
      <c r="N35" s="100">
        <v>76.180000000000007</v>
      </c>
      <c r="Q35" s="104">
        <v>2.1999999999999999E-2</v>
      </c>
      <c r="R35" s="105">
        <v>32.557842046718569</v>
      </c>
      <c r="S35" s="105">
        <v>0.81031515580736557</v>
      </c>
      <c r="T35" s="104">
        <v>1.0450153333398358</v>
      </c>
      <c r="U35" s="104">
        <v>6.0000000000000001E-3</v>
      </c>
      <c r="V35" s="105">
        <v>1.1462519717725195</v>
      </c>
      <c r="W35" s="102">
        <v>1358.7212389380531</v>
      </c>
      <c r="X35" s="106">
        <v>132.30276121051469</v>
      </c>
      <c r="Y35" s="102">
        <v>1104.4067796610173</v>
      </c>
      <c r="Z35" s="102">
        <v>2474.1818181818185</v>
      </c>
      <c r="AA35" s="107">
        <v>16.918501102130787</v>
      </c>
      <c r="AB35" s="106">
        <v>139.76525821596243</v>
      </c>
      <c r="AC35" s="102">
        <v>389.34538732394361</v>
      </c>
      <c r="AD35" s="108">
        <v>6.6</v>
      </c>
      <c r="AE35" s="106">
        <v>102.72176132737717</v>
      </c>
      <c r="AF35" s="106">
        <v>4.0746008583690987</v>
      </c>
      <c r="AG35" s="108">
        <v>1.5</v>
      </c>
      <c r="AH35" s="108">
        <v>0.5</v>
      </c>
      <c r="AI35" s="105">
        <v>5.1253341360626132</v>
      </c>
      <c r="AJ35" s="105">
        <v>5.6367399463806969</v>
      </c>
      <c r="AK35" s="105">
        <v>1.6111692844677138E-2</v>
      </c>
      <c r="AL35" s="104">
        <v>0.89</v>
      </c>
      <c r="AM35" s="106">
        <v>0.28992484213768671</v>
      </c>
      <c r="AN35" s="107">
        <v>0.193337195828505</v>
      </c>
      <c r="AO35" s="107">
        <v>0.50025057121096728</v>
      </c>
      <c r="AP35" s="107">
        <v>5.2312050222018069E-2</v>
      </c>
      <c r="AQ35" s="107">
        <v>0.24932028469750889</v>
      </c>
      <c r="AR35" s="107">
        <v>0.20142308292987662</v>
      </c>
      <c r="AS35" s="109">
        <v>0.09</v>
      </c>
      <c r="AT35" s="107">
        <v>0.40899392388871125</v>
      </c>
      <c r="AU35" s="107">
        <v>6.4955338809034896E-2</v>
      </c>
      <c r="AV35" s="107">
        <v>0.77478450946643729</v>
      </c>
      <c r="AW35" s="107">
        <v>0.17189081885856081</v>
      </c>
      <c r="AX35" s="107">
        <v>0.6352053220441487</v>
      </c>
      <c r="AY35" s="107">
        <v>0.14089263157894738</v>
      </c>
      <c r="AZ35" s="107">
        <v>0.86545544249152007</v>
      </c>
      <c r="BA35" s="107">
        <v>0.16196178343949044</v>
      </c>
      <c r="BB35" s="107">
        <v>0.29813034095813551</v>
      </c>
      <c r="BC35" s="104">
        <v>2.6</v>
      </c>
      <c r="BD35" s="107">
        <v>8.0250533049040507E-2</v>
      </c>
      <c r="BE35" s="107">
        <v>1.3627002288329521E-2</v>
      </c>
    </row>
    <row r="36" spans="1:57" x14ac:dyDescent="0.2">
      <c r="B36" s="100">
        <v>30</v>
      </c>
      <c r="C36" s="101" t="s">
        <v>57</v>
      </c>
      <c r="D36" s="127" t="s">
        <v>303</v>
      </c>
      <c r="E36" s="100">
        <v>86.7</v>
      </c>
      <c r="F36" s="100">
        <v>2808.3999999999996</v>
      </c>
      <c r="G36" s="100">
        <v>2807.6099999999997</v>
      </c>
      <c r="H36" s="100">
        <v>-1232.5999999999997</v>
      </c>
      <c r="I36" s="100" t="s">
        <v>179</v>
      </c>
      <c r="J36" s="100" t="s">
        <v>304</v>
      </c>
      <c r="K36" s="100" t="s">
        <v>305</v>
      </c>
      <c r="L36" s="100" t="s">
        <v>44</v>
      </c>
      <c r="M36" s="100" t="s">
        <v>403</v>
      </c>
      <c r="N36" s="100">
        <v>76.180000000000007</v>
      </c>
      <c r="Q36" s="105">
        <v>1.7888539042821158E-2</v>
      </c>
      <c r="R36" s="105">
        <v>30.824805339265851</v>
      </c>
      <c r="S36" s="105">
        <v>0.87256728045325782</v>
      </c>
      <c r="T36" s="104">
        <v>1.0236986745413224</v>
      </c>
      <c r="U36" s="104">
        <v>6.0000000000000001E-3</v>
      </c>
      <c r="V36" s="105">
        <v>1.5003188044831879</v>
      </c>
      <c r="W36" s="102">
        <v>810.35840707964599</v>
      </c>
      <c r="X36" s="106">
        <v>250.60627347028935</v>
      </c>
      <c r="Y36" s="102">
        <v>1395.2542372881358</v>
      </c>
      <c r="Z36" s="102">
        <v>2391.6083916083917</v>
      </c>
      <c r="AA36" s="107">
        <v>16.458133725202057</v>
      </c>
      <c r="AB36" s="106">
        <v>134.38967136150234</v>
      </c>
      <c r="AC36" s="102">
        <v>385.37609154929578</v>
      </c>
      <c r="AD36" s="108">
        <v>8.4</v>
      </c>
      <c r="AE36" s="106">
        <v>104.41033822590938</v>
      </c>
      <c r="AF36" s="106">
        <v>4.2421201716738191</v>
      </c>
      <c r="AG36" s="108">
        <v>2.1</v>
      </c>
      <c r="AH36" s="108">
        <v>0.7</v>
      </c>
      <c r="AI36" s="105">
        <v>5.982058398555087</v>
      </c>
      <c r="AJ36" s="105">
        <v>6.2171774798927615</v>
      </c>
      <c r="AK36" s="105">
        <v>1.5104712041884814E-2</v>
      </c>
      <c r="AL36" s="104">
        <v>1.45</v>
      </c>
      <c r="AM36" s="108">
        <v>2.4</v>
      </c>
      <c r="AN36" s="107">
        <v>0.18563731170336037</v>
      </c>
      <c r="AO36" s="107">
        <v>0.8646306169078446</v>
      </c>
      <c r="AP36" s="107">
        <v>0.15065870463941203</v>
      </c>
      <c r="AQ36" s="107">
        <v>0.81492704626334522</v>
      </c>
      <c r="AR36" s="107">
        <v>0.40388442917382478</v>
      </c>
      <c r="AS36" s="109">
        <v>0.09</v>
      </c>
      <c r="AT36" s="109">
        <v>0.42</v>
      </c>
      <c r="AU36" s="107">
        <v>0.10011806981519507</v>
      </c>
      <c r="AV36" s="107">
        <v>0.69953184165232374</v>
      </c>
      <c r="AW36" s="107">
        <v>0.20565508684863526</v>
      </c>
      <c r="AX36" s="107">
        <v>0.63718415482310242</v>
      </c>
      <c r="AY36" s="107">
        <v>0.13727999999999999</v>
      </c>
      <c r="AZ36" s="107">
        <v>0.87449152019734799</v>
      </c>
      <c r="BA36" s="107">
        <v>0.14015923566878982</v>
      </c>
      <c r="BB36" s="107">
        <v>0.19779801467414759</v>
      </c>
      <c r="BC36" s="104">
        <v>2.2999999999999998</v>
      </c>
      <c r="BD36" s="107">
        <v>0.13910092395167023</v>
      </c>
      <c r="BE36" s="107">
        <v>2.9070938215102978E-2</v>
      </c>
    </row>
    <row r="37" spans="1:57" x14ac:dyDescent="0.2">
      <c r="B37" s="100">
        <v>31</v>
      </c>
      <c r="C37" s="101" t="s">
        <v>57</v>
      </c>
      <c r="D37" s="127" t="s">
        <v>303</v>
      </c>
      <c r="E37" s="100">
        <v>86.7</v>
      </c>
      <c r="F37" s="100">
        <v>2808.3999999999996</v>
      </c>
      <c r="G37" s="100">
        <v>2807.6099999999997</v>
      </c>
      <c r="H37" s="100">
        <v>-1232.5999999999997</v>
      </c>
      <c r="I37" s="100" t="s">
        <v>179</v>
      </c>
      <c r="J37" s="100" t="s">
        <v>304</v>
      </c>
      <c r="K37" s="100" t="s">
        <v>305</v>
      </c>
      <c r="L37" s="100" t="s">
        <v>44</v>
      </c>
      <c r="M37" s="100" t="s">
        <v>403</v>
      </c>
      <c r="N37" s="100">
        <v>76.180000000000007</v>
      </c>
      <c r="Q37" s="105">
        <v>2.4202141057934508E-2</v>
      </c>
      <c r="R37" s="105">
        <v>31.490545050055616</v>
      </c>
      <c r="S37" s="105">
        <v>0.86011685552407935</v>
      </c>
      <c r="T37" s="104">
        <v>1.0510345141090291</v>
      </c>
      <c r="U37" s="104">
        <v>6.0000000000000001E-3</v>
      </c>
      <c r="V37" s="105">
        <v>2.1075907015359068</v>
      </c>
      <c r="W37" s="102">
        <v>1068.2920353982302</v>
      </c>
      <c r="X37" s="106">
        <v>151.4284956925116</v>
      </c>
      <c r="Y37" s="102">
        <v>1061.6949152542375</v>
      </c>
      <c r="Z37" s="102">
        <v>2390.6013986013986</v>
      </c>
      <c r="AA37" s="107">
        <v>16.248875826598088</v>
      </c>
      <c r="AB37" s="106">
        <v>130.30422535211267</v>
      </c>
      <c r="AC37" s="102">
        <v>374.81492957746474</v>
      </c>
      <c r="AD37" s="108">
        <v>7.4</v>
      </c>
      <c r="AE37" s="106">
        <v>101.59604339502233</v>
      </c>
      <c r="AF37" s="106">
        <v>4.4699055793991418</v>
      </c>
      <c r="AG37" s="108">
        <v>1.8</v>
      </c>
      <c r="AH37" s="108">
        <v>0.7</v>
      </c>
      <c r="AI37" s="105">
        <v>8.4224894641782058</v>
      </c>
      <c r="AJ37" s="105">
        <v>10.854391420911528</v>
      </c>
      <c r="AK37" s="105">
        <v>8.0558464223385688E-3</v>
      </c>
      <c r="AL37" s="104">
        <v>0.89</v>
      </c>
      <c r="AM37" s="106">
        <v>0.31161989835207149</v>
      </c>
      <c r="AN37" s="107">
        <v>0.38060834298957125</v>
      </c>
      <c r="AO37" s="107">
        <v>1.944389565879665</v>
      </c>
      <c r="AP37" s="107">
        <v>0.23958919001684276</v>
      </c>
      <c r="AQ37" s="107">
        <v>1.3980480427046262</v>
      </c>
      <c r="AR37" s="107">
        <v>0.63645541152584728</v>
      </c>
      <c r="AS37" s="109">
        <v>0.12</v>
      </c>
      <c r="AT37" s="107">
        <v>0.74013367444835299</v>
      </c>
      <c r="AU37" s="107">
        <v>0.13551334702258727</v>
      </c>
      <c r="AV37" s="107">
        <v>1.2104020654044751</v>
      </c>
      <c r="AW37" s="107">
        <v>0.24555831265508685</v>
      </c>
      <c r="AX37" s="107">
        <v>0.83308859993952211</v>
      </c>
      <c r="AY37" s="107">
        <v>0.15895578947368422</v>
      </c>
      <c r="AZ37" s="107">
        <v>1.1275016959605302</v>
      </c>
      <c r="BA37" s="107">
        <v>0.16403821656050954</v>
      </c>
      <c r="BB37" s="109">
        <v>0.28000000000000003</v>
      </c>
      <c r="BC37" s="104">
        <v>2.9</v>
      </c>
      <c r="BD37" s="107">
        <v>0.20544136460554371</v>
      </c>
      <c r="BE37" s="107">
        <v>2.9979405034324946E-2</v>
      </c>
    </row>
    <row r="38" spans="1:57" x14ac:dyDescent="0.2">
      <c r="B38" s="100">
        <v>32</v>
      </c>
      <c r="C38" s="101" t="s">
        <v>57</v>
      </c>
      <c r="D38" s="127" t="s">
        <v>303</v>
      </c>
      <c r="E38" s="100">
        <v>86.7</v>
      </c>
      <c r="F38" s="100">
        <v>2808.3999999999996</v>
      </c>
      <c r="G38" s="100">
        <v>2807.6099999999997</v>
      </c>
      <c r="H38" s="100">
        <v>-1232.5999999999997</v>
      </c>
      <c r="I38" s="100" t="s">
        <v>179</v>
      </c>
      <c r="J38" s="100" t="s">
        <v>304</v>
      </c>
      <c r="K38" s="100" t="s">
        <v>305</v>
      </c>
      <c r="L38" s="100" t="s">
        <v>44</v>
      </c>
      <c r="M38" s="100" t="s">
        <v>403</v>
      </c>
      <c r="N38" s="100">
        <v>76.180000000000007</v>
      </c>
      <c r="Q38" s="104">
        <v>2.5000000000000001E-2</v>
      </c>
      <c r="R38" s="105">
        <v>34.153503893214683</v>
      </c>
      <c r="S38" s="105">
        <v>0.96075779036827214</v>
      </c>
      <c r="T38" s="104">
        <v>0.97728681876261903</v>
      </c>
      <c r="U38" s="104">
        <v>6.0000000000000001E-3</v>
      </c>
      <c r="V38" s="105">
        <v>1.4940149439601493</v>
      </c>
      <c r="W38" s="102">
        <v>1131.2522123893805</v>
      </c>
      <c r="X38" s="106">
        <v>142.5557322730285</v>
      </c>
      <c r="Y38" s="102">
        <v>1240.6779661016951</v>
      </c>
      <c r="Z38" s="102">
        <v>2485.2587412587413</v>
      </c>
      <c r="AA38" s="107">
        <v>17.117296105804556</v>
      </c>
      <c r="AB38" s="106">
        <v>137.29248826291081</v>
      </c>
      <c r="AC38" s="102">
        <v>382.11559859154931</v>
      </c>
      <c r="AD38" s="108">
        <v>8.1</v>
      </c>
      <c r="AE38" s="106">
        <v>101.68985322271858</v>
      </c>
      <c r="AF38" s="106">
        <v>4.408618025751073</v>
      </c>
      <c r="AG38" s="108">
        <v>2.2999999999999998</v>
      </c>
      <c r="AH38" s="108">
        <v>0.7</v>
      </c>
      <c r="AI38" s="105">
        <v>6.6672233594220343</v>
      </c>
      <c r="AJ38" s="105">
        <v>6.4550101876675594</v>
      </c>
      <c r="AK38" s="105">
        <v>9.0628272251308886E-3</v>
      </c>
      <c r="AL38" s="104">
        <v>0.99</v>
      </c>
      <c r="AM38" s="108">
        <v>2</v>
      </c>
      <c r="AN38" s="107">
        <v>0.1897856315179606</v>
      </c>
      <c r="AO38" s="107">
        <v>0.78125552170601675</v>
      </c>
      <c r="AP38" s="107">
        <v>0.11927147450620121</v>
      </c>
      <c r="AQ38" s="107">
        <v>0.55118327402135237</v>
      </c>
      <c r="AR38" s="107">
        <v>0.25541277526159611</v>
      </c>
      <c r="AS38" s="107">
        <v>2.8488933601609701E-2</v>
      </c>
      <c r="AT38" s="107">
        <v>0.25328557723057243</v>
      </c>
      <c r="AU38" s="107">
        <v>8.899383983572895E-2</v>
      </c>
      <c r="AV38" s="107">
        <v>0.87441480206540456</v>
      </c>
      <c r="AW38" s="107">
        <v>0.21690984284532672</v>
      </c>
      <c r="AX38" s="107">
        <v>0.68962322346537641</v>
      </c>
      <c r="AY38" s="107">
        <v>0.13727999999999999</v>
      </c>
      <c r="AZ38" s="107">
        <v>0.88955164970706124</v>
      </c>
      <c r="BA38" s="107">
        <v>0.20660509554140127</v>
      </c>
      <c r="BB38" s="107">
        <v>0.21213120414328873</v>
      </c>
      <c r="BC38" s="104">
        <v>3.1</v>
      </c>
      <c r="BD38" s="107">
        <v>0.16906112295664535</v>
      </c>
      <c r="BE38" s="107">
        <v>4.6331807780320367E-2</v>
      </c>
    </row>
    <row r="39" spans="1:57" x14ac:dyDescent="0.2">
      <c r="B39" s="100">
        <v>33</v>
      </c>
      <c r="C39" s="101" t="s">
        <v>57</v>
      </c>
      <c r="D39" s="127" t="s">
        <v>303</v>
      </c>
      <c r="E39" s="100">
        <v>86.7</v>
      </c>
      <c r="F39" s="100">
        <v>2808.3999999999996</v>
      </c>
      <c r="G39" s="100">
        <v>2807.6099999999997</v>
      </c>
      <c r="H39" s="100">
        <v>-1232.5999999999997</v>
      </c>
      <c r="I39" s="100" t="s">
        <v>179</v>
      </c>
      <c r="J39" s="100" t="s">
        <v>304</v>
      </c>
      <c r="K39" s="100" t="s">
        <v>305</v>
      </c>
      <c r="L39" s="100" t="s">
        <v>44</v>
      </c>
      <c r="M39" s="100" t="s">
        <v>403</v>
      </c>
      <c r="N39" s="100">
        <v>76.180000000000007</v>
      </c>
      <c r="Q39" s="104">
        <v>2.5000000000000001E-2</v>
      </c>
      <c r="R39" s="105">
        <v>33.456062291434925</v>
      </c>
      <c r="S39" s="105">
        <v>0.84144121813031181</v>
      </c>
      <c r="T39" s="104">
        <v>0.95759971820957246</v>
      </c>
      <c r="U39" s="104">
        <v>6.0000000000000001E-3</v>
      </c>
      <c r="V39" s="105">
        <v>1.3038484848484848</v>
      </c>
      <c r="W39" s="102">
        <v>1367.8606194690265</v>
      </c>
      <c r="X39" s="106">
        <v>197.76403799425668</v>
      </c>
      <c r="Y39" s="102">
        <v>859.01694915254257</v>
      </c>
      <c r="Z39" s="102">
        <v>2509.4265734265737</v>
      </c>
      <c r="AA39" s="107">
        <v>17.180073475385747</v>
      </c>
      <c r="AB39" s="106">
        <v>134.71220657276996</v>
      </c>
      <c r="AC39" s="102">
        <v>389.13274647887323</v>
      </c>
      <c r="AD39" s="108">
        <v>6</v>
      </c>
      <c r="AE39" s="106">
        <v>102.90938098276963</v>
      </c>
      <c r="AF39" s="106">
        <v>4.1205665236051496</v>
      </c>
      <c r="AG39" s="108">
        <v>1.9</v>
      </c>
      <c r="AH39" s="108">
        <v>0.5</v>
      </c>
      <c r="AI39" s="105">
        <v>6.5439151113786869</v>
      </c>
      <c r="AJ39" s="105">
        <v>8.9601115281501329</v>
      </c>
      <c r="AK39" s="105">
        <v>3.2223385689354275E-2</v>
      </c>
      <c r="AL39" s="104">
        <v>1.1599999999999999</v>
      </c>
      <c r="AM39" s="108">
        <v>1.5</v>
      </c>
      <c r="AN39" s="107">
        <v>0.15867323290845886</v>
      </c>
      <c r="AO39" s="107">
        <v>0.77199162223914697</v>
      </c>
      <c r="AP39" s="107">
        <v>0.12554892053284336</v>
      </c>
      <c r="AQ39" s="107">
        <v>0.65729893238434167</v>
      </c>
      <c r="AR39" s="109">
        <v>0.55000000000000004</v>
      </c>
      <c r="AS39" s="109">
        <v>0.09</v>
      </c>
      <c r="AT39" s="109">
        <v>0.28000000000000003</v>
      </c>
      <c r="AU39" s="107">
        <v>6.9779260780287483E-2</v>
      </c>
      <c r="AV39" s="107">
        <v>0.86911531841652334</v>
      </c>
      <c r="AW39" s="107">
        <v>0.18723821339950372</v>
      </c>
      <c r="AX39" s="107">
        <v>0.69259147263380694</v>
      </c>
      <c r="AY39" s="107">
        <v>0.16979368421052629</v>
      </c>
      <c r="AZ39" s="107">
        <v>0.98794449583718769</v>
      </c>
      <c r="BA39" s="107">
        <v>0.19726114649681528</v>
      </c>
      <c r="BB39" s="107">
        <v>0.23601985325852393</v>
      </c>
      <c r="BC39" s="104">
        <v>2.5</v>
      </c>
      <c r="BD39" s="107">
        <v>0.32100213219616203</v>
      </c>
      <c r="BE39" s="107">
        <v>3.4521739130434784E-2</v>
      </c>
    </row>
    <row r="40" spans="1:57" x14ac:dyDescent="0.2">
      <c r="A40" s="55">
        <v>8</v>
      </c>
      <c r="B40" s="100">
        <v>34</v>
      </c>
      <c r="C40" s="101">
        <v>42894</v>
      </c>
      <c r="D40" s="127" t="s">
        <v>385</v>
      </c>
      <c r="E40" s="100">
        <v>88.14</v>
      </c>
      <c r="F40" s="100">
        <v>2809.8399999999997</v>
      </c>
      <c r="G40" s="100">
        <v>2809.0499999999997</v>
      </c>
      <c r="H40" s="100">
        <v>-1234.0399999999997</v>
      </c>
      <c r="I40" s="100" t="s">
        <v>179</v>
      </c>
      <c r="J40" s="100" t="s">
        <v>49</v>
      </c>
      <c r="K40" s="100" t="s">
        <v>305</v>
      </c>
      <c r="L40" s="100" t="s">
        <v>44</v>
      </c>
      <c r="M40" s="100" t="s">
        <v>406</v>
      </c>
      <c r="N40" s="100">
        <v>78.02</v>
      </c>
      <c r="Q40" s="105">
        <v>4.6521739130435003E-2</v>
      </c>
      <c r="R40" s="105">
        <v>27.259245608983587</v>
      </c>
      <c r="S40" s="105">
        <v>1.1837787810383749</v>
      </c>
      <c r="T40" s="104">
        <v>0.86996361577972681</v>
      </c>
      <c r="U40" s="105">
        <v>0.03</v>
      </c>
      <c r="V40" s="105">
        <v>1.7748373254959589</v>
      </c>
      <c r="W40" s="102">
        <v>557.07795527156554</v>
      </c>
      <c r="X40" s="106">
        <v>167.48219441770931</v>
      </c>
      <c r="Y40" s="102">
        <v>1844.7354917532068</v>
      </c>
      <c r="Z40" s="102">
        <v>2233.4843342036556</v>
      </c>
      <c r="AA40" s="107">
        <v>14.900866318147871</v>
      </c>
      <c r="AB40" s="106">
        <v>123.21292814833893</v>
      </c>
      <c r="AC40" s="102">
        <v>437.35175537938846</v>
      </c>
      <c r="AD40" s="106">
        <v>1.4065082690187429</v>
      </c>
      <c r="AE40" s="106">
        <v>94.719903988183162</v>
      </c>
      <c r="AF40" s="106">
        <v>3.0314942332336603</v>
      </c>
      <c r="AG40" s="108">
        <v>0.13</v>
      </c>
      <c r="AH40" s="108">
        <v>0.5</v>
      </c>
      <c r="AI40" s="105">
        <v>2.5669945593035912</v>
      </c>
      <c r="AJ40" s="105">
        <v>3.9097864651773979</v>
      </c>
      <c r="AK40" s="105">
        <v>0.11432527881040892</v>
      </c>
      <c r="AL40" s="105">
        <v>7.3246899661780995E-2</v>
      </c>
      <c r="AM40" s="106">
        <v>0.92765609756097567</v>
      </c>
      <c r="AN40" s="107">
        <v>7.5598006644518281E-2</v>
      </c>
      <c r="AO40" s="107">
        <v>0.36180688710624148</v>
      </c>
      <c r="AP40" s="107">
        <v>5.0282714054927291E-2</v>
      </c>
      <c r="AQ40" s="107">
        <v>0.27386531724406382</v>
      </c>
      <c r="AR40" s="107">
        <v>0.12361944157187178</v>
      </c>
      <c r="AS40" s="107">
        <v>1.8612538540596097E-2</v>
      </c>
      <c r="AT40" s="107">
        <v>0.2010655178297219</v>
      </c>
      <c r="AU40" s="107">
        <v>2.7170316301703162E-2</v>
      </c>
      <c r="AV40" s="107">
        <v>0.3227952830188679</v>
      </c>
      <c r="AW40" s="107">
        <v>8.4289693593314785E-2</v>
      </c>
      <c r="AX40" s="107">
        <v>0.27396615384615386</v>
      </c>
      <c r="AY40" s="107">
        <v>4.8399509803921575E-2</v>
      </c>
      <c r="AZ40" s="107">
        <v>0.47978925900747793</v>
      </c>
      <c r="BA40" s="107">
        <v>5.6685968819599107E-2</v>
      </c>
      <c r="BB40" s="107">
        <v>0.11446557203389826</v>
      </c>
      <c r="BC40" s="104">
        <v>7.0000000000000007E-2</v>
      </c>
      <c r="BD40" s="107">
        <v>7.1490885656416897E-2</v>
      </c>
      <c r="BE40" s="109">
        <v>1.4999999999999999E-2</v>
      </c>
    </row>
    <row r="41" spans="1:57" x14ac:dyDescent="0.2">
      <c r="B41" s="100">
        <v>35</v>
      </c>
      <c r="C41" s="101">
        <v>42894</v>
      </c>
      <c r="D41" s="127" t="s">
        <v>385</v>
      </c>
      <c r="E41" s="100">
        <v>88.14</v>
      </c>
      <c r="F41" s="100">
        <v>2809.8399999999997</v>
      </c>
      <c r="G41" s="100">
        <v>2809.0499999999997</v>
      </c>
      <c r="H41" s="100">
        <v>-1234.0399999999997</v>
      </c>
      <c r="I41" s="100" t="s">
        <v>179</v>
      </c>
      <c r="J41" s="100" t="s">
        <v>49</v>
      </c>
      <c r="K41" s="100" t="s">
        <v>305</v>
      </c>
      <c r="L41" s="100" t="s">
        <v>44</v>
      </c>
      <c r="M41" s="100" t="s">
        <v>406</v>
      </c>
      <c r="N41" s="100">
        <v>78.02</v>
      </c>
      <c r="Q41" s="105">
        <v>7.9130434782610004E-2</v>
      </c>
      <c r="R41" s="105">
        <v>28.587728188885691</v>
      </c>
      <c r="S41" s="105">
        <v>1.3420165537998499</v>
      </c>
      <c r="T41" s="104">
        <v>0.65845104021803702</v>
      </c>
      <c r="U41" s="105">
        <v>3.1011363636363636E-2</v>
      </c>
      <c r="V41" s="105">
        <v>1.5544987509184423</v>
      </c>
      <c r="W41" s="102">
        <v>1245.4249201277955</v>
      </c>
      <c r="X41" s="106">
        <v>142.30972088546679</v>
      </c>
      <c r="Y41" s="102">
        <v>1318.8466707391567</v>
      </c>
      <c r="Z41" s="102">
        <v>2460.9595300261099</v>
      </c>
      <c r="AA41" s="107">
        <v>15.724174757281553</v>
      </c>
      <c r="AB41" s="106">
        <v>125.27679629152718</v>
      </c>
      <c r="AC41" s="102">
        <v>412.75719139297848</v>
      </c>
      <c r="AD41" s="106">
        <v>1.3457056229327451</v>
      </c>
      <c r="AE41" s="106">
        <v>105.67799113737074</v>
      </c>
      <c r="AF41" s="106">
        <v>3.5606424604869709</v>
      </c>
      <c r="AG41" s="108">
        <v>0.08</v>
      </c>
      <c r="AH41" s="108">
        <v>0.4</v>
      </c>
      <c r="AI41" s="105">
        <v>4.6623010518679724</v>
      </c>
      <c r="AJ41" s="105">
        <v>9.9741458607095925</v>
      </c>
      <c r="AK41" s="105">
        <v>0.12251115241635688</v>
      </c>
      <c r="AL41" s="105">
        <v>9.1082299887259993E-2</v>
      </c>
      <c r="AM41" s="106">
        <v>1.93433170731707</v>
      </c>
      <c r="AN41" s="107">
        <v>9.6029900332225929E-2</v>
      </c>
      <c r="AO41" s="107">
        <v>0.34346174916846028</v>
      </c>
      <c r="AP41" s="107">
        <v>4.2237479806138928E-2</v>
      </c>
      <c r="AQ41" s="107">
        <v>0.29979953289217587</v>
      </c>
      <c r="AR41" s="107">
        <v>0.12567976559806965</v>
      </c>
      <c r="AS41" s="107">
        <v>3.2571942446043167E-2</v>
      </c>
      <c r="AT41" s="107">
        <v>0.20687510663709266</v>
      </c>
      <c r="AU41" s="107">
        <v>7.3150851581508525E-2</v>
      </c>
      <c r="AV41" s="107">
        <v>0.5738381132075473</v>
      </c>
      <c r="AW41" s="107">
        <v>0.15469637883008358</v>
      </c>
      <c r="AX41" s="107">
        <v>0.55608000000000013</v>
      </c>
      <c r="AY41" s="107">
        <v>9.3835784313725509E-2</v>
      </c>
      <c r="AZ41" s="107">
        <v>0.91429503738953088</v>
      </c>
      <c r="BA41" s="107">
        <v>0.11067260579064588</v>
      </c>
      <c r="BB41" s="107">
        <v>0.35439724576271187</v>
      </c>
      <c r="BC41" s="104">
        <v>0.06</v>
      </c>
      <c r="BD41" s="107">
        <v>0.16932774811268642</v>
      </c>
      <c r="BE41" s="107">
        <v>3.0056128293241696E-2</v>
      </c>
    </row>
    <row r="42" spans="1:57" x14ac:dyDescent="0.2">
      <c r="B42" s="100">
        <v>36</v>
      </c>
      <c r="C42" s="101">
        <v>42894</v>
      </c>
      <c r="D42" s="127" t="s">
        <v>385</v>
      </c>
      <c r="E42" s="100">
        <v>88.14</v>
      </c>
      <c r="F42" s="100">
        <v>2809.8399999999997</v>
      </c>
      <c r="G42" s="100">
        <v>2809.0499999999997</v>
      </c>
      <c r="H42" s="100">
        <v>-1234.0399999999997</v>
      </c>
      <c r="I42" s="100" t="s">
        <v>179</v>
      </c>
      <c r="J42" s="100" t="s">
        <v>49</v>
      </c>
      <c r="K42" s="100" t="s">
        <v>305</v>
      </c>
      <c r="L42" s="100" t="s">
        <v>44</v>
      </c>
      <c r="M42" s="100" t="s">
        <v>406</v>
      </c>
      <c r="N42" s="100">
        <v>78.02</v>
      </c>
      <c r="Q42" s="105">
        <v>6.3363975155279501E-2</v>
      </c>
      <c r="R42" s="105">
        <v>29.987198387561186</v>
      </c>
      <c r="S42" s="105">
        <v>0.55583521444695272</v>
      </c>
      <c r="T42" s="104">
        <v>0.88235611027638983</v>
      </c>
      <c r="U42" s="105">
        <v>2.6965909090909089E-2</v>
      </c>
      <c r="V42" s="105">
        <v>1.2987847171197648</v>
      </c>
      <c r="W42" s="102">
        <v>1098.6645367412141</v>
      </c>
      <c r="X42" s="106">
        <v>84.152281039461002</v>
      </c>
      <c r="Y42" s="102">
        <v>1866.3897373243735</v>
      </c>
      <c r="Z42" s="102">
        <v>2408.6201044386426</v>
      </c>
      <c r="AA42" s="107">
        <v>16.313704256908139</v>
      </c>
      <c r="AB42" s="106">
        <v>132.91310842132373</v>
      </c>
      <c r="AC42" s="102">
        <v>424.49354473386182</v>
      </c>
      <c r="AD42" s="108">
        <v>0.9</v>
      </c>
      <c r="AE42" s="106">
        <v>96.511225997045784</v>
      </c>
      <c r="AF42" s="106">
        <v>3.6515266979923107</v>
      </c>
      <c r="AG42" s="106">
        <v>0.13357621110673493</v>
      </c>
      <c r="AH42" s="108">
        <v>0.5</v>
      </c>
      <c r="AI42" s="105">
        <v>6.0297642364889379</v>
      </c>
      <c r="AJ42" s="105">
        <v>8.9575361366622861</v>
      </c>
      <c r="AK42" s="105">
        <v>0.10102323420074349</v>
      </c>
      <c r="AL42" s="105">
        <v>0.19740698985343999</v>
      </c>
      <c r="AM42" s="106">
        <v>1.3601707317073199</v>
      </c>
      <c r="AN42" s="107">
        <v>6.6943521594680006E-2</v>
      </c>
      <c r="AO42" s="107">
        <v>0.28638798669536303</v>
      </c>
      <c r="AP42" s="107">
        <v>4.324313408723747E-2</v>
      </c>
      <c r="AQ42" s="107">
        <v>0.390050603347606</v>
      </c>
      <c r="AR42" s="107">
        <v>0.20500224060668737</v>
      </c>
      <c r="AS42" s="107">
        <v>3.0710688591983559E-2</v>
      </c>
      <c r="AT42" s="107">
        <v>0.4044011260876984</v>
      </c>
      <c r="AU42" s="107">
        <v>0.10972627737226277</v>
      </c>
      <c r="AV42" s="107">
        <v>0.73061584905660382</v>
      </c>
      <c r="AW42" s="107">
        <v>0.20328690807799443</v>
      </c>
      <c r="AX42" s="107">
        <v>0.66607384615384624</v>
      </c>
      <c r="AY42" s="107">
        <v>0.12050490196078432</v>
      </c>
      <c r="AZ42" s="107">
        <v>1.217263086335826</v>
      </c>
      <c r="BA42" s="107">
        <v>0.13226726057906457</v>
      </c>
      <c r="BB42" s="107">
        <v>0.23702807203389828</v>
      </c>
      <c r="BC42" s="104">
        <v>0.08</v>
      </c>
      <c r="BD42" s="107">
        <v>8.3997606334008476E-2</v>
      </c>
      <c r="BE42" s="107">
        <v>2.4410080183276062E-2</v>
      </c>
    </row>
    <row r="43" spans="1:57" x14ac:dyDescent="0.2">
      <c r="B43" s="100">
        <v>37</v>
      </c>
      <c r="C43" s="101">
        <v>42894</v>
      </c>
      <c r="D43" s="127" t="s">
        <v>385</v>
      </c>
      <c r="E43" s="100">
        <v>88.14</v>
      </c>
      <c r="F43" s="100">
        <v>2809.8399999999997</v>
      </c>
      <c r="G43" s="100">
        <v>2809.0499999999997</v>
      </c>
      <c r="H43" s="100">
        <v>-1234.0399999999997</v>
      </c>
      <c r="I43" s="100" t="s">
        <v>179</v>
      </c>
      <c r="J43" s="100" t="s">
        <v>49</v>
      </c>
      <c r="K43" s="100" t="s">
        <v>305</v>
      </c>
      <c r="L43" s="100" t="s">
        <v>44</v>
      </c>
      <c r="M43" s="100" t="s">
        <v>406</v>
      </c>
      <c r="N43" s="100">
        <v>78.02</v>
      </c>
      <c r="Q43" s="105">
        <v>8.8074534161489998E-2</v>
      </c>
      <c r="R43" s="105">
        <v>27.80686438237835</v>
      </c>
      <c r="S43" s="105">
        <v>1.1897878103837474</v>
      </c>
      <c r="T43" s="104">
        <v>0.65873459729550299</v>
      </c>
      <c r="U43" s="105">
        <v>0.03</v>
      </c>
      <c r="V43" s="105">
        <v>0.69234827332843496</v>
      </c>
      <c r="W43" s="102">
        <v>1525.6964856230031</v>
      </c>
      <c r="X43" s="106">
        <v>158.65678537054856</v>
      </c>
      <c r="Y43" s="102">
        <v>1142.5192425167988</v>
      </c>
      <c r="Z43" s="102">
        <v>2337.1566579634468</v>
      </c>
      <c r="AA43" s="107">
        <v>14.778894697535472</v>
      </c>
      <c r="AB43" s="106">
        <v>115.06064898274531</v>
      </c>
      <c r="AC43" s="102">
        <v>370.3855039637599</v>
      </c>
      <c r="AD43" s="108">
        <v>0.8</v>
      </c>
      <c r="AE43" s="106">
        <v>97.82219350073855</v>
      </c>
      <c r="AF43" s="106">
        <v>3.5959863306279365</v>
      </c>
      <c r="AG43" s="108">
        <v>0.11</v>
      </c>
      <c r="AH43" s="108">
        <v>0.4</v>
      </c>
      <c r="AI43" s="105">
        <v>2.6883017772941606</v>
      </c>
      <c r="AJ43" s="105">
        <v>6.6318396846254934</v>
      </c>
      <c r="AK43" s="105">
        <v>8.8744423791821569E-2</v>
      </c>
      <c r="AL43" s="105">
        <v>0.15930101465613999</v>
      </c>
      <c r="AM43" s="106">
        <v>0.90762926829268298</v>
      </c>
      <c r="AN43" s="109">
        <v>0.02</v>
      </c>
      <c r="AO43" s="109">
        <v>0.08</v>
      </c>
      <c r="AP43" s="109">
        <v>8.9999999999999993E-3</v>
      </c>
      <c r="AQ43" s="109">
        <v>0.03</v>
      </c>
      <c r="AR43" s="109">
        <v>0.05</v>
      </c>
      <c r="AS43" s="109">
        <v>1.0999999999999999E-2</v>
      </c>
      <c r="AT43" s="109">
        <v>0.04</v>
      </c>
      <c r="AU43" s="107">
        <v>2.7170316301703162E-2</v>
      </c>
      <c r="AV43" s="107">
        <v>0.24043735849056608</v>
      </c>
      <c r="AW43" s="107">
        <v>0.10114763231197772</v>
      </c>
      <c r="AX43" s="107">
        <v>0.36766461538461542</v>
      </c>
      <c r="AY43" s="107">
        <v>6.9142156862745122E-2</v>
      </c>
      <c r="AZ43" s="107">
        <v>0.52076002719238612</v>
      </c>
      <c r="BA43" s="107">
        <v>5.7585746102449889E-2</v>
      </c>
      <c r="BB43" s="107">
        <v>0.31181197033898306</v>
      </c>
      <c r="BC43" s="105">
        <v>0.10856915615906886</v>
      </c>
      <c r="BD43" s="107">
        <v>0.10329847173632849</v>
      </c>
      <c r="BE43" s="107">
        <v>2.8174112256586482E-2</v>
      </c>
    </row>
    <row r="44" spans="1:57" x14ac:dyDescent="0.2">
      <c r="B44" s="100">
        <v>38</v>
      </c>
      <c r="C44" s="101">
        <v>42894</v>
      </c>
      <c r="D44" s="127" t="s">
        <v>385</v>
      </c>
      <c r="E44" s="100">
        <v>88.14</v>
      </c>
      <c r="F44" s="100">
        <v>2809.8399999999997</v>
      </c>
      <c r="G44" s="100">
        <v>2809.0499999999997</v>
      </c>
      <c r="H44" s="100">
        <v>-1234.0399999999997</v>
      </c>
      <c r="I44" s="100" t="s">
        <v>179</v>
      </c>
      <c r="J44" s="100" t="s">
        <v>49</v>
      </c>
      <c r="K44" s="100" t="s">
        <v>305</v>
      </c>
      <c r="L44" s="100" t="s">
        <v>44</v>
      </c>
      <c r="M44" s="100" t="s">
        <v>406</v>
      </c>
      <c r="N44" s="100">
        <v>78.02</v>
      </c>
      <c r="Q44" s="105">
        <v>3.861242236024845E-2</v>
      </c>
      <c r="R44" s="105">
        <v>28.040109415490928</v>
      </c>
      <c r="S44" s="105">
        <v>1.4151264108352148</v>
      </c>
      <c r="T44" s="104">
        <v>0.84662791851567143</v>
      </c>
      <c r="U44" s="105">
        <v>3.6068181818181819E-2</v>
      </c>
      <c r="V44" s="105">
        <v>1.1643579720793533</v>
      </c>
      <c r="W44" s="102">
        <v>720.34888178913741</v>
      </c>
      <c r="X44" s="106">
        <v>107.81039461020211</v>
      </c>
      <c r="Y44" s="102">
        <v>1936.5082467929135</v>
      </c>
      <c r="Z44" s="102">
        <v>2301.9281984334207</v>
      </c>
      <c r="AA44" s="107">
        <v>15.002509335324868</v>
      </c>
      <c r="AB44" s="106">
        <v>131.8811743497296</v>
      </c>
      <c r="AC44" s="102">
        <v>422.85390713476784</v>
      </c>
      <c r="AD44" s="106">
        <v>5.1056339581036374</v>
      </c>
      <c r="AE44" s="106">
        <v>97.832200886262925</v>
      </c>
      <c r="AF44" s="106">
        <v>4.0857513882956003</v>
      </c>
      <c r="AG44" s="106">
        <v>0.3565380070894052</v>
      </c>
      <c r="AH44" s="106">
        <v>0.87622488945041055</v>
      </c>
      <c r="AI44" s="105">
        <v>2.1800145085237581</v>
      </c>
      <c r="AJ44" s="105">
        <v>4.4190998685939551</v>
      </c>
      <c r="AK44" s="105">
        <v>0.13274349442379182</v>
      </c>
      <c r="AL44" s="105">
        <v>4.6943630214205181E-2</v>
      </c>
      <c r="AM44" s="106">
        <v>1.6781853658536585</v>
      </c>
      <c r="AN44" s="107">
        <v>0.10215946843853824</v>
      </c>
      <c r="AO44" s="107">
        <v>0.27211954607708871</v>
      </c>
      <c r="AP44" s="107">
        <v>3.8214862681744739E-2</v>
      </c>
      <c r="AQ44" s="107">
        <v>0.22510899182561306</v>
      </c>
      <c r="AR44" s="107">
        <v>0.13907187176835575</v>
      </c>
      <c r="AS44" s="107">
        <v>2.7445015416238401E-2</v>
      </c>
      <c r="AT44" s="107">
        <v>0.19912898822726496</v>
      </c>
      <c r="AU44" s="107">
        <v>2.2990267639902674E-2</v>
      </c>
      <c r="AV44" s="107">
        <v>0.26822075471698115</v>
      </c>
      <c r="AW44" s="107">
        <v>5.7515320334261849E-2</v>
      </c>
      <c r="AX44" s="107">
        <v>0.22406153846153848</v>
      </c>
      <c r="AY44" s="107">
        <v>5.1362745098039224E-2</v>
      </c>
      <c r="AZ44" s="107">
        <v>0.40323861318830728</v>
      </c>
      <c r="BA44" s="107">
        <v>6.0285077951002228E-2</v>
      </c>
      <c r="BB44" s="107">
        <v>0.10200158898305081</v>
      </c>
      <c r="BC44" s="105">
        <v>0.21621823472356935</v>
      </c>
      <c r="BD44" s="107">
        <v>7.5870926164610566E-2</v>
      </c>
      <c r="BE44" s="107">
        <v>4.3230240549828172E-2</v>
      </c>
    </row>
    <row r="45" spans="1:57" x14ac:dyDescent="0.2">
      <c r="B45" s="100">
        <v>39</v>
      </c>
      <c r="C45" s="101">
        <v>42894</v>
      </c>
      <c r="D45" s="127" t="s">
        <v>385</v>
      </c>
      <c r="E45" s="100">
        <v>88.14</v>
      </c>
      <c r="F45" s="100">
        <v>2809.8399999999997</v>
      </c>
      <c r="G45" s="100">
        <v>2809.0499999999997</v>
      </c>
      <c r="H45" s="100">
        <v>-1234.0399999999997</v>
      </c>
      <c r="I45" s="100" t="s">
        <v>179</v>
      </c>
      <c r="J45" s="100" t="s">
        <v>49</v>
      </c>
      <c r="K45" s="100" t="s">
        <v>305</v>
      </c>
      <c r="L45" s="100" t="s">
        <v>44</v>
      </c>
      <c r="M45" s="100" t="s">
        <v>406</v>
      </c>
      <c r="N45" s="100">
        <v>78.02</v>
      </c>
      <c r="Q45" s="105">
        <v>4.2572670807453417E-2</v>
      </c>
      <c r="R45" s="105">
        <v>27.421503023322774</v>
      </c>
      <c r="S45" s="105">
        <v>1.4451715575620772</v>
      </c>
      <c r="T45" s="104">
        <v>0.89983162793948079</v>
      </c>
      <c r="U45" s="105">
        <v>3.2022727272727272E-2</v>
      </c>
      <c r="V45" s="105">
        <v>1.8445775165319618</v>
      </c>
      <c r="W45" s="102">
        <v>591.22012779552722</v>
      </c>
      <c r="X45" s="106">
        <v>73.140577478344554</v>
      </c>
      <c r="Y45" s="102">
        <v>2415.995113011606</v>
      </c>
      <c r="Z45" s="102">
        <v>2195.2362924281988</v>
      </c>
      <c r="AA45" s="107">
        <v>14.270679611650484</v>
      </c>
      <c r="AB45" s="106">
        <v>120.94267319083184</v>
      </c>
      <c r="AC45" s="102">
        <v>425.61540203850507</v>
      </c>
      <c r="AD45" s="106">
        <v>1.314410143329658</v>
      </c>
      <c r="AE45" s="106">
        <v>86.834084194977834</v>
      </c>
      <c r="AF45" s="106">
        <v>3.1102605724049548</v>
      </c>
      <c r="AG45" s="106">
        <v>0.15265852697912563</v>
      </c>
      <c r="AH45" s="106">
        <v>0.52896525584333542</v>
      </c>
      <c r="AI45" s="105">
        <v>1.7850141458106636</v>
      </c>
      <c r="AJ45" s="105">
        <v>3.3036530880420498</v>
      </c>
      <c r="AK45" s="105">
        <v>0.11534851301115243</v>
      </c>
      <c r="AL45" s="105">
        <v>4.9618940248027057E-2</v>
      </c>
      <c r="AM45" s="106">
        <v>1.1078975609756099</v>
      </c>
      <c r="AN45" s="107">
        <v>6.6403654485049854E-2</v>
      </c>
      <c r="AO45" s="107">
        <v>0.26906202308745847</v>
      </c>
      <c r="AP45" s="107">
        <v>4.1231825525040379E-2</v>
      </c>
      <c r="AQ45" s="107">
        <v>0.17842740365901125</v>
      </c>
      <c r="AR45" s="107">
        <v>3.9146156497759398E-2</v>
      </c>
      <c r="AS45" s="107">
        <v>1.9543165467625901E-2</v>
      </c>
      <c r="AT45" s="107">
        <v>0.11101689131547518</v>
      </c>
      <c r="AU45" s="107">
        <v>2.6125304136253042E-2</v>
      </c>
      <c r="AV45" s="107">
        <v>0.21860754716981134</v>
      </c>
      <c r="AW45" s="107">
        <v>6.3465181058495829E-2</v>
      </c>
      <c r="AX45" s="107">
        <v>0.1741569230769231</v>
      </c>
      <c r="AY45" s="107">
        <v>4.5436274509803927E-2</v>
      </c>
      <c r="AZ45" s="107">
        <v>0.31914072059823251</v>
      </c>
      <c r="BA45" s="107">
        <v>4.5888641425389752E-2</v>
      </c>
      <c r="BB45" s="107">
        <v>0.13523887711864405</v>
      </c>
      <c r="BC45" s="104">
        <v>0.05</v>
      </c>
      <c r="BD45" s="107">
        <v>6.0950101270484003E-2</v>
      </c>
      <c r="BE45" s="107">
        <v>2.3469072164948451E-2</v>
      </c>
    </row>
    <row r="46" spans="1:57" x14ac:dyDescent="0.2">
      <c r="A46" s="55">
        <v>9</v>
      </c>
      <c r="B46" s="100">
        <v>40</v>
      </c>
      <c r="C46" s="101">
        <v>42516</v>
      </c>
      <c r="D46" s="127" t="s">
        <v>407</v>
      </c>
      <c r="E46" s="100">
        <v>88.19</v>
      </c>
      <c r="F46" s="100">
        <v>2809.89</v>
      </c>
      <c r="G46" s="100">
        <v>2809.1</v>
      </c>
      <c r="H46" s="100">
        <v>-1234.0899999999999</v>
      </c>
      <c r="I46" s="100" t="s">
        <v>179</v>
      </c>
      <c r="J46" s="100" t="s">
        <v>49</v>
      </c>
      <c r="K46" s="100" t="s">
        <v>305</v>
      </c>
      <c r="L46" s="100" t="s">
        <v>44</v>
      </c>
      <c r="M46" s="100" t="s">
        <v>406</v>
      </c>
      <c r="N46" s="100">
        <v>78.02</v>
      </c>
      <c r="Q46" s="105">
        <v>3.2000000000000001E-2</v>
      </c>
      <c r="R46" s="105">
        <v>25.86</v>
      </c>
      <c r="S46" s="105">
        <v>1.2410000000000001</v>
      </c>
      <c r="T46" s="104">
        <v>0.61373</v>
      </c>
      <c r="U46" s="104">
        <v>3.0000000000000001E-3</v>
      </c>
      <c r="V46" s="105">
        <v>1.704</v>
      </c>
      <c r="W46" s="102">
        <v>532.70000000000005</v>
      </c>
      <c r="X46" s="106">
        <v>116</v>
      </c>
      <c r="Y46" s="102">
        <v>1740</v>
      </c>
      <c r="Z46" s="102">
        <v>2257</v>
      </c>
      <c r="AA46" s="107">
        <v>14.15</v>
      </c>
      <c r="AB46" s="106">
        <v>116.9</v>
      </c>
      <c r="AC46" s="102">
        <v>491.1</v>
      </c>
      <c r="AD46" s="108">
        <v>1.8</v>
      </c>
      <c r="AE46" s="106">
        <v>85.77</v>
      </c>
      <c r="AF46" s="106">
        <v>3.806</v>
      </c>
      <c r="AG46" s="108">
        <v>0.2</v>
      </c>
      <c r="AH46" s="106">
        <v>0.27200000000000002</v>
      </c>
      <c r="AI46" s="105">
        <v>3.9649999999999999</v>
      </c>
      <c r="AJ46" s="105">
        <v>2.875</v>
      </c>
      <c r="AK46" s="104">
        <v>0.04</v>
      </c>
      <c r="AL46" s="104">
        <v>0.11</v>
      </c>
      <c r="AM46" s="108">
        <v>0.3</v>
      </c>
      <c r="AN46" s="107">
        <v>6.8000000000000005E-2</v>
      </c>
      <c r="AO46" s="107">
        <v>0.33300000000000002</v>
      </c>
      <c r="AP46" s="107">
        <v>3.9E-2</v>
      </c>
      <c r="AQ46" s="107">
        <v>0.34899999999999998</v>
      </c>
      <c r="AR46" s="107">
        <v>0.125</v>
      </c>
      <c r="AS46" s="107">
        <v>2.3E-2</v>
      </c>
      <c r="AT46" s="107">
        <v>0.23599999999999999</v>
      </c>
      <c r="AU46" s="107">
        <v>6.4000000000000001E-2</v>
      </c>
      <c r="AV46" s="107">
        <v>0.48199999999999998</v>
      </c>
      <c r="AW46" s="107">
        <v>0.12</v>
      </c>
      <c r="AX46" s="107">
        <v>0.46800000000000003</v>
      </c>
      <c r="AY46" s="107">
        <v>7.0999999999999994E-2</v>
      </c>
      <c r="AZ46" s="107">
        <v>0.63300000000000001</v>
      </c>
      <c r="BA46" s="107">
        <v>0.106</v>
      </c>
      <c r="BB46" s="107">
        <v>0.121</v>
      </c>
      <c r="BC46" s="104">
        <v>0.22</v>
      </c>
      <c r="BD46" s="107">
        <v>3.2000000000000001E-2</v>
      </c>
      <c r="BE46" s="107">
        <v>0.01</v>
      </c>
    </row>
    <row r="47" spans="1:57" x14ac:dyDescent="0.2">
      <c r="B47" s="100">
        <v>41</v>
      </c>
      <c r="C47" s="101">
        <v>42516</v>
      </c>
      <c r="D47" s="127" t="s">
        <v>407</v>
      </c>
      <c r="E47" s="100">
        <v>88.19</v>
      </c>
      <c r="F47" s="100">
        <v>2809.89</v>
      </c>
      <c r="G47" s="100">
        <v>2809.1</v>
      </c>
      <c r="H47" s="100">
        <v>-1234.0899999999999</v>
      </c>
      <c r="I47" s="100" t="s">
        <v>179</v>
      </c>
      <c r="J47" s="100" t="s">
        <v>49</v>
      </c>
      <c r="K47" s="100" t="s">
        <v>305</v>
      </c>
      <c r="L47" s="100" t="s">
        <v>44</v>
      </c>
      <c r="M47" s="100" t="s">
        <v>406</v>
      </c>
      <c r="N47" s="100">
        <v>78.02</v>
      </c>
      <c r="Q47" s="105">
        <v>2.5000000000000001E-2</v>
      </c>
      <c r="R47" s="105">
        <v>27.01</v>
      </c>
      <c r="S47" s="105">
        <v>1.2969999999999999</v>
      </c>
      <c r="T47" s="104">
        <v>0.58536999999999995</v>
      </c>
      <c r="U47" s="104">
        <v>3.0000000000000001E-3</v>
      </c>
      <c r="V47" s="105">
        <v>1.7629999999999999</v>
      </c>
      <c r="W47" s="102">
        <v>596.4</v>
      </c>
      <c r="X47" s="106">
        <v>100.4</v>
      </c>
      <c r="Y47" s="102">
        <v>1742</v>
      </c>
      <c r="Z47" s="102">
        <v>2301</v>
      </c>
      <c r="AA47" s="107">
        <v>14.61</v>
      </c>
      <c r="AB47" s="106">
        <v>119.3</v>
      </c>
      <c r="AC47" s="102">
        <v>503.1</v>
      </c>
      <c r="AD47" s="108">
        <v>1</v>
      </c>
      <c r="AE47" s="106">
        <v>89.41</v>
      </c>
      <c r="AF47" s="106">
        <v>3.653</v>
      </c>
      <c r="AG47" s="108">
        <v>0.3</v>
      </c>
      <c r="AH47" s="106">
        <v>0.308</v>
      </c>
      <c r="AI47" s="105">
        <v>4.7539999999999996</v>
      </c>
      <c r="AJ47" s="105">
        <v>3.726</v>
      </c>
      <c r="AK47" s="104">
        <v>0.08</v>
      </c>
      <c r="AL47" s="104">
        <v>0.13</v>
      </c>
      <c r="AM47" s="108">
        <v>0.3</v>
      </c>
      <c r="AN47" s="107">
        <v>8.3000000000000004E-2</v>
      </c>
      <c r="AO47" s="107">
        <v>0.39400000000000002</v>
      </c>
      <c r="AP47" s="107">
        <v>6.4000000000000001E-2</v>
      </c>
      <c r="AQ47" s="107">
        <v>0.4</v>
      </c>
      <c r="AR47" s="107">
        <v>0.16700000000000001</v>
      </c>
      <c r="AS47" s="109">
        <v>0.03</v>
      </c>
      <c r="AT47" s="107">
        <v>0.38300000000000001</v>
      </c>
      <c r="AU47" s="107">
        <v>8.5000000000000006E-2</v>
      </c>
      <c r="AV47" s="107">
        <v>0.624</v>
      </c>
      <c r="AW47" s="107">
        <v>0.155</v>
      </c>
      <c r="AX47" s="107">
        <v>0.55000000000000004</v>
      </c>
      <c r="AY47" s="107">
        <v>9.7000000000000003E-2</v>
      </c>
      <c r="AZ47" s="107">
        <v>0.69399999999999995</v>
      </c>
      <c r="BA47" s="107">
        <v>0.111</v>
      </c>
      <c r="BB47" s="107">
        <v>0.18</v>
      </c>
      <c r="BC47" s="104">
        <v>0.16</v>
      </c>
      <c r="BD47" s="107">
        <v>3.1E-2</v>
      </c>
      <c r="BE47" s="109">
        <v>0.02</v>
      </c>
    </row>
    <row r="48" spans="1:57" x14ac:dyDescent="0.2">
      <c r="B48" s="100">
        <v>42</v>
      </c>
      <c r="C48" s="101">
        <v>42516</v>
      </c>
      <c r="D48" s="127" t="s">
        <v>407</v>
      </c>
      <c r="E48" s="100">
        <v>88.19</v>
      </c>
      <c r="F48" s="100">
        <v>2809.89</v>
      </c>
      <c r="G48" s="100">
        <v>2809.1</v>
      </c>
      <c r="H48" s="100">
        <v>-1234.0899999999999</v>
      </c>
      <c r="I48" s="100" t="s">
        <v>179</v>
      </c>
      <c r="J48" s="100" t="s">
        <v>49</v>
      </c>
      <c r="K48" s="100" t="s">
        <v>305</v>
      </c>
      <c r="L48" s="100" t="s">
        <v>44</v>
      </c>
      <c r="M48" s="100" t="s">
        <v>406</v>
      </c>
      <c r="N48" s="100">
        <v>78.02</v>
      </c>
      <c r="Q48" s="105">
        <v>3.1E-2</v>
      </c>
      <c r="R48" s="105">
        <v>25.7</v>
      </c>
      <c r="S48" s="105">
        <v>1.169</v>
      </c>
      <c r="T48" s="104">
        <v>0.64500000000000002</v>
      </c>
      <c r="U48" s="104">
        <v>3.0000000000000001E-3</v>
      </c>
      <c r="V48" s="105">
        <v>1.4470000000000001</v>
      </c>
      <c r="W48" s="102">
        <v>531</v>
      </c>
      <c r="X48" s="106">
        <v>99.77</v>
      </c>
      <c r="Y48" s="102">
        <v>1691</v>
      </c>
      <c r="Z48" s="102">
        <v>2271</v>
      </c>
      <c r="AA48" s="107">
        <v>14.56</v>
      </c>
      <c r="AB48" s="106">
        <v>119.2</v>
      </c>
      <c r="AC48" s="102">
        <v>502.9</v>
      </c>
      <c r="AD48" s="108">
        <v>1.1000000000000001</v>
      </c>
      <c r="AE48" s="106">
        <v>89.99</v>
      </c>
      <c r="AF48" s="106">
        <v>3.5459999999999998</v>
      </c>
      <c r="AG48" s="108">
        <v>0.2</v>
      </c>
      <c r="AH48" s="106">
        <v>0.25</v>
      </c>
      <c r="AI48" s="105">
        <v>3.5390000000000001</v>
      </c>
      <c r="AJ48" s="105">
        <v>2.4239999999999999</v>
      </c>
      <c r="AK48" s="104">
        <v>0.04</v>
      </c>
      <c r="AL48" s="104">
        <v>0.05</v>
      </c>
      <c r="AM48" s="106">
        <v>7.0000000000000007E-2</v>
      </c>
      <c r="AN48" s="107">
        <v>7.1999999999999995E-2</v>
      </c>
      <c r="AO48" s="107">
        <v>0.34200000000000003</v>
      </c>
      <c r="AP48" s="107">
        <v>0.04</v>
      </c>
      <c r="AQ48" s="107">
        <v>0.30099999999999999</v>
      </c>
      <c r="AR48" s="107">
        <v>0.13300000000000001</v>
      </c>
      <c r="AS48" s="107">
        <v>2.8000000000000001E-2</v>
      </c>
      <c r="AT48" s="107">
        <v>0.222</v>
      </c>
      <c r="AU48" s="107">
        <v>5.0999999999999997E-2</v>
      </c>
      <c r="AV48" s="107">
        <v>0.58299999999999996</v>
      </c>
      <c r="AW48" s="107">
        <v>0.112</v>
      </c>
      <c r="AX48" s="107">
        <v>0.42399999999999999</v>
      </c>
      <c r="AY48" s="107">
        <v>6.9000000000000006E-2</v>
      </c>
      <c r="AZ48" s="107">
        <v>0.55600000000000005</v>
      </c>
      <c r="BA48" s="107">
        <v>0.11</v>
      </c>
      <c r="BB48" s="107">
        <v>0.128</v>
      </c>
      <c r="BC48" s="104">
        <v>0.18</v>
      </c>
      <c r="BD48" s="107">
        <v>3.9E-2</v>
      </c>
      <c r="BE48" s="107">
        <v>8.0000000000000002E-3</v>
      </c>
    </row>
    <row r="49" spans="1:61" x14ac:dyDescent="0.2">
      <c r="B49" s="100">
        <v>43</v>
      </c>
      <c r="C49" s="101">
        <v>42516</v>
      </c>
      <c r="D49" s="127" t="s">
        <v>407</v>
      </c>
      <c r="E49" s="100">
        <v>88.19</v>
      </c>
      <c r="F49" s="100">
        <v>2809.89</v>
      </c>
      <c r="G49" s="100">
        <v>2809.1</v>
      </c>
      <c r="H49" s="100">
        <v>-1234.0899999999999</v>
      </c>
      <c r="I49" s="100" t="s">
        <v>179</v>
      </c>
      <c r="J49" s="100" t="s">
        <v>49</v>
      </c>
      <c r="K49" s="100" t="s">
        <v>305</v>
      </c>
      <c r="L49" s="100" t="s">
        <v>44</v>
      </c>
      <c r="M49" s="100" t="s">
        <v>406</v>
      </c>
      <c r="N49" s="100">
        <v>78.02</v>
      </c>
      <c r="Q49" s="105">
        <v>0.02</v>
      </c>
      <c r="R49" s="105">
        <v>26.91</v>
      </c>
      <c r="S49" s="105">
        <v>1.113</v>
      </c>
      <c r="T49" s="104">
        <v>0.66103999999999996</v>
      </c>
      <c r="U49" s="104">
        <v>3.0000000000000001E-3</v>
      </c>
      <c r="V49" s="105">
        <v>1.2170000000000001</v>
      </c>
      <c r="W49" s="102">
        <v>1074</v>
      </c>
      <c r="X49" s="106">
        <v>141.1</v>
      </c>
      <c r="Y49" s="102">
        <v>1198</v>
      </c>
      <c r="Z49" s="102">
        <v>2391</v>
      </c>
      <c r="AA49" s="107">
        <v>15.02</v>
      </c>
      <c r="AB49" s="106">
        <v>112.3</v>
      </c>
      <c r="AC49" s="102">
        <v>454.3</v>
      </c>
      <c r="AD49" s="108">
        <v>1.2</v>
      </c>
      <c r="AE49" s="106">
        <v>94.14</v>
      </c>
      <c r="AF49" s="106">
        <v>3.4830000000000001</v>
      </c>
      <c r="AG49" s="108">
        <v>0.3</v>
      </c>
      <c r="AH49" s="106">
        <v>0.13300000000000001</v>
      </c>
      <c r="AI49" s="105">
        <v>4.0209999999999999</v>
      </c>
      <c r="AJ49" s="105">
        <v>6.43</v>
      </c>
      <c r="AK49" s="105">
        <v>1.4E-2</v>
      </c>
      <c r="AL49" s="104">
        <v>0.05</v>
      </c>
      <c r="AM49" s="106">
        <v>9.2999999999999999E-2</v>
      </c>
      <c r="AN49" s="107">
        <v>0.05</v>
      </c>
      <c r="AO49" s="107">
        <v>0.19800000000000001</v>
      </c>
      <c r="AP49" s="107">
        <v>2.8000000000000001E-2</v>
      </c>
      <c r="AQ49" s="107">
        <v>0.14799999999999999</v>
      </c>
      <c r="AR49" s="107">
        <v>0.09</v>
      </c>
      <c r="AS49" s="107">
        <v>1.4999999999999999E-2</v>
      </c>
      <c r="AT49" s="107">
        <v>0.26500000000000001</v>
      </c>
      <c r="AU49" s="107">
        <v>0.05</v>
      </c>
      <c r="AV49" s="107">
        <v>0.499</v>
      </c>
      <c r="AW49" s="107">
        <v>0.14099999999999999</v>
      </c>
      <c r="AX49" s="107">
        <v>0.47299999999999998</v>
      </c>
      <c r="AY49" s="107">
        <v>8.8999999999999996E-2</v>
      </c>
      <c r="AZ49" s="107">
        <v>0.67200000000000004</v>
      </c>
      <c r="BA49" s="107">
        <v>0.13800000000000001</v>
      </c>
      <c r="BB49" s="107">
        <v>0.23499999999999999</v>
      </c>
      <c r="BC49" s="105">
        <v>0.19800000000000001</v>
      </c>
      <c r="BD49" s="107">
        <v>8.3000000000000004E-2</v>
      </c>
      <c r="BE49" s="107">
        <v>1.2E-2</v>
      </c>
    </row>
    <row r="50" spans="1:61" x14ac:dyDescent="0.2">
      <c r="B50" s="100">
        <v>44</v>
      </c>
      <c r="C50" s="101">
        <v>42516</v>
      </c>
      <c r="D50" s="127" t="s">
        <v>407</v>
      </c>
      <c r="E50" s="100">
        <v>88.19</v>
      </c>
      <c r="F50" s="100">
        <v>2809.89</v>
      </c>
      <c r="G50" s="100">
        <v>2809.1</v>
      </c>
      <c r="H50" s="100">
        <v>-1234.0899999999999</v>
      </c>
      <c r="I50" s="100" t="s">
        <v>179</v>
      </c>
      <c r="J50" s="100" t="s">
        <v>49</v>
      </c>
      <c r="K50" s="100" t="s">
        <v>305</v>
      </c>
      <c r="L50" s="100" t="s">
        <v>44</v>
      </c>
      <c r="M50" s="100" t="s">
        <v>406</v>
      </c>
      <c r="N50" s="100">
        <v>78.02</v>
      </c>
      <c r="Q50" s="105">
        <v>2.9000000000000001E-2</v>
      </c>
      <c r="R50" s="105">
        <v>26.06</v>
      </c>
      <c r="S50" s="105">
        <v>1.1619999999999999</v>
      </c>
      <c r="T50" s="104">
        <v>0.67634000000000005</v>
      </c>
      <c r="U50" s="105">
        <v>2E-3</v>
      </c>
      <c r="V50" s="105">
        <v>1.6859999999999999</v>
      </c>
      <c r="W50" s="102">
        <v>607.1</v>
      </c>
      <c r="X50" s="106">
        <v>114</v>
      </c>
      <c r="Y50" s="102">
        <v>1559</v>
      </c>
      <c r="Z50" s="102">
        <v>2267</v>
      </c>
      <c r="AA50" s="107">
        <v>14.31</v>
      </c>
      <c r="AB50" s="106">
        <v>115.5</v>
      </c>
      <c r="AC50" s="102">
        <v>469.9</v>
      </c>
      <c r="AD50" s="108">
        <v>1.5</v>
      </c>
      <c r="AE50" s="106">
        <v>87.92</v>
      </c>
      <c r="AF50" s="106">
        <v>3.2389999999999999</v>
      </c>
      <c r="AG50" s="108">
        <v>0.3</v>
      </c>
      <c r="AH50" s="106">
        <v>0.29599999999999999</v>
      </c>
      <c r="AI50" s="105">
        <v>4.4009999999999998</v>
      </c>
      <c r="AJ50" s="105">
        <v>3.9260000000000002</v>
      </c>
      <c r="AK50" s="104">
        <v>0.05</v>
      </c>
      <c r="AL50" s="104">
        <v>7.0000000000000007E-2</v>
      </c>
      <c r="AM50" s="108">
        <v>0.2</v>
      </c>
      <c r="AN50" s="107">
        <v>7.9000000000000001E-2</v>
      </c>
      <c r="AO50" s="107">
        <v>0.38500000000000001</v>
      </c>
      <c r="AP50" s="107">
        <v>6.0999999999999999E-2</v>
      </c>
      <c r="AQ50" s="107">
        <v>0.32800000000000001</v>
      </c>
      <c r="AR50" s="107">
        <v>0.185</v>
      </c>
      <c r="AS50" s="107">
        <v>2.5000000000000001E-2</v>
      </c>
      <c r="AT50" s="107">
        <v>0.30299999999999999</v>
      </c>
      <c r="AU50" s="107">
        <v>6.6000000000000003E-2</v>
      </c>
      <c r="AV50" s="107">
        <v>0.56899999999999995</v>
      </c>
      <c r="AW50" s="107">
        <v>0.15</v>
      </c>
      <c r="AX50" s="107">
        <v>0.54900000000000004</v>
      </c>
      <c r="AY50" s="107">
        <v>9.9000000000000005E-2</v>
      </c>
      <c r="AZ50" s="107">
        <v>0.63900000000000001</v>
      </c>
      <c r="BA50" s="107">
        <v>0.11700000000000001</v>
      </c>
      <c r="BB50" s="107">
        <v>0.20399999999999999</v>
      </c>
      <c r="BC50" s="104">
        <v>0.18</v>
      </c>
      <c r="BD50" s="107">
        <v>5.8999999999999997E-2</v>
      </c>
      <c r="BE50" s="107">
        <v>1.4E-2</v>
      </c>
    </row>
    <row r="51" spans="1:61" x14ac:dyDescent="0.2">
      <c r="B51" s="100">
        <v>45</v>
      </c>
      <c r="C51" s="101">
        <v>42516</v>
      </c>
      <c r="D51" s="127" t="s">
        <v>407</v>
      </c>
      <c r="E51" s="100">
        <v>88.19</v>
      </c>
      <c r="F51" s="100">
        <v>2809.89</v>
      </c>
      <c r="G51" s="100">
        <v>2809.1</v>
      </c>
      <c r="H51" s="100">
        <v>-1234.0899999999999</v>
      </c>
      <c r="I51" s="100" t="s">
        <v>179</v>
      </c>
      <c r="J51" s="100" t="s">
        <v>49</v>
      </c>
      <c r="K51" s="100" t="s">
        <v>305</v>
      </c>
      <c r="L51" s="100" t="s">
        <v>44</v>
      </c>
      <c r="M51" s="100" t="s">
        <v>406</v>
      </c>
      <c r="N51" s="100">
        <v>78.02</v>
      </c>
      <c r="Q51" s="105">
        <v>3.2000000000000001E-2</v>
      </c>
      <c r="R51" s="105">
        <v>26.02</v>
      </c>
      <c r="S51" s="105">
        <v>1.1739999999999999</v>
      </c>
      <c r="T51" s="104">
        <v>0.64463000000000004</v>
      </c>
      <c r="U51" s="104">
        <v>3.0000000000000001E-3</v>
      </c>
      <c r="V51" s="105">
        <v>1.623</v>
      </c>
      <c r="W51" s="102">
        <v>533.5</v>
      </c>
      <c r="X51" s="106">
        <v>147.5</v>
      </c>
      <c r="Y51" s="102">
        <v>1674</v>
      </c>
      <c r="Z51" s="102">
        <v>2258</v>
      </c>
      <c r="AA51" s="107">
        <v>14.43</v>
      </c>
      <c r="AB51" s="106">
        <v>117.1</v>
      </c>
      <c r="AC51" s="102">
        <v>488.2</v>
      </c>
      <c r="AD51" s="108">
        <v>0.9</v>
      </c>
      <c r="AE51" s="106">
        <v>89.17</v>
      </c>
      <c r="AF51" s="106">
        <v>3.577</v>
      </c>
      <c r="AG51" s="108">
        <v>0.3</v>
      </c>
      <c r="AH51" s="106">
        <v>0.20599999999999999</v>
      </c>
      <c r="AI51" s="105">
        <v>4.1589999999999998</v>
      </c>
      <c r="AJ51" s="105">
        <v>3.077</v>
      </c>
      <c r="AK51" s="104">
        <v>0.05</v>
      </c>
      <c r="AL51" s="104">
        <v>7.0000000000000007E-2</v>
      </c>
      <c r="AM51" s="108">
        <v>0.2</v>
      </c>
      <c r="AN51" s="107">
        <v>7.6999999999999999E-2</v>
      </c>
      <c r="AO51" s="107">
        <v>0.32400000000000001</v>
      </c>
      <c r="AP51" s="107">
        <v>5.7000000000000002E-2</v>
      </c>
      <c r="AQ51" s="107">
        <v>0.3</v>
      </c>
      <c r="AR51" s="107">
        <v>0.158</v>
      </c>
      <c r="AS51" s="107">
        <v>2.4E-2</v>
      </c>
      <c r="AT51" s="107">
        <v>0.254</v>
      </c>
      <c r="AU51" s="107">
        <v>7.0999999999999994E-2</v>
      </c>
      <c r="AV51" s="107">
        <v>0.56499999999999995</v>
      </c>
      <c r="AW51" s="107">
        <v>0.129</v>
      </c>
      <c r="AX51" s="107">
        <v>0.48399999999999999</v>
      </c>
      <c r="AY51" s="107">
        <v>7.6999999999999999E-2</v>
      </c>
      <c r="AZ51" s="107">
        <v>0.67700000000000005</v>
      </c>
      <c r="BA51" s="107">
        <v>9.8000000000000004E-2</v>
      </c>
      <c r="BB51" s="107">
        <v>0.13300000000000001</v>
      </c>
      <c r="BC51" s="104">
        <v>0.17</v>
      </c>
      <c r="BD51" s="107">
        <v>2.1000000000000001E-2</v>
      </c>
      <c r="BE51" s="107">
        <v>1.4999999999999999E-2</v>
      </c>
    </row>
    <row r="52" spans="1:61" x14ac:dyDescent="0.2">
      <c r="B52" s="100">
        <v>46</v>
      </c>
      <c r="C52" s="101">
        <v>42516</v>
      </c>
      <c r="D52" s="127" t="s">
        <v>407</v>
      </c>
      <c r="E52" s="100">
        <v>88.19</v>
      </c>
      <c r="F52" s="100">
        <v>2809.89</v>
      </c>
      <c r="G52" s="100">
        <v>2809.1</v>
      </c>
      <c r="H52" s="100">
        <v>-1234.0899999999999</v>
      </c>
      <c r="I52" s="100" t="s">
        <v>179</v>
      </c>
      <c r="J52" s="100" t="s">
        <v>49</v>
      </c>
      <c r="K52" s="100" t="s">
        <v>305</v>
      </c>
      <c r="L52" s="100" t="s">
        <v>44</v>
      </c>
      <c r="M52" s="100" t="s">
        <v>406</v>
      </c>
      <c r="N52" s="100">
        <v>78.02</v>
      </c>
      <c r="Q52" s="105">
        <v>0.01</v>
      </c>
      <c r="R52" s="105">
        <v>27.15</v>
      </c>
      <c r="S52" s="105">
        <v>1.137</v>
      </c>
      <c r="T52" s="104">
        <v>0.59857000000000005</v>
      </c>
      <c r="U52" s="104">
        <v>3.0000000000000001E-3</v>
      </c>
      <c r="V52" s="105">
        <v>0.92</v>
      </c>
      <c r="W52" s="102">
        <v>968.3</v>
      </c>
      <c r="X52" s="106">
        <v>109.4</v>
      </c>
      <c r="Y52" s="102">
        <v>1223</v>
      </c>
      <c r="Z52" s="102">
        <v>2418</v>
      </c>
      <c r="AA52" s="107">
        <v>14.92</v>
      </c>
      <c r="AB52" s="106">
        <v>105.8</v>
      </c>
      <c r="AC52" s="102">
        <v>437.1</v>
      </c>
      <c r="AD52" s="108">
        <v>1.1000000000000001</v>
      </c>
      <c r="AE52" s="106">
        <v>96.51</v>
      </c>
      <c r="AF52" s="106">
        <v>3.7480000000000002</v>
      </c>
      <c r="AG52" s="108">
        <v>0.2</v>
      </c>
      <c r="AH52" s="106">
        <v>7.2999999999999995E-2</v>
      </c>
      <c r="AI52" s="105">
        <v>3.6309999999999998</v>
      </c>
      <c r="AJ52" s="105">
        <v>5.2569999999999997</v>
      </c>
      <c r="AK52" s="104">
        <v>0.04</v>
      </c>
      <c r="AL52" s="104">
        <v>0.08</v>
      </c>
      <c r="AM52" s="108">
        <v>0.3</v>
      </c>
      <c r="AN52" s="107">
        <v>2.5999999999999999E-2</v>
      </c>
      <c r="AO52" s="107">
        <v>0.1</v>
      </c>
      <c r="AP52" s="107">
        <v>0.01</v>
      </c>
      <c r="AQ52" s="107">
        <v>0.13100000000000001</v>
      </c>
      <c r="AR52" s="107">
        <v>5.8999999999999997E-2</v>
      </c>
      <c r="AS52" s="107">
        <v>1.4999999999999999E-2</v>
      </c>
      <c r="AT52" s="107">
        <v>0.14299999999999999</v>
      </c>
      <c r="AU52" s="107">
        <v>4.4999999999999998E-2</v>
      </c>
      <c r="AV52" s="107">
        <v>0.37</v>
      </c>
      <c r="AW52" s="107">
        <v>0.109</v>
      </c>
      <c r="AX52" s="107">
        <v>0.46100000000000002</v>
      </c>
      <c r="AY52" s="107">
        <v>9.5000000000000001E-2</v>
      </c>
      <c r="AZ52" s="107">
        <v>0.61599999999999999</v>
      </c>
      <c r="BA52" s="107">
        <v>0.111</v>
      </c>
      <c r="BB52" s="107">
        <v>0.19600000000000001</v>
      </c>
      <c r="BC52" s="105">
        <v>0.22</v>
      </c>
      <c r="BD52" s="107">
        <v>3.5999999999999997E-2</v>
      </c>
      <c r="BE52" s="109">
        <v>0.01</v>
      </c>
    </row>
    <row r="53" spans="1:61" x14ac:dyDescent="0.2">
      <c r="B53" s="100">
        <v>47</v>
      </c>
      <c r="C53" s="101">
        <v>42516</v>
      </c>
      <c r="D53" s="127" t="s">
        <v>407</v>
      </c>
      <c r="E53" s="100">
        <v>88.19</v>
      </c>
      <c r="F53" s="100">
        <v>2809.89</v>
      </c>
      <c r="G53" s="100">
        <v>2809.1</v>
      </c>
      <c r="H53" s="100">
        <v>-1234.0899999999999</v>
      </c>
      <c r="I53" s="100" t="s">
        <v>179</v>
      </c>
      <c r="J53" s="100" t="s">
        <v>49</v>
      </c>
      <c r="K53" s="100" t="s">
        <v>305</v>
      </c>
      <c r="L53" s="100" t="s">
        <v>44</v>
      </c>
      <c r="M53" s="100" t="s">
        <v>406</v>
      </c>
      <c r="N53" s="100">
        <v>78.02</v>
      </c>
      <c r="Q53" s="105">
        <v>1.4999999999999999E-2</v>
      </c>
      <c r="R53" s="105">
        <v>26.97</v>
      </c>
      <c r="S53" s="105">
        <v>1.1759999999999999</v>
      </c>
      <c r="T53" s="104">
        <v>0.57179999999999997</v>
      </c>
      <c r="U53" s="105">
        <v>5.0000000000000001E-3</v>
      </c>
      <c r="V53" s="105">
        <v>1.0409999999999999</v>
      </c>
      <c r="W53" s="102">
        <v>781.1</v>
      </c>
      <c r="X53" s="106">
        <v>112.2</v>
      </c>
      <c r="Y53" s="102">
        <v>1140</v>
      </c>
      <c r="Z53" s="102">
        <v>2373</v>
      </c>
      <c r="AA53" s="107">
        <v>15.14</v>
      </c>
      <c r="AB53" s="106">
        <v>117</v>
      </c>
      <c r="AC53" s="102">
        <v>464</v>
      </c>
      <c r="AD53" s="108">
        <v>1.1000000000000001</v>
      </c>
      <c r="AE53" s="106">
        <v>96.94</v>
      </c>
      <c r="AF53" s="106">
        <v>3.6320000000000001</v>
      </c>
      <c r="AG53" s="106">
        <v>0.35599999999999998</v>
      </c>
      <c r="AH53" s="106">
        <v>0.17</v>
      </c>
      <c r="AI53" s="105">
        <v>3.8540000000000001</v>
      </c>
      <c r="AJ53" s="105">
        <v>10.94</v>
      </c>
      <c r="AK53" s="105">
        <v>3.5000000000000003E-2</v>
      </c>
      <c r="AL53" s="104">
        <v>7.0000000000000007E-2</v>
      </c>
      <c r="AM53" s="106">
        <v>0.157</v>
      </c>
      <c r="AN53" s="107">
        <v>5.1999999999999998E-2</v>
      </c>
      <c r="AO53" s="107">
        <v>0.186</v>
      </c>
      <c r="AP53" s="107">
        <v>2.7E-2</v>
      </c>
      <c r="AQ53" s="107">
        <v>0.183</v>
      </c>
      <c r="AR53" s="107">
        <v>0.127</v>
      </c>
      <c r="AS53" s="107">
        <v>1.4E-2</v>
      </c>
      <c r="AT53" s="107">
        <v>0.23899999999999999</v>
      </c>
      <c r="AU53" s="107">
        <v>3.9E-2</v>
      </c>
      <c r="AV53" s="107">
        <v>0.45</v>
      </c>
      <c r="AW53" s="107">
        <v>0.13700000000000001</v>
      </c>
      <c r="AX53" s="107">
        <v>0.41699999999999998</v>
      </c>
      <c r="AY53" s="107">
        <v>8.2000000000000003E-2</v>
      </c>
      <c r="AZ53" s="107">
        <v>0.65400000000000003</v>
      </c>
      <c r="BA53" s="107">
        <v>0.128</v>
      </c>
      <c r="BB53" s="107">
        <v>0.34699999999999998</v>
      </c>
      <c r="BC53" s="105">
        <v>0.20799999999999999</v>
      </c>
      <c r="BD53" s="107">
        <v>9.5000000000000001E-2</v>
      </c>
      <c r="BE53" s="107">
        <v>1.0999999999999999E-2</v>
      </c>
    </row>
    <row r="54" spans="1:61" x14ac:dyDescent="0.2">
      <c r="B54" s="100">
        <v>48</v>
      </c>
      <c r="C54" s="101" t="s">
        <v>57</v>
      </c>
      <c r="D54" s="127" t="s">
        <v>407</v>
      </c>
      <c r="E54" s="100">
        <v>88.19</v>
      </c>
      <c r="F54" s="100">
        <v>2809.89</v>
      </c>
      <c r="G54" s="100">
        <v>2809.1</v>
      </c>
      <c r="H54" s="100">
        <v>-1234.0899999999999</v>
      </c>
      <c r="I54" s="100" t="s">
        <v>179</v>
      </c>
      <c r="J54" s="100" t="s">
        <v>49</v>
      </c>
      <c r="K54" s="100" t="s">
        <v>305</v>
      </c>
      <c r="L54" s="100" t="s">
        <v>44</v>
      </c>
      <c r="M54" s="100" t="s">
        <v>406</v>
      </c>
      <c r="N54" s="100">
        <v>78.02</v>
      </c>
      <c r="Q54" s="105">
        <v>4.0441395764986579E-2</v>
      </c>
      <c r="R54" s="105">
        <v>35.094381904260914</v>
      </c>
      <c r="S54" s="105">
        <v>1.0044279421019509</v>
      </c>
      <c r="T54" s="104">
        <v>0.63772240122226376</v>
      </c>
      <c r="U54" s="104">
        <v>6.0000000000000001E-3</v>
      </c>
      <c r="V54" s="105">
        <v>1.713061042867887</v>
      </c>
      <c r="W54" s="102">
        <v>827.04022988505744</v>
      </c>
      <c r="X54" s="106">
        <v>15.605257940977699</v>
      </c>
      <c r="Y54" s="102">
        <v>1158.9674471730439</v>
      </c>
      <c r="Z54" s="102">
        <v>2319.1064638783268</v>
      </c>
      <c r="AA54" s="107">
        <v>14.203002915451894</v>
      </c>
      <c r="AB54" s="106">
        <v>123.89340604858701</v>
      </c>
      <c r="AC54" s="102">
        <v>540.11461595824017</v>
      </c>
      <c r="AD54" s="108">
        <v>3.8</v>
      </c>
      <c r="AE54" s="106">
        <v>95.471476736345238</v>
      </c>
      <c r="AF54" s="106">
        <v>3.1019707740916274</v>
      </c>
      <c r="AG54" s="108">
        <v>1.5</v>
      </c>
      <c r="AH54" s="106">
        <v>0.38692303257422889</v>
      </c>
      <c r="AI54" s="105">
        <v>2.9467157670021349</v>
      </c>
      <c r="AJ54" s="105">
        <v>2.6842099213551114</v>
      </c>
      <c r="AK54" s="105">
        <v>5.8062871707731521E-2</v>
      </c>
      <c r="AL54" s="104">
        <v>0.52</v>
      </c>
      <c r="AM54" s="108">
        <v>1.1000000000000001</v>
      </c>
      <c r="AN54" s="109">
        <v>0.09</v>
      </c>
      <c r="AO54" s="107">
        <v>0.30255513307984794</v>
      </c>
      <c r="AP54" s="107">
        <v>5.2116135817307695E-2</v>
      </c>
      <c r="AQ54" s="107">
        <v>0.3945030020013342</v>
      </c>
      <c r="AR54" s="107">
        <v>7.0151823072325162E-2</v>
      </c>
      <c r="AS54" s="107">
        <v>3.6664448669201516E-2</v>
      </c>
      <c r="AT54" s="107">
        <v>0.28386046511627905</v>
      </c>
      <c r="AU54" s="107">
        <v>6.5543859649122821E-2</v>
      </c>
      <c r="AV54" s="107">
        <v>0.3134925373134328</v>
      </c>
      <c r="AW54" s="107">
        <v>0.10907040121120364</v>
      </c>
      <c r="AX54" s="107">
        <v>0.32938215297450424</v>
      </c>
      <c r="AY54" s="107">
        <v>8.9599999999999999E-2</v>
      </c>
      <c r="AZ54" s="107">
        <v>0.49236465638148663</v>
      </c>
      <c r="BA54" s="107">
        <v>7.8426035502958569E-2</v>
      </c>
      <c r="BB54" s="107">
        <v>3.9949163312857444E-2</v>
      </c>
      <c r="BC54" s="104">
        <v>1.4</v>
      </c>
      <c r="BD54" s="107">
        <v>6.2204211643956821E-2</v>
      </c>
      <c r="BE54" s="107">
        <v>2.9960526315789472E-2</v>
      </c>
    </row>
    <row r="55" spans="1:61" x14ac:dyDescent="0.2">
      <c r="B55" s="100">
        <v>49</v>
      </c>
      <c r="C55" s="101" t="s">
        <v>57</v>
      </c>
      <c r="D55" s="127" t="s">
        <v>407</v>
      </c>
      <c r="E55" s="100">
        <v>88.19</v>
      </c>
      <c r="F55" s="100">
        <v>2809.89</v>
      </c>
      <c r="G55" s="100">
        <v>2809.1</v>
      </c>
      <c r="H55" s="100">
        <v>-1234.0899999999999</v>
      </c>
      <c r="I55" s="100" t="s">
        <v>179</v>
      </c>
      <c r="J55" s="100" t="s">
        <v>49</v>
      </c>
      <c r="K55" s="100" t="s">
        <v>305</v>
      </c>
      <c r="L55" s="100" t="s">
        <v>44</v>
      </c>
      <c r="M55" s="100" t="s">
        <v>406</v>
      </c>
      <c r="N55" s="100">
        <v>78.02</v>
      </c>
      <c r="Q55" s="105">
        <v>2.9320011929615274E-2</v>
      </c>
      <c r="R55" s="105">
        <v>34.805028932140978</v>
      </c>
      <c r="S55" s="105">
        <v>1.0569276274386405</v>
      </c>
      <c r="T55" s="104">
        <v>0.63187772990802671</v>
      </c>
      <c r="U55" s="104">
        <v>6.0000000000000001E-3</v>
      </c>
      <c r="V55" s="105">
        <v>1.5170293306593132</v>
      </c>
      <c r="W55" s="102">
        <v>686.25287356321837</v>
      </c>
      <c r="X55" s="106">
        <v>153.67312457760758</v>
      </c>
      <c r="Y55" s="102">
        <v>1252.4049114791546</v>
      </c>
      <c r="Z55" s="102">
        <v>2265.2433460076045</v>
      </c>
      <c r="AA55" s="107">
        <v>14.361253644314868</v>
      </c>
      <c r="AB55" s="106">
        <v>117.55280118988597</v>
      </c>
      <c r="AC55" s="102">
        <v>531.8163310961969</v>
      </c>
      <c r="AD55" s="108">
        <v>4.5</v>
      </c>
      <c r="AE55" s="106">
        <v>92.29541469993255</v>
      </c>
      <c r="AF55" s="106">
        <v>3.9062559241706163</v>
      </c>
      <c r="AG55" s="108">
        <v>2.2000000000000002</v>
      </c>
      <c r="AH55" s="108">
        <v>0.5</v>
      </c>
      <c r="AI55" s="105">
        <v>2.9262589204025615</v>
      </c>
      <c r="AJ55" s="105">
        <v>2.2504724742891709</v>
      </c>
      <c r="AK55" s="105">
        <v>1.451571792693288E-2</v>
      </c>
      <c r="AL55" s="104">
        <v>0.56000000000000005</v>
      </c>
      <c r="AM55" s="108">
        <v>1.1000000000000001</v>
      </c>
      <c r="AN55" s="109">
        <v>0.12</v>
      </c>
      <c r="AO55" s="107">
        <v>0.34933174904942965</v>
      </c>
      <c r="AP55" s="107">
        <v>3.5059945913461538E-2</v>
      </c>
      <c r="AQ55" s="107">
        <v>0.21979452968645766</v>
      </c>
      <c r="AR55" s="107">
        <v>0.17632755528989841</v>
      </c>
      <c r="AS55" s="107">
        <v>4.3245247148288972E-2</v>
      </c>
      <c r="AT55" s="109">
        <v>0.33</v>
      </c>
      <c r="AU55" s="107">
        <v>4.8194014447884424E-2</v>
      </c>
      <c r="AV55" s="107">
        <v>0.38570149253731345</v>
      </c>
      <c r="AW55" s="107">
        <v>8.9401968205904625E-2</v>
      </c>
      <c r="AX55" s="107">
        <v>0.34723484419263456</v>
      </c>
      <c r="AY55" s="107">
        <v>6.4372815533980582E-2</v>
      </c>
      <c r="AZ55" s="107">
        <v>0.52147405329593266</v>
      </c>
      <c r="BA55" s="107">
        <v>8.5100591715976323E-2</v>
      </c>
      <c r="BB55" s="107">
        <v>2.5567464520228764E-2</v>
      </c>
      <c r="BC55" s="104">
        <v>1.8</v>
      </c>
      <c r="BD55" s="107">
        <v>0.10367368607326137</v>
      </c>
      <c r="BE55" s="107">
        <v>4.6302631578947359E-2</v>
      </c>
    </row>
    <row r="56" spans="1:61" x14ac:dyDescent="0.2">
      <c r="A56" s="55">
        <v>10</v>
      </c>
      <c r="B56" s="100">
        <v>50</v>
      </c>
      <c r="C56" s="101" t="s">
        <v>57</v>
      </c>
      <c r="D56" s="127" t="s">
        <v>308</v>
      </c>
      <c r="E56" s="100">
        <v>88.2</v>
      </c>
      <c r="F56" s="100">
        <v>2809.9</v>
      </c>
      <c r="G56" s="100">
        <v>2809.11</v>
      </c>
      <c r="H56" s="100">
        <v>-1234.0999999999999</v>
      </c>
      <c r="I56" s="100" t="s">
        <v>180</v>
      </c>
      <c r="J56" s="100" t="s">
        <v>53</v>
      </c>
      <c r="K56" s="100" t="s">
        <v>53</v>
      </c>
      <c r="L56" s="100" t="s">
        <v>44</v>
      </c>
      <c r="M56" s="100" t="s">
        <v>306</v>
      </c>
      <c r="Q56" s="104">
        <v>2.7E-2</v>
      </c>
      <c r="R56" s="105">
        <v>35.073713834823771</v>
      </c>
      <c r="S56" s="105">
        <v>0.96876777847702955</v>
      </c>
      <c r="T56" s="104">
        <v>0.74907198486335536</v>
      </c>
      <c r="U56" s="104">
        <v>6.0000000000000001E-3</v>
      </c>
      <c r="V56" s="105">
        <v>1.2086980446227127</v>
      </c>
      <c r="W56" s="102">
        <v>1181.2068965517242</v>
      </c>
      <c r="X56" s="106">
        <v>157.44059472854249</v>
      </c>
      <c r="Y56" s="102">
        <v>757.61496287835507</v>
      </c>
      <c r="Z56" s="102">
        <v>2389.9264892268693</v>
      </c>
      <c r="AA56" s="107">
        <v>14.816224489795918</v>
      </c>
      <c r="AB56" s="106">
        <v>105.67674764501736</v>
      </c>
      <c r="AC56" s="102">
        <v>575.7972408650262</v>
      </c>
      <c r="AD56" s="106">
        <v>121.568143952016</v>
      </c>
      <c r="AE56" s="106">
        <v>104.66783546864463</v>
      </c>
      <c r="AF56" s="106">
        <v>3.4398657187993682</v>
      </c>
      <c r="AG56" s="108">
        <v>2.5</v>
      </c>
      <c r="AH56" s="108">
        <v>0.5</v>
      </c>
      <c r="AI56" s="105">
        <v>2.876976517230863</v>
      </c>
      <c r="AJ56" s="105">
        <v>3.8907719298245613</v>
      </c>
      <c r="AK56" s="104">
        <v>0.18</v>
      </c>
      <c r="AL56" s="104">
        <v>0.48</v>
      </c>
      <c r="AM56" s="108">
        <v>1.9</v>
      </c>
      <c r="AN56" s="109">
        <v>0.12</v>
      </c>
      <c r="AO56" s="107">
        <v>0.12341064638783271</v>
      </c>
      <c r="AP56" s="109">
        <v>0.04</v>
      </c>
      <c r="AQ56" s="107">
        <v>9.1111407605070041E-2</v>
      </c>
      <c r="AR56" s="107">
        <v>4.5503885236102812E-2</v>
      </c>
      <c r="AS56" s="109">
        <v>0.1</v>
      </c>
      <c r="AT56" s="109">
        <v>0.33</v>
      </c>
      <c r="AU56" s="107">
        <v>4.9157894736842109E-2</v>
      </c>
      <c r="AV56" s="107">
        <v>0.25977611940298506</v>
      </c>
      <c r="AW56" s="107">
        <v>7.4203633610900849E-2</v>
      </c>
      <c r="AX56" s="107">
        <v>0.32491898016997167</v>
      </c>
      <c r="AY56" s="107">
        <v>5.7413592233009708E-2</v>
      </c>
      <c r="AZ56" s="107">
        <v>0.42582889200561008</v>
      </c>
      <c r="BA56" s="107">
        <v>0.10011834319526626</v>
      </c>
      <c r="BB56" s="107">
        <v>8.309425969074348E-2</v>
      </c>
      <c r="BC56" s="104">
        <v>1.5</v>
      </c>
      <c r="BD56" s="107">
        <v>6.6916651920014142E-2</v>
      </c>
      <c r="BE56" s="107">
        <v>1.9973684210526314E-2</v>
      </c>
    </row>
    <row r="57" spans="1:61" x14ac:dyDescent="0.2">
      <c r="A57" s="55">
        <v>11</v>
      </c>
      <c r="B57" s="100">
        <v>51</v>
      </c>
      <c r="C57" s="101">
        <v>42892</v>
      </c>
      <c r="D57" s="127" t="s">
        <v>309</v>
      </c>
      <c r="E57" s="100">
        <v>89.05</v>
      </c>
      <c r="F57" s="100">
        <v>2810.75</v>
      </c>
      <c r="G57" s="100">
        <v>2810.75</v>
      </c>
      <c r="H57" s="100">
        <v>-1234.95</v>
      </c>
      <c r="I57" s="100" t="s">
        <v>180</v>
      </c>
      <c r="J57" s="100" t="s">
        <v>310</v>
      </c>
      <c r="K57" s="100" t="s">
        <v>53</v>
      </c>
      <c r="L57" s="100" t="s">
        <v>44</v>
      </c>
      <c r="M57" s="100" t="s">
        <v>306</v>
      </c>
      <c r="N57" s="100">
        <v>77.569999999999993</v>
      </c>
      <c r="Q57" s="105">
        <v>1.4E-2</v>
      </c>
      <c r="R57" s="105">
        <v>25.7</v>
      </c>
      <c r="S57" s="105">
        <v>1.395</v>
      </c>
      <c r="T57" s="104">
        <v>0.66259000000000001</v>
      </c>
      <c r="U57" s="105">
        <v>1E-3</v>
      </c>
      <c r="V57" s="105">
        <v>1.196</v>
      </c>
      <c r="W57" s="102">
        <v>1277</v>
      </c>
      <c r="X57" s="106">
        <v>184.1</v>
      </c>
      <c r="Y57" s="102">
        <v>495.4</v>
      </c>
      <c r="Z57" s="102">
        <v>2465</v>
      </c>
      <c r="AA57" s="107">
        <v>15.25</v>
      </c>
      <c r="AB57" s="106">
        <v>102</v>
      </c>
      <c r="AC57" s="102">
        <v>540.5</v>
      </c>
      <c r="AD57" s="106">
        <v>42.79</v>
      </c>
      <c r="AE57" s="106">
        <v>95.22</v>
      </c>
      <c r="AF57" s="106">
        <v>3.254</v>
      </c>
      <c r="AG57" s="106">
        <v>0.127</v>
      </c>
      <c r="AH57" s="106">
        <v>0.72599999999999998</v>
      </c>
      <c r="AI57" s="105">
        <v>3.452</v>
      </c>
      <c r="AJ57" s="105">
        <v>6.1459999999999999</v>
      </c>
      <c r="AK57" s="105">
        <v>6.3E-2</v>
      </c>
      <c r="AL57" s="105">
        <v>0.106</v>
      </c>
      <c r="AM57" s="106">
        <v>0.95</v>
      </c>
      <c r="AN57" s="107">
        <v>0.114</v>
      </c>
      <c r="AO57" s="107">
        <v>0.22500000000000001</v>
      </c>
      <c r="AP57" s="107">
        <v>3.5000000000000003E-2</v>
      </c>
      <c r="AQ57" s="107">
        <v>0.151</v>
      </c>
      <c r="AR57" s="107">
        <v>8.4000000000000005E-2</v>
      </c>
      <c r="AS57" s="107">
        <v>1.2999999999999999E-2</v>
      </c>
      <c r="AT57" s="107">
        <v>0.13300000000000001</v>
      </c>
      <c r="AU57" s="107">
        <v>4.2999999999999997E-2</v>
      </c>
      <c r="AV57" s="107">
        <v>0.443</v>
      </c>
      <c r="AW57" s="107">
        <v>0.111</v>
      </c>
      <c r="AX57" s="107">
        <v>0.46700000000000003</v>
      </c>
      <c r="AY57" s="107">
        <v>7.6999999999999999E-2</v>
      </c>
      <c r="AZ57" s="107">
        <v>0.73</v>
      </c>
      <c r="BA57" s="107">
        <v>0.11799999999999999</v>
      </c>
      <c r="BB57" s="107">
        <v>0.188</v>
      </c>
      <c r="BC57" s="105">
        <v>0.215</v>
      </c>
      <c r="BD57" s="107">
        <v>0.18</v>
      </c>
      <c r="BE57" s="107">
        <v>2.5000000000000001E-2</v>
      </c>
    </row>
    <row r="58" spans="1:61" x14ac:dyDescent="0.2">
      <c r="B58" s="100">
        <v>52</v>
      </c>
      <c r="C58" s="101">
        <v>42892</v>
      </c>
      <c r="D58" s="127" t="s">
        <v>309</v>
      </c>
      <c r="E58" s="100">
        <v>89.05</v>
      </c>
      <c r="F58" s="100">
        <v>2810.75</v>
      </c>
      <c r="G58" s="100">
        <v>2810.75</v>
      </c>
      <c r="H58" s="100">
        <v>-1234.95</v>
      </c>
      <c r="I58" s="100" t="s">
        <v>180</v>
      </c>
      <c r="J58" s="100" t="s">
        <v>310</v>
      </c>
      <c r="K58" s="100" t="s">
        <v>53</v>
      </c>
      <c r="L58" s="100" t="s">
        <v>44</v>
      </c>
      <c r="M58" s="100" t="s">
        <v>306</v>
      </c>
      <c r="N58" s="100">
        <v>77.569999999999993</v>
      </c>
      <c r="Q58" s="105">
        <v>8.9999999999999993E-3</v>
      </c>
      <c r="R58" s="105">
        <v>25.07</v>
      </c>
      <c r="S58" s="105">
        <v>0.92800000000000005</v>
      </c>
      <c r="T58" s="104">
        <v>0.67342000000000002</v>
      </c>
      <c r="U58" s="105">
        <v>1E-3</v>
      </c>
      <c r="V58" s="105">
        <v>0.70299999999999996</v>
      </c>
      <c r="W58" s="102">
        <v>1180</v>
      </c>
      <c r="X58" s="106">
        <v>206.1</v>
      </c>
      <c r="Y58" s="102">
        <v>524.6</v>
      </c>
      <c r="Z58" s="102">
        <v>2481</v>
      </c>
      <c r="AA58" s="107">
        <v>15.76</v>
      </c>
      <c r="AB58" s="106">
        <v>120.8</v>
      </c>
      <c r="AC58" s="102">
        <v>548.20000000000005</v>
      </c>
      <c r="AD58" s="106">
        <v>12.33</v>
      </c>
      <c r="AE58" s="106">
        <v>102.5</v>
      </c>
      <c r="AF58" s="106">
        <v>3.4980000000000002</v>
      </c>
      <c r="AG58" s="108">
        <v>0.09</v>
      </c>
      <c r="AH58" s="108">
        <v>1.2</v>
      </c>
      <c r="AI58" s="105">
        <v>2.4119999999999999</v>
      </c>
      <c r="AJ58" s="105">
        <v>4.6989999999999998</v>
      </c>
      <c r="AK58" s="105">
        <v>7.400000000000001E-2</v>
      </c>
      <c r="AL58" s="104">
        <v>0.04</v>
      </c>
      <c r="AM58" s="108">
        <v>0.6</v>
      </c>
      <c r="AN58" s="107">
        <v>4.5999999999999999E-2</v>
      </c>
      <c r="AO58" s="107">
        <v>7.6999999999999999E-2</v>
      </c>
      <c r="AP58" s="107">
        <v>8.0000000000000002E-3</v>
      </c>
      <c r="AQ58" s="107">
        <v>6.8000000000000005E-2</v>
      </c>
      <c r="AR58" s="107">
        <v>4.3999999999999997E-2</v>
      </c>
      <c r="AS58" s="109">
        <v>0.01</v>
      </c>
      <c r="AT58" s="107">
        <v>8.5999999999999993E-2</v>
      </c>
      <c r="AU58" s="107">
        <v>3.2000000000000001E-2</v>
      </c>
      <c r="AV58" s="107">
        <v>0.30599999999999999</v>
      </c>
      <c r="AW58" s="107">
        <v>9.0999999999999998E-2</v>
      </c>
      <c r="AX58" s="107">
        <v>0.28799999999999998</v>
      </c>
      <c r="AY58" s="107">
        <v>6.3E-2</v>
      </c>
      <c r="AZ58" s="107">
        <v>0.50700000000000001</v>
      </c>
      <c r="BA58" s="107">
        <v>8.7999999999999995E-2</v>
      </c>
      <c r="BB58" s="107">
        <v>0.12100000000000001</v>
      </c>
      <c r="BC58" s="105">
        <v>0.113</v>
      </c>
      <c r="BD58" s="107">
        <v>0.17199999999999999</v>
      </c>
      <c r="BE58" s="107">
        <v>4.8000000000000001E-2</v>
      </c>
    </row>
    <row r="59" spans="1:61" x14ac:dyDescent="0.2">
      <c r="B59" s="100">
        <v>53</v>
      </c>
      <c r="C59" s="101">
        <v>42892</v>
      </c>
      <c r="D59" s="127" t="s">
        <v>309</v>
      </c>
      <c r="E59" s="100">
        <v>89.05</v>
      </c>
      <c r="F59" s="100">
        <v>2810.75</v>
      </c>
      <c r="G59" s="100">
        <v>2810.75</v>
      </c>
      <c r="H59" s="100">
        <v>-1234.95</v>
      </c>
      <c r="I59" s="100" t="s">
        <v>180</v>
      </c>
      <c r="J59" s="100" t="s">
        <v>310</v>
      </c>
      <c r="K59" s="100" t="s">
        <v>53</v>
      </c>
      <c r="L59" s="100" t="s">
        <v>44</v>
      </c>
      <c r="M59" s="100" t="s">
        <v>306</v>
      </c>
      <c r="N59" s="100">
        <v>77.569999999999993</v>
      </c>
      <c r="Q59" s="105">
        <v>1.4999999999999999E-2</v>
      </c>
      <c r="R59" s="105">
        <v>27.17</v>
      </c>
      <c r="S59" s="105">
        <v>1.1459999999999999</v>
      </c>
      <c r="T59" s="104">
        <v>0.78820000000000001</v>
      </c>
      <c r="U59" s="104">
        <v>3.0000000000000001E-3</v>
      </c>
      <c r="V59" s="105">
        <v>1.0489999999999999</v>
      </c>
      <c r="W59" s="102">
        <v>1418</v>
      </c>
      <c r="X59" s="106">
        <v>164.3</v>
      </c>
      <c r="Y59" s="102">
        <v>486.4</v>
      </c>
      <c r="Z59" s="102">
        <v>2384</v>
      </c>
      <c r="AA59" s="107">
        <v>14.91</v>
      </c>
      <c r="AB59" s="106">
        <v>115.5</v>
      </c>
      <c r="AC59" s="102">
        <v>491.2</v>
      </c>
      <c r="AD59" s="106">
        <v>7.4290000000000003</v>
      </c>
      <c r="AE59" s="106">
        <v>87.23</v>
      </c>
      <c r="AF59" s="106">
        <v>3.6930000000000001</v>
      </c>
      <c r="AG59" s="108">
        <v>0.08</v>
      </c>
      <c r="AH59" s="108">
        <v>0.9</v>
      </c>
      <c r="AI59" s="105">
        <v>2.9940000000000002</v>
      </c>
      <c r="AJ59" s="105">
        <v>5.9219999999999997</v>
      </c>
      <c r="AK59" s="105">
        <v>7.5000000000000011E-2</v>
      </c>
      <c r="AL59" s="104">
        <v>0.04</v>
      </c>
      <c r="AM59" s="106">
        <v>0.56299999999999994</v>
      </c>
      <c r="AN59" s="107">
        <v>7.1000000000000008E-2</v>
      </c>
      <c r="AO59" s="107">
        <v>8.6999999999999994E-2</v>
      </c>
      <c r="AP59" s="107">
        <v>1.7000000000000001E-2</v>
      </c>
      <c r="AQ59" s="107">
        <v>8.5999999999999993E-2</v>
      </c>
      <c r="AR59" s="107">
        <v>4.4999999999999998E-2</v>
      </c>
      <c r="AS59" s="107">
        <v>1.9E-2</v>
      </c>
      <c r="AT59" s="107">
        <v>0.104</v>
      </c>
      <c r="AU59" s="107">
        <v>3.5000000000000003E-2</v>
      </c>
      <c r="AV59" s="107">
        <v>0.38600000000000001</v>
      </c>
      <c r="AW59" s="107">
        <v>0.10299999999999999</v>
      </c>
      <c r="AX59" s="107">
        <v>0.41299999999999998</v>
      </c>
      <c r="AY59" s="107">
        <v>9.6000000000000002E-2</v>
      </c>
      <c r="AZ59" s="107">
        <v>0.77100000000000002</v>
      </c>
      <c r="BA59" s="107">
        <v>0.12</v>
      </c>
      <c r="BB59" s="107">
        <v>0.16599999999999998</v>
      </c>
      <c r="BC59" s="105">
        <v>0.16900000000000001</v>
      </c>
      <c r="BD59" s="107">
        <v>7.2999999999999995E-2</v>
      </c>
      <c r="BE59" s="107">
        <v>2.7999999999999997E-2</v>
      </c>
    </row>
    <row r="60" spans="1:61" x14ac:dyDescent="0.2">
      <c r="B60" s="100">
        <v>54</v>
      </c>
      <c r="C60" s="101">
        <v>42892</v>
      </c>
      <c r="D60" s="127" t="s">
        <v>309</v>
      </c>
      <c r="E60" s="100">
        <v>89.05</v>
      </c>
      <c r="F60" s="100">
        <v>2810.75</v>
      </c>
      <c r="G60" s="100">
        <v>2810.75</v>
      </c>
      <c r="H60" s="100">
        <v>-1234.95</v>
      </c>
      <c r="I60" s="100" t="s">
        <v>180</v>
      </c>
      <c r="J60" s="100" t="s">
        <v>310</v>
      </c>
      <c r="K60" s="100" t="s">
        <v>53</v>
      </c>
      <c r="L60" s="100" t="s">
        <v>44</v>
      </c>
      <c r="M60" s="100" t="s">
        <v>306</v>
      </c>
      <c r="N60" s="100">
        <v>77.569999999999993</v>
      </c>
      <c r="Q60" s="105">
        <v>1.9E-2</v>
      </c>
      <c r="R60" s="105">
        <v>26.48</v>
      </c>
      <c r="S60" s="105">
        <v>0.99199999999999999</v>
      </c>
      <c r="T60" s="104">
        <v>0.71938999999999997</v>
      </c>
      <c r="U60" s="104">
        <v>4.0000000000000001E-3</v>
      </c>
      <c r="V60" s="105">
        <v>1.0029999999999999</v>
      </c>
      <c r="W60" s="102">
        <v>1192</v>
      </c>
      <c r="X60" s="106">
        <v>184.8</v>
      </c>
      <c r="Y60" s="102">
        <v>559.79999999999995</v>
      </c>
      <c r="Z60" s="102">
        <v>2507</v>
      </c>
      <c r="AA60" s="107">
        <v>15.79</v>
      </c>
      <c r="AB60" s="106">
        <v>118.7</v>
      </c>
      <c r="AC60" s="102">
        <v>546.5</v>
      </c>
      <c r="AD60" s="106">
        <v>81.99</v>
      </c>
      <c r="AE60" s="106">
        <v>89.64</v>
      </c>
      <c r="AF60" s="106">
        <v>3.6070000000000002</v>
      </c>
      <c r="AG60" s="106">
        <v>0.20300000000000001</v>
      </c>
      <c r="AH60" s="106">
        <v>0.76700000000000002</v>
      </c>
      <c r="AI60" s="105">
        <v>2.4079999999999999</v>
      </c>
      <c r="AJ60" s="105">
        <v>4.3460000000000001</v>
      </c>
      <c r="AK60" s="105">
        <v>5.8000000000000003E-2</v>
      </c>
      <c r="AL60" s="105">
        <v>0.08</v>
      </c>
      <c r="AM60" s="106">
        <v>0.66300000000000003</v>
      </c>
      <c r="AN60" s="107">
        <v>0.11</v>
      </c>
      <c r="AO60" s="107">
        <v>0.17100000000000001</v>
      </c>
      <c r="AP60" s="107">
        <v>2.1999999999999999E-2</v>
      </c>
      <c r="AQ60" s="107">
        <v>8.7999999999999995E-2</v>
      </c>
      <c r="AR60" s="109">
        <v>0.04</v>
      </c>
      <c r="AS60" s="109">
        <v>0.01</v>
      </c>
      <c r="AT60" s="107">
        <v>8.5000000000000006E-2</v>
      </c>
      <c r="AU60" s="107">
        <v>3.4000000000000002E-2</v>
      </c>
      <c r="AV60" s="107">
        <v>0.32400000000000001</v>
      </c>
      <c r="AW60" s="107">
        <v>0.08</v>
      </c>
      <c r="AX60" s="107">
        <v>0.30599999999999999</v>
      </c>
      <c r="AY60" s="107">
        <v>6.4000000000000001E-2</v>
      </c>
      <c r="AZ60" s="107">
        <v>0.59499999999999997</v>
      </c>
      <c r="BA60" s="107">
        <v>7.6999999999999999E-2</v>
      </c>
      <c r="BB60" s="107">
        <v>0.17399999999999999</v>
      </c>
      <c r="BC60" s="105">
        <v>0.22800000000000001</v>
      </c>
      <c r="BD60" s="107">
        <v>7.8E-2</v>
      </c>
      <c r="BE60" s="107">
        <v>3.3000000000000002E-2</v>
      </c>
    </row>
    <row r="61" spans="1:61" x14ac:dyDescent="0.2">
      <c r="B61" s="100">
        <v>55</v>
      </c>
      <c r="C61" s="101">
        <v>42892</v>
      </c>
      <c r="D61" s="127" t="s">
        <v>309</v>
      </c>
      <c r="E61" s="100">
        <v>89.05</v>
      </c>
      <c r="F61" s="100">
        <v>2810.75</v>
      </c>
      <c r="G61" s="100">
        <v>2810.75</v>
      </c>
      <c r="H61" s="100">
        <v>-1234.95</v>
      </c>
      <c r="I61" s="100" t="s">
        <v>180</v>
      </c>
      <c r="J61" s="100" t="s">
        <v>310</v>
      </c>
      <c r="K61" s="100" t="s">
        <v>53</v>
      </c>
      <c r="L61" s="100" t="s">
        <v>44</v>
      </c>
      <c r="M61" s="100" t="s">
        <v>297</v>
      </c>
      <c r="N61" s="100">
        <v>77.569999999999993</v>
      </c>
      <c r="Q61" s="105">
        <v>1.5224438902743141E-2</v>
      </c>
      <c r="R61" s="105">
        <v>25.376929773650609</v>
      </c>
      <c r="S61" s="105">
        <v>1.0568721461187214</v>
      </c>
      <c r="T61" s="104">
        <v>0.2107199641677463</v>
      </c>
      <c r="U61" s="104">
        <v>8.9999999999999993E-3</v>
      </c>
      <c r="V61" s="105">
        <v>0.71927237983242687</v>
      </c>
      <c r="W61" s="102">
        <v>1074.4407494145198</v>
      </c>
      <c r="X61" s="106">
        <v>141.24869605354257</v>
      </c>
      <c r="Y61" s="102">
        <v>1301.7699716713882</v>
      </c>
      <c r="Z61" s="102">
        <v>2149.4980544747082</v>
      </c>
      <c r="AA61" s="107">
        <v>13.348614232209737</v>
      </c>
      <c r="AB61" s="106">
        <v>99.369053117782926</v>
      </c>
      <c r="AC61" s="102">
        <v>887.55797101449275</v>
      </c>
      <c r="AD61" s="106">
        <v>30.421974152710014</v>
      </c>
      <c r="AE61" s="106">
        <v>111.77622377622379</v>
      </c>
      <c r="AF61" s="106">
        <v>3.9249089018302823</v>
      </c>
      <c r="AG61" s="106">
        <v>0.15109690309690313</v>
      </c>
      <c r="AH61" s="108">
        <v>0.9</v>
      </c>
      <c r="AI61" s="105">
        <v>1.8055338772614402</v>
      </c>
      <c r="AJ61" s="105">
        <v>7.012657161373947</v>
      </c>
      <c r="AK61" s="105">
        <v>8.9079266055045875E-2</v>
      </c>
      <c r="AL61" s="105">
        <v>0.25783408071748881</v>
      </c>
      <c r="AM61" s="108">
        <v>0.6</v>
      </c>
      <c r="AN61" s="107">
        <v>4.3860708534621574E-2</v>
      </c>
      <c r="AO61" s="107">
        <v>9.8795637198622277E-2</v>
      </c>
      <c r="AP61" s="107">
        <v>7.7715175097276268E-3</v>
      </c>
      <c r="AQ61" s="109">
        <v>0.04</v>
      </c>
      <c r="AR61" s="109">
        <v>0.04</v>
      </c>
      <c r="AS61" s="109">
        <v>0.01</v>
      </c>
      <c r="AT61" s="107">
        <v>7.6420802981534822E-2</v>
      </c>
      <c r="AU61" s="107">
        <v>3.0160138248847931E-2</v>
      </c>
      <c r="AV61" s="107">
        <v>0.19479456643096391</v>
      </c>
      <c r="AW61" s="107">
        <v>6.6465053763440848E-2</v>
      </c>
      <c r="AX61" s="107">
        <v>0.24573848797250855</v>
      </c>
      <c r="AY61" s="107">
        <v>5.6159420289855072E-2</v>
      </c>
      <c r="AZ61" s="107">
        <v>0.45054180602006688</v>
      </c>
      <c r="BA61" s="107">
        <v>5.4958904109589035E-2</v>
      </c>
      <c r="BB61" s="107">
        <v>0.16639600665557405</v>
      </c>
      <c r="BC61" s="105">
        <v>8.7631952792044582E-2</v>
      </c>
      <c r="BD61" s="107">
        <v>3.4225655268182609E-2</v>
      </c>
      <c r="BE61" s="107">
        <v>1.6006952491309387E-2</v>
      </c>
    </row>
    <row r="62" spans="1:61" s="83" customFormat="1" ht="12" customHeight="1" x14ac:dyDescent="0.2">
      <c r="A62" s="62">
        <v>12</v>
      </c>
      <c r="B62" s="100">
        <v>56</v>
      </c>
      <c r="C62" s="89">
        <v>42933</v>
      </c>
      <c r="D62" s="127" t="s">
        <v>311</v>
      </c>
      <c r="E62" s="100">
        <v>90.73</v>
      </c>
      <c r="F62" s="100">
        <v>2812.43</v>
      </c>
      <c r="G62" s="100">
        <v>2812.43</v>
      </c>
      <c r="H62" s="100">
        <v>-1236.6299999999999</v>
      </c>
      <c r="I62" s="100" t="s">
        <v>180</v>
      </c>
      <c r="J62" s="83" t="s">
        <v>310</v>
      </c>
      <c r="K62" s="83" t="s">
        <v>53</v>
      </c>
      <c r="L62" s="83" t="s">
        <v>276</v>
      </c>
      <c r="M62" s="100" t="s">
        <v>306</v>
      </c>
      <c r="N62" s="100">
        <v>79.23</v>
      </c>
      <c r="O62" s="100"/>
      <c r="P62" s="100"/>
      <c r="Q62" s="90">
        <v>4.5558700546799613E-2</v>
      </c>
      <c r="R62" s="90">
        <v>29.465086447295036</v>
      </c>
      <c r="S62" s="90">
        <v>1.4227621052631578</v>
      </c>
      <c r="T62" s="91">
        <v>0.16353387777154801</v>
      </c>
      <c r="U62" s="90">
        <v>3.1116923076923077E-2</v>
      </c>
      <c r="V62" s="90">
        <v>1.965144307856761</v>
      </c>
      <c r="W62" s="92">
        <v>783.50075987841944</v>
      </c>
      <c r="X62" s="93">
        <v>254.81167747914733</v>
      </c>
      <c r="Y62" s="92">
        <v>1918.1326979472142</v>
      </c>
      <c r="Z62" s="92">
        <v>2472.0120724346079</v>
      </c>
      <c r="AA62" s="90">
        <v>16.056187594553705</v>
      </c>
      <c r="AB62" s="93">
        <v>136.05751421608448</v>
      </c>
      <c r="AC62" s="92">
        <v>528.72870175438607</v>
      </c>
      <c r="AD62" s="93">
        <v>16.681899280575539</v>
      </c>
      <c r="AE62" s="93">
        <v>106.05470149253732</v>
      </c>
      <c r="AF62" s="93">
        <v>4.7639383753501399</v>
      </c>
      <c r="AG62" s="91" t="s">
        <v>95</v>
      </c>
      <c r="AH62" s="93">
        <v>0.34251006711409393</v>
      </c>
      <c r="AI62" s="90">
        <v>6.7274069952305249</v>
      </c>
      <c r="AJ62" s="90">
        <v>6.727267021906453</v>
      </c>
      <c r="AK62" s="90">
        <v>0.10972552607502287</v>
      </c>
      <c r="AL62" s="91" t="s">
        <v>75</v>
      </c>
      <c r="AM62" s="94" t="s">
        <v>89</v>
      </c>
      <c r="AN62" s="111">
        <v>0.11641067097817301</v>
      </c>
      <c r="AO62" s="111">
        <v>0.87146584099081081</v>
      </c>
      <c r="AP62" s="111">
        <v>0.1305635216054378</v>
      </c>
      <c r="AQ62" s="111">
        <v>0.83557670772676373</v>
      </c>
      <c r="AR62" s="111">
        <v>0.39310678122123349</v>
      </c>
      <c r="AS62" s="111">
        <v>2.9354804079441764E-2</v>
      </c>
      <c r="AT62" s="111">
        <v>0.61751612903225805</v>
      </c>
      <c r="AU62" s="111">
        <v>0.12443570669500534</v>
      </c>
      <c r="AV62" s="111">
        <v>0.8708846771602955</v>
      </c>
      <c r="AW62" s="111">
        <v>0.20656255247691016</v>
      </c>
      <c r="AX62" s="111">
        <v>0.88632430069930068</v>
      </c>
      <c r="AY62" s="111">
        <v>0.13344924406047518</v>
      </c>
      <c r="AZ62" s="111">
        <v>1.060816505157862</v>
      </c>
      <c r="BA62" s="111">
        <v>0.17811111111111111</v>
      </c>
      <c r="BB62" s="111">
        <v>0.27260124610591896</v>
      </c>
      <c r="BC62" s="90">
        <v>0.33373185140682893</v>
      </c>
      <c r="BD62" s="111">
        <v>0.18522368917389664</v>
      </c>
      <c r="BE62" s="111">
        <v>6.0623853211009174E-2</v>
      </c>
      <c r="BG62" s="128"/>
      <c r="BH62" s="129"/>
      <c r="BI62" s="90"/>
    </row>
    <row r="63" spans="1:61" s="83" customFormat="1" ht="12" customHeight="1" x14ac:dyDescent="0.2">
      <c r="A63" s="62"/>
      <c r="B63" s="100">
        <v>57</v>
      </c>
      <c r="C63" s="89">
        <v>42933</v>
      </c>
      <c r="D63" s="127" t="s">
        <v>311</v>
      </c>
      <c r="E63" s="100">
        <v>90.73</v>
      </c>
      <c r="F63" s="100">
        <v>2812.43</v>
      </c>
      <c r="G63" s="100">
        <v>2812.43</v>
      </c>
      <c r="H63" s="100">
        <v>-1236.6299999999999</v>
      </c>
      <c r="I63" s="100" t="s">
        <v>180</v>
      </c>
      <c r="J63" s="83" t="s">
        <v>310</v>
      </c>
      <c r="K63" s="83" t="s">
        <v>53</v>
      </c>
      <c r="L63" s="83" t="s">
        <v>276</v>
      </c>
      <c r="M63" s="100" t="s">
        <v>306</v>
      </c>
      <c r="N63" s="100">
        <v>79.23</v>
      </c>
      <c r="O63" s="100"/>
      <c r="P63" s="100"/>
      <c r="Q63" s="90">
        <v>2.6487616596976522E-2</v>
      </c>
      <c r="R63" s="90">
        <v>30.639838259899609</v>
      </c>
      <c r="S63" s="90">
        <v>1.2830989473684209</v>
      </c>
      <c r="T63" s="91">
        <v>0.14562509139099855</v>
      </c>
      <c r="U63" s="90">
        <v>3.2233846153846155E-2</v>
      </c>
      <c r="V63" s="90">
        <v>1.080557188669161</v>
      </c>
      <c r="W63" s="92">
        <v>952.0104863221884</v>
      </c>
      <c r="X63" s="93">
        <v>197.86079703429098</v>
      </c>
      <c r="Y63" s="92">
        <v>1658.6583577712611</v>
      </c>
      <c r="Z63" s="92">
        <v>2534.6076458752518</v>
      </c>
      <c r="AA63" s="90">
        <v>15.748638426626322</v>
      </c>
      <c r="AB63" s="93">
        <v>126.94199837530462</v>
      </c>
      <c r="AC63" s="92">
        <v>490.22792982456144</v>
      </c>
      <c r="AD63" s="93">
        <v>15.171438848920863</v>
      </c>
      <c r="AE63" s="93">
        <v>106.84329850746269</v>
      </c>
      <c r="AF63" s="93">
        <v>4.1820280112044816</v>
      </c>
      <c r="AG63" s="91" t="s">
        <v>99</v>
      </c>
      <c r="AH63" s="94" t="s">
        <v>74</v>
      </c>
      <c r="AI63" s="90">
        <v>4.3493036565977743</v>
      </c>
      <c r="AJ63" s="90">
        <v>4.7034624037892234</v>
      </c>
      <c r="AK63" s="90">
        <v>0.10889176578225</v>
      </c>
      <c r="AL63" s="91" t="s">
        <v>90</v>
      </c>
      <c r="AM63" s="94" t="s">
        <v>100</v>
      </c>
      <c r="AN63" s="110" t="s">
        <v>71</v>
      </c>
      <c r="AO63" s="111">
        <v>0.24225249700359563</v>
      </c>
      <c r="AP63" s="111">
        <v>2.7840750930571291E-2</v>
      </c>
      <c r="AQ63" s="111">
        <v>0.19797312430011196</v>
      </c>
      <c r="AR63" s="111">
        <v>3.6137618901503528E-2</v>
      </c>
      <c r="AS63" s="111">
        <v>2.1834675254965099E-2</v>
      </c>
      <c r="AT63" s="111">
        <v>0.1724516129032258</v>
      </c>
      <c r="AU63" s="111">
        <v>6.5647183846971324E-2</v>
      </c>
      <c r="AV63" s="111">
        <v>0.37641230324445873</v>
      </c>
      <c r="AW63" s="111">
        <v>0.11538455079764902</v>
      </c>
      <c r="AX63" s="111">
        <v>0.49754050116550119</v>
      </c>
      <c r="AY63" s="111">
        <v>0.11299352051835854</v>
      </c>
      <c r="AZ63" s="111">
        <v>0.70934667083463587</v>
      </c>
      <c r="BA63" s="111">
        <v>0.19948444444444446</v>
      </c>
      <c r="BB63" s="111">
        <v>0.24088037383177566</v>
      </c>
      <c r="BC63" s="90">
        <v>0.26221788324822271</v>
      </c>
      <c r="BD63" s="111">
        <v>6.4465107506601282E-2</v>
      </c>
      <c r="BE63" s="111">
        <v>2.0550458715596333E-2</v>
      </c>
      <c r="BG63" s="128"/>
      <c r="BH63" s="129"/>
      <c r="BI63" s="90"/>
    </row>
    <row r="64" spans="1:61" x14ac:dyDescent="0.2">
      <c r="A64" s="55">
        <v>13</v>
      </c>
      <c r="B64" s="100">
        <v>58</v>
      </c>
      <c r="C64" s="101">
        <v>42516</v>
      </c>
      <c r="D64" s="127" t="s">
        <v>316</v>
      </c>
      <c r="E64" s="100">
        <v>159.80000000000001</v>
      </c>
      <c r="F64" s="100">
        <v>2881.5</v>
      </c>
      <c r="G64" s="100">
        <v>2898.06</v>
      </c>
      <c r="H64" s="100">
        <v>-1305.7</v>
      </c>
      <c r="I64" s="100" t="s">
        <v>180</v>
      </c>
      <c r="J64" s="100" t="s">
        <v>389</v>
      </c>
      <c r="K64" s="100" t="s">
        <v>47</v>
      </c>
      <c r="L64" s="100" t="s">
        <v>44</v>
      </c>
      <c r="M64" s="100" t="s">
        <v>306</v>
      </c>
      <c r="N64" s="100">
        <v>73.64</v>
      </c>
      <c r="Q64" s="105">
        <v>0.01</v>
      </c>
      <c r="R64" s="105">
        <v>24.97</v>
      </c>
      <c r="S64" s="105">
        <v>0.97699999999999998</v>
      </c>
      <c r="T64" s="104">
        <v>0.73541999999999996</v>
      </c>
      <c r="U64" s="104">
        <v>3.0000000000000001E-3</v>
      </c>
      <c r="V64" s="105">
        <v>1.0149999999999999</v>
      </c>
      <c r="W64" s="102">
        <v>1794</v>
      </c>
      <c r="X64" s="106">
        <v>189.1</v>
      </c>
      <c r="Y64" s="102">
        <v>257.2</v>
      </c>
      <c r="Z64" s="102">
        <v>2544</v>
      </c>
      <c r="AA64" s="107">
        <v>16.87</v>
      </c>
      <c r="AB64" s="106">
        <v>115.9</v>
      </c>
      <c r="AC64" s="102">
        <v>424.9</v>
      </c>
      <c r="AD64" s="108">
        <v>0.8</v>
      </c>
      <c r="AE64" s="106">
        <v>117.3</v>
      </c>
      <c r="AF64" s="106">
        <v>3.1640000000000001</v>
      </c>
      <c r="AG64" s="108">
        <v>0.3</v>
      </c>
      <c r="AH64" s="106">
        <v>0.107</v>
      </c>
      <c r="AI64" s="105">
        <v>13.3</v>
      </c>
      <c r="AJ64" s="105">
        <v>14.07</v>
      </c>
      <c r="AK64" s="105">
        <v>4.2999999999999997E-2</v>
      </c>
      <c r="AL64" s="104">
        <v>0.1</v>
      </c>
      <c r="AM64" s="108">
        <v>0.3</v>
      </c>
      <c r="AN64" s="107">
        <v>4.4999999999999998E-2</v>
      </c>
      <c r="AO64" s="107">
        <v>0.35299999999999998</v>
      </c>
      <c r="AP64" s="107">
        <v>7.0000000000000007E-2</v>
      </c>
      <c r="AQ64" s="107">
        <v>0.45100000000000001</v>
      </c>
      <c r="AR64" s="107">
        <v>0.35199999999999998</v>
      </c>
      <c r="AS64" s="107">
        <v>2.5000000000000001E-2</v>
      </c>
      <c r="AT64" s="107">
        <v>0.80700000000000005</v>
      </c>
      <c r="AU64" s="107">
        <v>0.18</v>
      </c>
      <c r="AV64" s="107">
        <v>1.681</v>
      </c>
      <c r="AW64" s="107">
        <v>0.46100000000000002</v>
      </c>
      <c r="AX64" s="107">
        <v>1.704</v>
      </c>
      <c r="AY64" s="107">
        <v>0.314</v>
      </c>
      <c r="AZ64" s="107">
        <v>2.294</v>
      </c>
      <c r="BA64" s="107">
        <v>0.38500000000000001</v>
      </c>
      <c r="BB64" s="107">
        <v>0.47499999999999998</v>
      </c>
      <c r="BC64" s="105">
        <v>0.16700000000000001</v>
      </c>
      <c r="BD64" s="107">
        <v>0.126</v>
      </c>
      <c r="BE64" s="107">
        <v>1.2999999999999999E-2</v>
      </c>
    </row>
    <row r="65" spans="1:57" x14ac:dyDescent="0.2">
      <c r="A65" s="55">
        <v>14</v>
      </c>
      <c r="B65" s="100">
        <v>59</v>
      </c>
      <c r="C65" s="101">
        <v>42892</v>
      </c>
      <c r="D65" s="127" t="s">
        <v>318</v>
      </c>
      <c r="E65" s="100">
        <v>197.34</v>
      </c>
      <c r="F65" s="100">
        <v>2919.04</v>
      </c>
      <c r="G65" s="100">
        <v>2944.9399999999996</v>
      </c>
      <c r="H65" s="100">
        <v>-1343.24</v>
      </c>
      <c r="I65" s="100" t="s">
        <v>180</v>
      </c>
      <c r="J65" s="100" t="s">
        <v>49</v>
      </c>
      <c r="K65" s="100" t="s">
        <v>305</v>
      </c>
      <c r="L65" s="100" t="s">
        <v>44</v>
      </c>
      <c r="M65" s="100" t="s">
        <v>306</v>
      </c>
      <c r="Q65" s="104">
        <v>8.9999999999999993E-3</v>
      </c>
      <c r="R65" s="105">
        <v>25.160638421358097</v>
      </c>
      <c r="S65" s="105">
        <v>0.44418949771689498</v>
      </c>
      <c r="T65" s="104">
        <v>0.67126265625547099</v>
      </c>
      <c r="U65" s="104">
        <v>7.0000000000000001E-3</v>
      </c>
      <c r="V65" s="105">
        <v>0.58113655740114645</v>
      </c>
      <c r="W65" s="102">
        <v>933.14754098360663</v>
      </c>
      <c r="X65" s="106">
        <v>47.206032771751673</v>
      </c>
      <c r="Y65" s="102">
        <v>578.86237960339952</v>
      </c>
      <c r="Z65" s="102">
        <v>1811.669260700389</v>
      </c>
      <c r="AA65" s="107">
        <v>10.967011235955056</v>
      </c>
      <c r="AB65" s="106">
        <v>92.219912753400052</v>
      </c>
      <c r="AC65" s="102">
        <v>256.64492753623188</v>
      </c>
      <c r="AD65" s="106">
        <v>29.773936436766448</v>
      </c>
      <c r="AE65" s="106">
        <v>54.891993006993012</v>
      </c>
      <c r="AF65" s="106">
        <v>2.4330881863560729</v>
      </c>
      <c r="AG65" s="108">
        <v>0.1</v>
      </c>
      <c r="AH65" s="108">
        <v>0.9</v>
      </c>
      <c r="AI65" s="105">
        <v>1.8085732529265697</v>
      </c>
      <c r="AJ65" s="105">
        <v>2.6417906675307843</v>
      </c>
      <c r="AK65" s="105">
        <v>6.4153669724770643E-2</v>
      </c>
      <c r="AL65" s="105">
        <v>4.1209641255605375E-2</v>
      </c>
      <c r="AM65" s="108">
        <v>0.8</v>
      </c>
      <c r="AN65" s="107">
        <v>3.2896940418679549E-2</v>
      </c>
      <c r="AO65" s="107">
        <v>8.5932835820895531E-2</v>
      </c>
      <c r="AP65" s="109">
        <v>8.9999999999999993E-3</v>
      </c>
      <c r="AQ65" s="109">
        <v>0.04</v>
      </c>
      <c r="AR65" s="107">
        <v>5.3590232480347881E-2</v>
      </c>
      <c r="AS65" s="109">
        <v>0.01</v>
      </c>
      <c r="AT65" s="107">
        <v>6.3798068778587166E-2</v>
      </c>
      <c r="AU65" s="107">
        <v>1.3133640552995391E-2</v>
      </c>
      <c r="AV65" s="107">
        <v>0.16682917752139934</v>
      </c>
      <c r="AW65" s="107">
        <v>5.1827956989247304E-2</v>
      </c>
      <c r="AX65" s="107">
        <v>0.21774467353951887</v>
      </c>
      <c r="AY65" s="107">
        <v>3.4541062801932365E-2</v>
      </c>
      <c r="AZ65" s="107">
        <v>0.31544147157190627</v>
      </c>
      <c r="BA65" s="107">
        <v>5.7757990867579906E-2</v>
      </c>
      <c r="BB65" s="107">
        <v>9.1257903494176382E-2</v>
      </c>
      <c r="BC65" s="105">
        <v>0.84671598732378972</v>
      </c>
      <c r="BD65" s="107">
        <v>4.8948099288317996E-2</v>
      </c>
      <c r="BE65" s="107">
        <v>1.8044032444959446E-2</v>
      </c>
    </row>
    <row r="66" spans="1:57" x14ac:dyDescent="0.2">
      <c r="A66" s="55">
        <v>15</v>
      </c>
      <c r="B66" s="100">
        <v>60</v>
      </c>
      <c r="C66" s="101">
        <v>42893</v>
      </c>
      <c r="D66" s="127" t="s">
        <v>329</v>
      </c>
      <c r="E66" s="100">
        <v>228.65</v>
      </c>
      <c r="F66" s="100">
        <v>2950.35</v>
      </c>
      <c r="G66" s="100">
        <v>2976.2499999999995</v>
      </c>
      <c r="H66" s="100">
        <v>-1374.55</v>
      </c>
      <c r="I66" s="83" t="s">
        <v>181</v>
      </c>
      <c r="J66" s="100" t="s">
        <v>330</v>
      </c>
      <c r="K66" s="100" t="s">
        <v>305</v>
      </c>
      <c r="L66" s="100" t="s">
        <v>44</v>
      </c>
      <c r="M66" s="100" t="s">
        <v>406</v>
      </c>
      <c r="N66" s="100">
        <v>78.7</v>
      </c>
      <c r="Q66" s="105">
        <v>2.6386175115207373E-2</v>
      </c>
      <c r="R66" s="105">
        <v>26.202363689095129</v>
      </c>
      <c r="S66" s="105">
        <v>1.2308342245989305</v>
      </c>
      <c r="T66" s="104">
        <v>0.48351369336537536</v>
      </c>
      <c r="U66" s="104">
        <v>1.0999999999999999E-2</v>
      </c>
      <c r="V66" s="105">
        <v>1.5974706215489169</v>
      </c>
      <c r="W66" s="102">
        <v>551.27993779160192</v>
      </c>
      <c r="X66" s="106">
        <v>115.49828571428571</v>
      </c>
      <c r="Y66" s="102">
        <v>1012.4327554179567</v>
      </c>
      <c r="Z66" s="102">
        <v>2197.8195247270392</v>
      </c>
      <c r="AA66" s="107">
        <v>14.013127299484914</v>
      </c>
      <c r="AB66" s="106">
        <v>125.94509415262637</v>
      </c>
      <c r="AC66" s="102">
        <v>518.54041850220256</v>
      </c>
      <c r="AD66" s="106">
        <v>6.0823651354534736</v>
      </c>
      <c r="AE66" s="106">
        <v>73.648833441348017</v>
      </c>
      <c r="AF66" s="106">
        <v>2.6304780033840949</v>
      </c>
      <c r="AG66" s="108">
        <v>0.16</v>
      </c>
      <c r="AH66" s="106">
        <v>0.84192884197454199</v>
      </c>
      <c r="AI66" s="105">
        <v>2.0261100979398852</v>
      </c>
      <c r="AJ66" s="105">
        <v>2.7589347958561854</v>
      </c>
      <c r="AK66" s="104">
        <v>0.06</v>
      </c>
      <c r="AL66" s="104">
        <v>0.05</v>
      </c>
      <c r="AM66" s="108">
        <v>0.7</v>
      </c>
      <c r="AN66" s="107">
        <v>0.11097428571428571</v>
      </c>
      <c r="AO66" s="107">
        <v>0.48152731499418838</v>
      </c>
      <c r="AP66" s="107">
        <v>6.084611681643131E-2</v>
      </c>
      <c r="AQ66" s="107">
        <v>0.27507209562943596</v>
      </c>
      <c r="AR66" s="107">
        <v>7.8854652084323976E-2</v>
      </c>
      <c r="AS66" s="107">
        <v>1.20010282776349E-2</v>
      </c>
      <c r="AT66" s="107">
        <v>0.15001260364842453</v>
      </c>
      <c r="AU66" s="107">
        <v>3.5171960569550929E-2</v>
      </c>
      <c r="AV66" s="107">
        <v>0.21260883336266054</v>
      </c>
      <c r="AW66" s="107">
        <v>6.3343585237258346E-2</v>
      </c>
      <c r="AX66" s="107">
        <v>0.20807609725292076</v>
      </c>
      <c r="AY66" s="107">
        <v>4.7668246445497629E-2</v>
      </c>
      <c r="AZ66" s="107">
        <v>0.26112984931067645</v>
      </c>
      <c r="BA66" s="107">
        <v>3.921330275229358E-2</v>
      </c>
      <c r="BB66" s="107">
        <v>0.16235793535938248</v>
      </c>
      <c r="BC66" s="104">
        <v>0.09</v>
      </c>
      <c r="BD66" s="107">
        <v>4.8429594272076375E-2</v>
      </c>
      <c r="BE66" s="107">
        <v>1.5859830097087298E-2</v>
      </c>
    </row>
    <row r="67" spans="1:57" x14ac:dyDescent="0.2">
      <c r="B67" s="100">
        <v>61</v>
      </c>
      <c r="C67" s="101">
        <v>42893</v>
      </c>
      <c r="D67" s="127" t="s">
        <v>329</v>
      </c>
      <c r="E67" s="100">
        <v>234.29</v>
      </c>
      <c r="F67" s="100">
        <v>2955.99</v>
      </c>
      <c r="G67" s="100">
        <v>2981.8899999999994</v>
      </c>
      <c r="H67" s="100">
        <v>-1380.1899999999998</v>
      </c>
      <c r="I67" s="83" t="s">
        <v>181</v>
      </c>
      <c r="J67" s="100" t="s">
        <v>330</v>
      </c>
      <c r="K67" s="100" t="s">
        <v>305</v>
      </c>
      <c r="L67" s="100" t="s">
        <v>44</v>
      </c>
      <c r="M67" s="100" t="s">
        <v>406</v>
      </c>
      <c r="N67" s="100">
        <v>78.7</v>
      </c>
      <c r="Q67" s="105">
        <v>3.1955760368663599E-2</v>
      </c>
      <c r="R67" s="105">
        <v>25.394176334106728</v>
      </c>
      <c r="S67" s="105">
        <v>1.2689747899159662</v>
      </c>
      <c r="T67" s="104">
        <v>0.42532316000739434</v>
      </c>
      <c r="U67" s="104">
        <v>8.0000000000000002E-3</v>
      </c>
      <c r="V67" s="105">
        <v>1.6074398980603144</v>
      </c>
      <c r="W67" s="102">
        <v>527.15155520995336</v>
      </c>
      <c r="X67" s="106">
        <v>153.25410285714287</v>
      </c>
      <c r="Y67" s="102">
        <v>792.46068111455111</v>
      </c>
      <c r="Z67" s="102">
        <v>2116.7687861271675</v>
      </c>
      <c r="AA67" s="107">
        <v>13.317939661515821</v>
      </c>
      <c r="AB67" s="106">
        <v>115.97497522299307</v>
      </c>
      <c r="AC67" s="102">
        <v>457.33876651982376</v>
      </c>
      <c r="AD67" s="106">
        <v>4.0424129227662799</v>
      </c>
      <c r="AE67" s="106">
        <v>62.444426441996107</v>
      </c>
      <c r="AF67" s="106">
        <v>2.9050050761421322</v>
      </c>
      <c r="AG67" s="108">
        <v>0.18</v>
      </c>
      <c r="AH67" s="106">
        <v>0.88027407637379695</v>
      </c>
      <c r="AI67" s="105">
        <v>2.2324349881796692</v>
      </c>
      <c r="AJ67" s="105">
        <v>2.0081096892138941</v>
      </c>
      <c r="AK67" s="104">
        <v>7.0000000000000007E-2</v>
      </c>
      <c r="AL67" s="104">
        <v>0.04</v>
      </c>
      <c r="AM67" s="108">
        <v>0.9</v>
      </c>
      <c r="AN67" s="107">
        <v>0.16702163265306122</v>
      </c>
      <c r="AO67" s="107">
        <v>0.65360712901975981</v>
      </c>
      <c r="AP67" s="107">
        <v>7.7504172015404368E-2</v>
      </c>
      <c r="AQ67" s="107">
        <v>0.40068434815091514</v>
      </c>
      <c r="AR67" s="107">
        <v>0.10325820256776035</v>
      </c>
      <c r="AS67" s="107">
        <v>1.9986632390745499E-2</v>
      </c>
      <c r="AT67" s="107">
        <v>0.16971807628524044</v>
      </c>
      <c r="AU67" s="107">
        <v>3.1393209200438116E-2</v>
      </c>
      <c r="AV67" s="107">
        <v>0.25136019707900753</v>
      </c>
      <c r="AW67" s="107">
        <v>6.1641476274165198E-2</v>
      </c>
      <c r="AX67" s="107">
        <v>0.23580644142721821</v>
      </c>
      <c r="AY67" s="107">
        <v>4.5142180094786738E-2</v>
      </c>
      <c r="AZ67" s="107">
        <v>0.34264315485732599</v>
      </c>
      <c r="BA67" s="107">
        <v>4.8633027522935787E-2</v>
      </c>
      <c r="BB67" s="107">
        <v>0.10007235890014465</v>
      </c>
      <c r="BC67" s="105">
        <v>0.11833353329334133</v>
      </c>
      <c r="BD67" s="107">
        <v>3.927758399118781E-2</v>
      </c>
      <c r="BE67" s="107">
        <v>1.12208737864077E-2</v>
      </c>
    </row>
    <row r="68" spans="1:57" x14ac:dyDescent="0.2">
      <c r="B68" s="100">
        <v>62</v>
      </c>
      <c r="C68" s="101">
        <v>42893</v>
      </c>
      <c r="D68" s="127" t="s">
        <v>329</v>
      </c>
      <c r="E68" s="100">
        <v>234.29</v>
      </c>
      <c r="F68" s="100">
        <v>2955.99</v>
      </c>
      <c r="G68" s="100">
        <v>2981.8899999999994</v>
      </c>
      <c r="H68" s="100">
        <v>-1380.1899999999998</v>
      </c>
      <c r="I68" s="83" t="s">
        <v>181</v>
      </c>
      <c r="J68" s="100" t="s">
        <v>330</v>
      </c>
      <c r="K68" s="100" t="s">
        <v>305</v>
      </c>
      <c r="L68" s="100" t="s">
        <v>44</v>
      </c>
      <c r="M68" s="100" t="s">
        <v>406</v>
      </c>
      <c r="N68" s="100">
        <v>78.7</v>
      </c>
      <c r="Q68" s="105">
        <v>1.743041474654378E-2</v>
      </c>
      <c r="R68" s="105">
        <v>26.66786542923434</v>
      </c>
      <c r="S68" s="105">
        <v>1.2486386554621849</v>
      </c>
      <c r="T68" s="104">
        <v>0.47549850661525872</v>
      </c>
      <c r="U68" s="104">
        <v>0.01</v>
      </c>
      <c r="V68" s="105">
        <v>1.4101022228514797</v>
      </c>
      <c r="W68" s="102">
        <v>990.29393468118201</v>
      </c>
      <c r="X68" s="106">
        <v>156.55090285714286</v>
      </c>
      <c r="Y68" s="102">
        <v>408.98080495356038</v>
      </c>
      <c r="Z68" s="102">
        <v>2314.217726396917</v>
      </c>
      <c r="AA68" s="107">
        <v>14.077851361295069</v>
      </c>
      <c r="AB68" s="106">
        <v>115.68136769078296</v>
      </c>
      <c r="AC68" s="102">
        <v>409.45242290748899</v>
      </c>
      <c r="AD68" s="106">
        <v>4.2062231196365474</v>
      </c>
      <c r="AE68" s="106">
        <v>66.859688917692793</v>
      </c>
      <c r="AF68" s="106">
        <v>3.0822335025380707</v>
      </c>
      <c r="AG68" s="108">
        <v>0.16</v>
      </c>
      <c r="AH68" s="106">
        <v>0.61666712201179752</v>
      </c>
      <c r="AI68" s="105">
        <v>4.3243461668355287</v>
      </c>
      <c r="AJ68" s="105">
        <v>9.8528275441803768</v>
      </c>
      <c r="AK68" s="105">
        <v>9.2348690153568197E-2</v>
      </c>
      <c r="AL68" s="104">
        <v>0.05</v>
      </c>
      <c r="AM68" s="106">
        <v>0.72154449850886826</v>
      </c>
      <c r="AN68" s="107">
        <v>0.11525469387755101</v>
      </c>
      <c r="AO68" s="107">
        <v>0.44465091049980626</v>
      </c>
      <c r="AP68" s="107">
        <v>9.0258023106546847E-2</v>
      </c>
      <c r="AQ68" s="107">
        <v>0.37220433320881585</v>
      </c>
      <c r="AR68" s="107">
        <v>6.9721350451735609E-2</v>
      </c>
      <c r="AS68" s="107">
        <v>3.3613881748071978E-2</v>
      </c>
      <c r="AT68" s="107">
        <v>0.28318673300165836</v>
      </c>
      <c r="AU68" s="107">
        <v>5.9093099671412921E-2</v>
      </c>
      <c r="AV68" s="107">
        <v>0.48439204645433753</v>
      </c>
      <c r="AW68" s="107">
        <v>0.12415114235500879</v>
      </c>
      <c r="AX68" s="107">
        <v>0.40714145879381125</v>
      </c>
      <c r="AY68" s="107">
        <v>8.2158767772511854E-2</v>
      </c>
      <c r="AZ68" s="107">
        <v>0.49669252965694127</v>
      </c>
      <c r="BA68" s="107">
        <v>7.3733944954128494E-2</v>
      </c>
      <c r="BB68" s="107">
        <v>0.35604196816208394</v>
      </c>
      <c r="BC68" s="105">
        <v>0.11658044391121775</v>
      </c>
      <c r="BD68" s="107">
        <v>8.0865614099504324E-2</v>
      </c>
      <c r="BE68" s="107">
        <v>1.2275485436893205E-2</v>
      </c>
    </row>
    <row r="69" spans="1:57" x14ac:dyDescent="0.2">
      <c r="B69" s="100">
        <v>63</v>
      </c>
      <c r="C69" s="101">
        <v>42893</v>
      </c>
      <c r="D69" s="127" t="s">
        <v>329</v>
      </c>
      <c r="E69" s="100">
        <v>234.29</v>
      </c>
      <c r="F69" s="100">
        <v>2955.99</v>
      </c>
      <c r="G69" s="100">
        <v>2981.8899999999994</v>
      </c>
      <c r="H69" s="100">
        <v>-1380.1899999999998</v>
      </c>
      <c r="I69" s="83" t="s">
        <v>181</v>
      </c>
      <c r="J69" s="100" t="s">
        <v>330</v>
      </c>
      <c r="K69" s="100" t="s">
        <v>305</v>
      </c>
      <c r="L69" s="100" t="s">
        <v>44</v>
      </c>
      <c r="M69" s="100" t="s">
        <v>406</v>
      </c>
      <c r="N69" s="100">
        <v>78.7</v>
      </c>
      <c r="Q69" s="105">
        <v>9.2962211981566831E-2</v>
      </c>
      <c r="R69" s="105">
        <v>26.001168793503478</v>
      </c>
      <c r="S69" s="105">
        <v>1.6451932773109244</v>
      </c>
      <c r="T69" s="104">
        <v>0.43127811524546444</v>
      </c>
      <c r="U69" s="104">
        <v>1.7000000000000001E-2</v>
      </c>
      <c r="V69" s="105">
        <v>2.004031148237293</v>
      </c>
      <c r="W69" s="102">
        <v>958.58118195956456</v>
      </c>
      <c r="X69" s="106">
        <v>151.46441142857145</v>
      </c>
      <c r="Y69" s="102">
        <v>362.2291021671827</v>
      </c>
      <c r="Z69" s="102">
        <v>2274.5343609505458</v>
      </c>
      <c r="AA69" s="107">
        <v>13.902487122884473</v>
      </c>
      <c r="AB69" s="106">
        <v>116.46432111000992</v>
      </c>
      <c r="AC69" s="102">
        <v>416.0629955947137</v>
      </c>
      <c r="AD69" s="108">
        <v>2.7</v>
      </c>
      <c r="AE69" s="106">
        <v>62.177284510693454</v>
      </c>
      <c r="AF69" s="106">
        <v>3.8874670050761422</v>
      </c>
      <c r="AG69" s="106">
        <v>2.3955666003976143E-2</v>
      </c>
      <c r="AH69" s="106">
        <v>5.9664578702266384</v>
      </c>
      <c r="AI69" s="105">
        <v>5.5083340087808175</v>
      </c>
      <c r="AJ69" s="105">
        <v>10.201053016453381</v>
      </c>
      <c r="AK69" s="105">
        <v>0.10700632339656729</v>
      </c>
      <c r="AL69" s="104">
        <v>0.04</v>
      </c>
      <c r="AM69" s="106">
        <v>4.455438706639459</v>
      </c>
      <c r="AN69" s="107">
        <v>0.32818285714285717</v>
      </c>
      <c r="AO69" s="107">
        <v>1.0992483533514141</v>
      </c>
      <c r="AP69" s="107">
        <v>0.15010301668806161</v>
      </c>
      <c r="AQ69" s="107">
        <v>0.74931901382144195</v>
      </c>
      <c r="AR69" s="107">
        <v>0.18268758915834521</v>
      </c>
      <c r="AS69" s="107">
        <v>8.9031362467866318E-2</v>
      </c>
      <c r="AT69" s="107">
        <v>0.55861492537313429</v>
      </c>
      <c r="AU69" s="107">
        <v>7.3866374589266148E-2</v>
      </c>
      <c r="AV69" s="107">
        <v>0.52715819109625195</v>
      </c>
      <c r="AW69" s="107">
        <v>0.12415114235500879</v>
      </c>
      <c r="AX69" s="107">
        <v>0.55198137038206507</v>
      </c>
      <c r="AY69" s="107">
        <v>0.10563270142180096</v>
      </c>
      <c r="AZ69" s="107">
        <v>0.69182173773645383</v>
      </c>
      <c r="BA69" s="107">
        <v>9.4912844036697253E-2</v>
      </c>
      <c r="BB69" s="107">
        <v>0.51986251808972506</v>
      </c>
      <c r="BC69" s="105">
        <v>0.22176580683863226</v>
      </c>
      <c r="BD69" s="107">
        <v>0.1563401872590417</v>
      </c>
      <c r="BE69" s="107">
        <v>1.12208737864077E-2</v>
      </c>
    </row>
    <row r="70" spans="1:57" x14ac:dyDescent="0.2">
      <c r="A70" s="55">
        <v>16</v>
      </c>
      <c r="B70" s="100">
        <v>64</v>
      </c>
      <c r="C70" s="101" t="s">
        <v>57</v>
      </c>
      <c r="D70" s="127" t="s">
        <v>331</v>
      </c>
      <c r="E70" s="100">
        <v>235.255</v>
      </c>
      <c r="F70" s="100">
        <v>2956.9549999999999</v>
      </c>
      <c r="G70" s="100">
        <v>2982.8549999999996</v>
      </c>
      <c r="H70" s="100">
        <v>-1381.155</v>
      </c>
      <c r="I70" s="83" t="s">
        <v>181</v>
      </c>
      <c r="J70" s="100" t="s">
        <v>276</v>
      </c>
      <c r="K70" s="100" t="s">
        <v>305</v>
      </c>
      <c r="L70" s="100" t="s">
        <v>44</v>
      </c>
      <c r="M70" s="100" t="s">
        <v>406</v>
      </c>
      <c r="Q70" s="104">
        <v>2.5000000000000001E-2</v>
      </c>
      <c r="R70" s="105">
        <v>31.557906006674084</v>
      </c>
      <c r="S70" s="105">
        <v>0.91535694050991501</v>
      </c>
      <c r="T70" s="104">
        <v>1.315687989621841</v>
      </c>
      <c r="U70" s="104">
        <v>6.0000000000000001E-3</v>
      </c>
      <c r="V70" s="105">
        <v>1.5193972602739727</v>
      </c>
      <c r="W70" s="102">
        <v>712.26976401179945</v>
      </c>
      <c r="X70" s="106">
        <v>76.768387453059432</v>
      </c>
      <c r="Y70" s="102">
        <v>790.43020030816649</v>
      </c>
      <c r="Z70" s="102">
        <v>2135.408773045137</v>
      </c>
      <c r="AA70" s="107">
        <v>13.430712711241734</v>
      </c>
      <c r="AB70" s="106">
        <v>110.73758339510748</v>
      </c>
      <c r="AC70" s="102">
        <v>442.07661971830987</v>
      </c>
      <c r="AD70" s="108">
        <v>9.9</v>
      </c>
      <c r="AE70" s="106">
        <v>77.10981493299299</v>
      </c>
      <c r="AF70" s="106">
        <v>3.020193991416309</v>
      </c>
      <c r="AG70" s="108">
        <v>2.4</v>
      </c>
      <c r="AH70" s="108">
        <v>0.5</v>
      </c>
      <c r="AI70" s="105">
        <v>2.3462645996387721</v>
      </c>
      <c r="AJ70" s="105">
        <v>3.5760868632707772</v>
      </c>
      <c r="AK70" s="104">
        <v>0.23</v>
      </c>
      <c r="AL70" s="104">
        <v>0.95</v>
      </c>
      <c r="AM70" s="106">
        <v>0.20199060526721088</v>
      </c>
      <c r="AN70" s="109">
        <v>0.17</v>
      </c>
      <c r="AO70" s="107">
        <v>0.15016279512566638</v>
      </c>
      <c r="AP70" s="109">
        <v>7.0000000000000007E-2</v>
      </c>
      <c r="AQ70" s="107">
        <v>0.25547081850533809</v>
      </c>
      <c r="AR70" s="109">
        <v>0.22</v>
      </c>
      <c r="AS70" s="109">
        <v>0.12</v>
      </c>
      <c r="AT70" s="109">
        <v>0.3</v>
      </c>
      <c r="AU70" s="109">
        <v>7.0000000000000007E-2</v>
      </c>
      <c r="AV70" s="109">
        <v>0.3</v>
      </c>
      <c r="AW70" s="107">
        <v>5.6652605459057065E-2</v>
      </c>
      <c r="AX70" s="109">
        <v>0.13</v>
      </c>
      <c r="AY70" s="107">
        <v>4.2530526315789477E-2</v>
      </c>
      <c r="AZ70" s="107">
        <v>0.38536817761332109</v>
      </c>
      <c r="BA70" s="107">
        <v>8.37579617834395E-2</v>
      </c>
      <c r="BB70" s="107">
        <v>0.11385779024600776</v>
      </c>
      <c r="BC70" s="104">
        <v>2.7</v>
      </c>
      <c r="BD70" s="107">
        <v>3.3418088130774695E-2</v>
      </c>
      <c r="BE70" s="107">
        <v>8.9227688787185348E-3</v>
      </c>
    </row>
    <row r="71" spans="1:57" x14ac:dyDescent="0.2">
      <c r="B71" s="100">
        <v>65</v>
      </c>
      <c r="C71" s="101" t="s">
        <v>57</v>
      </c>
      <c r="D71" s="127" t="s">
        <v>331</v>
      </c>
      <c r="E71" s="100">
        <v>235.255</v>
      </c>
      <c r="F71" s="100">
        <v>2956.9549999999999</v>
      </c>
      <c r="G71" s="100">
        <v>2982.8549999999996</v>
      </c>
      <c r="H71" s="100">
        <v>-1381.155</v>
      </c>
      <c r="I71" s="83" t="s">
        <v>181</v>
      </c>
      <c r="J71" s="100" t="s">
        <v>276</v>
      </c>
      <c r="K71" s="100" t="s">
        <v>305</v>
      </c>
      <c r="L71" s="100" t="s">
        <v>44</v>
      </c>
      <c r="M71" s="100" t="s">
        <v>406</v>
      </c>
      <c r="Q71" s="104">
        <v>2.5000000000000001E-2</v>
      </c>
      <c r="R71" s="105">
        <v>30.650889877641823</v>
      </c>
      <c r="S71" s="105">
        <v>0.87775424929178469</v>
      </c>
      <c r="T71" s="104">
        <v>1.3162008329838184</v>
      </c>
      <c r="U71" s="104">
        <v>6.0000000000000001E-3</v>
      </c>
      <c r="V71" s="105">
        <v>1.2266301369863013</v>
      </c>
      <c r="W71" s="102">
        <v>691.59129793510328</v>
      </c>
      <c r="X71" s="106">
        <v>62.396315440689207</v>
      </c>
      <c r="Y71" s="102">
        <v>759.31710323574748</v>
      </c>
      <c r="Z71" s="102">
        <v>2068.09472345836</v>
      </c>
      <c r="AA71" s="107">
        <v>13.07670830271859</v>
      </c>
      <c r="AB71" s="106">
        <v>108.16975537435135</v>
      </c>
      <c r="AC71" s="102">
        <v>383.61070422535209</v>
      </c>
      <c r="AD71" s="108">
        <v>10.9</v>
      </c>
      <c r="AE71" s="106">
        <v>74.805232929164006</v>
      </c>
      <c r="AF71" s="106">
        <v>2.9368995708154508</v>
      </c>
      <c r="AG71" s="108">
        <v>2.4</v>
      </c>
      <c r="AH71" s="108">
        <v>0.5</v>
      </c>
      <c r="AI71" s="105">
        <v>2.009069837447321</v>
      </c>
      <c r="AJ71" s="105">
        <v>2.9888654155495979</v>
      </c>
      <c r="AK71" s="104">
        <v>0.23</v>
      </c>
      <c r="AL71" s="104">
        <v>1.1200000000000001</v>
      </c>
      <c r="AM71" s="106">
        <v>0.13667026028030191</v>
      </c>
      <c r="AN71" s="109">
        <v>0.17</v>
      </c>
      <c r="AO71" s="107">
        <v>6.7420030464584918E-2</v>
      </c>
      <c r="AP71" s="109">
        <v>7.0000000000000007E-2</v>
      </c>
      <c r="AQ71" s="107">
        <v>0.15414483985765123</v>
      </c>
      <c r="AR71" s="109">
        <v>0.25</v>
      </c>
      <c r="AS71" s="109">
        <v>0.12</v>
      </c>
      <c r="AT71" s="109">
        <v>0.3</v>
      </c>
      <c r="AU71" s="109">
        <v>7.0000000000000007E-2</v>
      </c>
      <c r="AV71" s="109">
        <v>0.28999999999999998</v>
      </c>
      <c r="AW71" s="109">
        <v>0.05</v>
      </c>
      <c r="AX71" s="109">
        <v>0.23</v>
      </c>
      <c r="AY71" s="107">
        <v>4.3680000000000004E-2</v>
      </c>
      <c r="AZ71" s="107">
        <v>0.42355781683626276</v>
      </c>
      <c r="BA71" s="107">
        <v>7.9290870488322729E-2</v>
      </c>
      <c r="BB71" s="107">
        <v>7.1294130340958134E-2</v>
      </c>
      <c r="BC71" s="104">
        <v>2.75</v>
      </c>
      <c r="BD71" s="107">
        <v>1.9404051172707888E-2</v>
      </c>
      <c r="BE71" s="107">
        <v>1.0396567505720799E-2</v>
      </c>
    </row>
    <row r="72" spans="1:57" x14ac:dyDescent="0.2">
      <c r="B72" s="100">
        <v>66</v>
      </c>
      <c r="C72" s="101" t="s">
        <v>57</v>
      </c>
      <c r="D72" s="127" t="s">
        <v>331</v>
      </c>
      <c r="E72" s="100">
        <v>235.255</v>
      </c>
      <c r="F72" s="100">
        <v>2956.9549999999999</v>
      </c>
      <c r="G72" s="100">
        <v>2982.8549999999996</v>
      </c>
      <c r="H72" s="100">
        <v>-1381.155</v>
      </c>
      <c r="I72" s="83" t="s">
        <v>181</v>
      </c>
      <c r="J72" s="100" t="s">
        <v>276</v>
      </c>
      <c r="K72" s="100" t="s">
        <v>305</v>
      </c>
      <c r="L72" s="100" t="s">
        <v>44</v>
      </c>
      <c r="M72" s="100" t="s">
        <v>406</v>
      </c>
      <c r="Q72" s="105">
        <v>2.4383186397984886E-2</v>
      </c>
      <c r="R72" s="105">
        <v>34.98788654060067</v>
      </c>
      <c r="S72" s="105">
        <v>1.0560984419263455</v>
      </c>
      <c r="T72" s="104">
        <v>1.2429108543448788</v>
      </c>
      <c r="U72" s="104">
        <v>6.0000000000000001E-3</v>
      </c>
      <c r="V72" s="105">
        <v>2.2566575342465756</v>
      </c>
      <c r="W72" s="102">
        <v>649.82079646017701</v>
      </c>
      <c r="X72" s="106">
        <v>113.34727192401151</v>
      </c>
      <c r="Y72" s="102">
        <v>972.87503852080147</v>
      </c>
      <c r="Z72" s="102">
        <v>2281.4284806102992</v>
      </c>
      <c r="AA72" s="107">
        <v>14.471271124173404</v>
      </c>
      <c r="AB72" s="106">
        <v>124.86063750926611</v>
      </c>
      <c r="AC72" s="102">
        <v>608.27549295774656</v>
      </c>
      <c r="AD72" s="108">
        <v>9.1999999999999993</v>
      </c>
      <c r="AE72" s="106">
        <v>79.817230376515653</v>
      </c>
      <c r="AF72" s="106">
        <v>2.9410128755364808</v>
      </c>
      <c r="AG72" s="108">
        <v>2.2000000000000002</v>
      </c>
      <c r="AH72" s="108">
        <v>0.5</v>
      </c>
      <c r="AI72" s="105">
        <v>2.7915496688741723</v>
      </c>
      <c r="AJ72" s="105">
        <v>2.8087994638069702</v>
      </c>
      <c r="AK72" s="105">
        <v>7.0178010471204172E-2</v>
      </c>
      <c r="AL72" s="104">
        <v>0.73</v>
      </c>
      <c r="AM72" s="106">
        <v>0.29745880178653938</v>
      </c>
      <c r="AN72" s="107">
        <v>7.6693704132869828E-2</v>
      </c>
      <c r="AO72" s="107">
        <v>0.27683073115003803</v>
      </c>
      <c r="AP72" s="109">
        <v>0.09</v>
      </c>
      <c r="AQ72" s="109">
        <v>0.45</v>
      </c>
      <c r="AR72" s="109">
        <v>0.24</v>
      </c>
      <c r="AS72" s="109">
        <v>0.09</v>
      </c>
      <c r="AT72" s="109">
        <v>0.34</v>
      </c>
      <c r="AU72" s="109">
        <v>0.09</v>
      </c>
      <c r="AV72" s="107">
        <v>0.25119242685025817</v>
      </c>
      <c r="AW72" s="107">
        <v>6.7760959470636886E-2</v>
      </c>
      <c r="AX72" s="107">
        <v>0.35679951617780459</v>
      </c>
      <c r="AY72" s="107">
        <v>6.5520000000000009E-2</v>
      </c>
      <c r="AZ72" s="107">
        <v>0.47100555041628128</v>
      </c>
      <c r="BA72" s="107">
        <v>0.1005095541401274</v>
      </c>
      <c r="BB72" s="109">
        <v>0.26</v>
      </c>
      <c r="BC72" s="104">
        <v>3.5</v>
      </c>
      <c r="BD72" s="107">
        <v>2.9106076759061832E-2</v>
      </c>
      <c r="BE72" s="107">
        <v>1.29742562929061E-2</v>
      </c>
    </row>
    <row r="73" spans="1:57" x14ac:dyDescent="0.2">
      <c r="B73" s="100">
        <v>67</v>
      </c>
      <c r="C73" s="101" t="s">
        <v>57</v>
      </c>
      <c r="D73" s="127" t="s">
        <v>331</v>
      </c>
      <c r="E73" s="100">
        <v>235.255</v>
      </c>
      <c r="F73" s="100">
        <v>2956.9549999999999</v>
      </c>
      <c r="G73" s="100">
        <v>2982.8549999999996</v>
      </c>
      <c r="H73" s="100">
        <v>-1381.155</v>
      </c>
      <c r="I73" s="83" t="s">
        <v>181</v>
      </c>
      <c r="J73" s="100" t="s">
        <v>276</v>
      </c>
      <c r="K73" s="100" t="s">
        <v>305</v>
      </c>
      <c r="L73" s="100" t="s">
        <v>44</v>
      </c>
      <c r="M73" s="100" t="s">
        <v>406</v>
      </c>
      <c r="Q73" s="105">
        <v>1.8940806045340049E-2</v>
      </c>
      <c r="R73" s="105">
        <v>34.269744160177972</v>
      </c>
      <c r="S73" s="105">
        <v>0.94519475920679907</v>
      </c>
      <c r="T73" s="104">
        <v>0.95841449733230588</v>
      </c>
      <c r="U73" s="104">
        <v>6.0000000000000001E-3</v>
      </c>
      <c r="V73" s="105">
        <v>1.6568646741386466</v>
      </c>
      <c r="W73" s="102">
        <v>724.9559734513274</v>
      </c>
      <c r="X73" s="106">
        <v>157.14649878506739</v>
      </c>
      <c r="Y73" s="102">
        <v>999.96610169491544</v>
      </c>
      <c r="Z73" s="102">
        <v>2283.86013986014</v>
      </c>
      <c r="AA73" s="107">
        <v>14.30277736958119</v>
      </c>
      <c r="AB73" s="106">
        <v>124.28356807511736</v>
      </c>
      <c r="AC73" s="102">
        <v>487.08929577464789</v>
      </c>
      <c r="AD73" s="108">
        <v>6.4</v>
      </c>
      <c r="AE73" s="106">
        <v>79.944735162731334</v>
      </c>
      <c r="AF73" s="106">
        <v>2.7865407725321889</v>
      </c>
      <c r="AG73" s="108">
        <v>2</v>
      </c>
      <c r="AH73" s="108">
        <v>0.6</v>
      </c>
      <c r="AI73" s="105">
        <v>3.8901071643588199</v>
      </c>
      <c r="AJ73" s="105">
        <v>5.2207946380697043</v>
      </c>
      <c r="AK73" s="104">
        <v>0.25</v>
      </c>
      <c r="AL73" s="104">
        <v>0.99</v>
      </c>
      <c r="AM73" s="108">
        <v>2.5</v>
      </c>
      <c r="AN73" s="109">
        <v>0.11</v>
      </c>
      <c r="AO73" s="107">
        <v>0.26350647372429553</v>
      </c>
      <c r="AP73" s="107">
        <v>6.6959424284183125E-2</v>
      </c>
      <c r="AQ73" s="107">
        <v>0.29465124555160138</v>
      </c>
      <c r="AR73" s="109">
        <v>0.21</v>
      </c>
      <c r="AS73" s="107">
        <v>2.670623742454728E-2</v>
      </c>
      <c r="AT73" s="109">
        <v>0.24</v>
      </c>
      <c r="AU73" s="109">
        <v>0.06</v>
      </c>
      <c r="AV73" s="107">
        <v>0.45575559380378666</v>
      </c>
      <c r="AW73" s="107">
        <v>9.6177005789909009E-2</v>
      </c>
      <c r="AX73" s="107">
        <v>0.40961838524342298</v>
      </c>
      <c r="AY73" s="107">
        <v>6.9844210526315786E-2</v>
      </c>
      <c r="AZ73" s="107">
        <v>0.53614061054579087</v>
      </c>
      <c r="BA73" s="107">
        <v>9.2401273885350313E-2</v>
      </c>
      <c r="BB73" s="107">
        <v>0.20926456624946049</v>
      </c>
      <c r="BC73" s="104">
        <v>3.2</v>
      </c>
      <c r="BD73" s="107">
        <v>0.1037906894100924</v>
      </c>
      <c r="BE73" s="107">
        <v>1.9077803203661332E-2</v>
      </c>
    </row>
    <row r="74" spans="1:57" x14ac:dyDescent="0.2">
      <c r="B74" s="100">
        <v>68</v>
      </c>
      <c r="C74" s="101" t="s">
        <v>57</v>
      </c>
      <c r="D74" s="127" t="s">
        <v>331</v>
      </c>
      <c r="E74" s="100">
        <v>235.255</v>
      </c>
      <c r="F74" s="100">
        <v>2956.9549999999999</v>
      </c>
      <c r="G74" s="100">
        <v>2982.8549999999996</v>
      </c>
      <c r="H74" s="100">
        <v>-1381.155</v>
      </c>
      <c r="I74" s="83" t="s">
        <v>181</v>
      </c>
      <c r="J74" s="100" t="s">
        <v>276</v>
      </c>
      <c r="K74" s="100" t="s">
        <v>305</v>
      </c>
      <c r="L74" s="100" t="s">
        <v>44</v>
      </c>
      <c r="M74" s="100" t="s">
        <v>406</v>
      </c>
      <c r="Q74" s="105">
        <v>2.3149874055415614E-2</v>
      </c>
      <c r="R74" s="105">
        <v>34.512791991101217</v>
      </c>
      <c r="S74" s="105">
        <v>0.93793201133144488</v>
      </c>
      <c r="T74" s="104">
        <v>1.0037671402514556</v>
      </c>
      <c r="U74" s="104">
        <v>6.0000000000000001E-3</v>
      </c>
      <c r="V74" s="105">
        <v>2.1265022831050229</v>
      </c>
      <c r="W74" s="102">
        <v>661.89424778761054</v>
      </c>
      <c r="X74" s="106">
        <v>152.11859951402695</v>
      </c>
      <c r="Y74" s="102">
        <v>924.00000000000023</v>
      </c>
      <c r="Z74" s="102">
        <v>2195.2447552447557</v>
      </c>
      <c r="AA74" s="107">
        <v>13.800558412931666</v>
      </c>
      <c r="AB74" s="106">
        <v>120.7356807511737</v>
      </c>
      <c r="AC74" s="102">
        <v>468.80218309859151</v>
      </c>
      <c r="AD74" s="108">
        <v>5.8</v>
      </c>
      <c r="AE74" s="106">
        <v>81.98978940650926</v>
      </c>
      <c r="AF74" s="106">
        <v>2.9244377682403435</v>
      </c>
      <c r="AG74" s="108">
        <v>2.4</v>
      </c>
      <c r="AH74" s="108">
        <v>0.6</v>
      </c>
      <c r="AI74" s="105">
        <v>3.3228892233594221</v>
      </c>
      <c r="AJ74" s="105">
        <v>4.3291839142091151</v>
      </c>
      <c r="AK74" s="105">
        <v>4.8335078534031413E-2</v>
      </c>
      <c r="AL74" s="104">
        <v>0.91</v>
      </c>
      <c r="AM74" s="106">
        <v>0.1183366702602803</v>
      </c>
      <c r="AN74" s="107">
        <v>0.11096755504055619</v>
      </c>
      <c r="AO74" s="107">
        <v>0.38805445544554457</v>
      </c>
      <c r="AP74" s="107">
        <v>5.8589496248660236E-2</v>
      </c>
      <c r="AQ74" s="107">
        <v>0.44918861209964411</v>
      </c>
      <c r="AR74" s="107">
        <v>0.14535686397001407</v>
      </c>
      <c r="AS74" s="107">
        <v>4.1086519114688129E-2</v>
      </c>
      <c r="AT74" s="109">
        <v>0.19</v>
      </c>
      <c r="AU74" s="109">
        <v>0.06</v>
      </c>
      <c r="AV74" s="107">
        <v>0.50345094664371781</v>
      </c>
      <c r="AW74" s="107">
        <v>0.10129280397022333</v>
      </c>
      <c r="AX74" s="107">
        <v>0.4561209555488358</v>
      </c>
      <c r="AY74" s="107">
        <v>8.3090526315789476E-2</v>
      </c>
      <c r="AZ74" s="107">
        <v>0.50501634289238351</v>
      </c>
      <c r="BA74" s="107">
        <v>8.8248407643312113E-2</v>
      </c>
      <c r="BB74" s="107">
        <v>0.10702114803625377</v>
      </c>
      <c r="BC74" s="104">
        <v>2.5</v>
      </c>
      <c r="BD74" s="107">
        <v>0.1358909026297086</v>
      </c>
      <c r="BE74" s="107">
        <v>3.7247139588100692E-2</v>
      </c>
    </row>
    <row r="75" spans="1:57" ht="12" customHeight="1" x14ac:dyDescent="0.2">
      <c r="B75" s="100">
        <v>69</v>
      </c>
      <c r="C75" s="101" t="s">
        <v>57</v>
      </c>
      <c r="D75" s="127" t="s">
        <v>331</v>
      </c>
      <c r="E75" s="100">
        <v>235.255</v>
      </c>
      <c r="F75" s="100">
        <v>2956.9549999999999</v>
      </c>
      <c r="G75" s="100">
        <v>2982.8549999999996</v>
      </c>
      <c r="H75" s="100">
        <v>-1381.155</v>
      </c>
      <c r="I75" s="100" t="s">
        <v>181</v>
      </c>
      <c r="J75" s="100" t="s">
        <v>276</v>
      </c>
      <c r="K75" s="100" t="s">
        <v>305</v>
      </c>
      <c r="L75" s="100" t="s">
        <v>44</v>
      </c>
      <c r="M75" s="100" t="s">
        <v>406</v>
      </c>
      <c r="Q75" s="105">
        <v>0.13887814861460956</v>
      </c>
      <c r="R75" s="105">
        <v>25.855172413793106</v>
      </c>
      <c r="S75" s="105">
        <v>0.74131019830028322</v>
      </c>
      <c r="T75" s="104">
        <v>1.6557730717985233</v>
      </c>
      <c r="U75" s="105">
        <v>1.3514252472367653E-2</v>
      </c>
      <c r="V75" s="105">
        <v>1.4285753424657535</v>
      </c>
      <c r="W75" s="102">
        <v>559.8694690265487</v>
      </c>
      <c r="X75" s="106">
        <v>124.30987408880054</v>
      </c>
      <c r="Y75" s="102">
        <v>677.3006163328198</v>
      </c>
      <c r="Z75" s="102">
        <v>1753.272091544819</v>
      </c>
      <c r="AA75" s="107">
        <v>11.124320352681851</v>
      </c>
      <c r="AB75" s="106">
        <v>94.068099827032356</v>
      </c>
      <c r="AC75" s="102">
        <v>568.91492957746482</v>
      </c>
      <c r="AD75" s="108">
        <v>5.9</v>
      </c>
      <c r="AE75" s="106">
        <v>64.82807913209956</v>
      </c>
      <c r="AF75" s="106">
        <v>2.2777424892703864</v>
      </c>
      <c r="AG75" s="108">
        <v>2.6</v>
      </c>
      <c r="AH75" s="108">
        <v>0.8</v>
      </c>
      <c r="AI75" s="105">
        <v>2.0525409391932574</v>
      </c>
      <c r="AJ75" s="105">
        <v>2.985424664879357</v>
      </c>
      <c r="AK75" s="105">
        <v>5.1658813263525297E-2</v>
      </c>
      <c r="AL75" s="104">
        <v>0.99</v>
      </c>
      <c r="AM75" s="106">
        <v>4.52217772986293E-2</v>
      </c>
      <c r="AN75" s="109">
        <v>0.11</v>
      </c>
      <c r="AO75" s="107">
        <v>0.1603779512566641</v>
      </c>
      <c r="AP75" s="107">
        <v>1.7299341601592407E-2</v>
      </c>
      <c r="AQ75" s="109">
        <v>0.18</v>
      </c>
      <c r="AR75" s="107">
        <v>0.14744932063095426</v>
      </c>
      <c r="AS75" s="109">
        <v>0.09</v>
      </c>
      <c r="AT75" s="109">
        <v>0.36</v>
      </c>
      <c r="AU75" s="109">
        <v>0.11</v>
      </c>
      <c r="AV75" s="107">
        <v>0.26441308089500859</v>
      </c>
      <c r="AW75" s="107">
        <v>5.4430934656741106E-2</v>
      </c>
      <c r="AX75" s="107">
        <v>0.26818264287874205</v>
      </c>
      <c r="AY75" s="107">
        <v>5.172631578947369E-2</v>
      </c>
      <c r="AZ75" s="107">
        <v>0.39925531914893619</v>
      </c>
      <c r="BA75" s="109">
        <v>0.12</v>
      </c>
      <c r="BB75" s="107">
        <v>0.13726780319378507</v>
      </c>
      <c r="BC75" s="105">
        <v>8.4762265209982957</v>
      </c>
      <c r="BD75" s="107">
        <v>4.3120113717128643E-2</v>
      </c>
      <c r="BE75" s="107">
        <v>1.3879862700228835E-2</v>
      </c>
    </row>
    <row r="76" spans="1:57" s="83" customFormat="1" ht="12" customHeight="1" x14ac:dyDescent="0.2">
      <c r="A76" s="62">
        <v>17</v>
      </c>
      <c r="B76" s="100">
        <v>70</v>
      </c>
      <c r="C76" s="89">
        <v>42933</v>
      </c>
      <c r="D76" s="127" t="s">
        <v>334</v>
      </c>
      <c r="E76" s="83">
        <v>246.7</v>
      </c>
      <c r="F76" s="83">
        <v>2968.3999999999996</v>
      </c>
      <c r="G76" s="83">
        <v>2994.2999999999993</v>
      </c>
      <c r="H76" s="83">
        <v>-1392.5999999999997</v>
      </c>
      <c r="I76" s="83" t="s">
        <v>182</v>
      </c>
      <c r="J76" s="83" t="s">
        <v>333</v>
      </c>
      <c r="K76" s="83" t="s">
        <v>47</v>
      </c>
      <c r="L76" s="83" t="s">
        <v>276</v>
      </c>
      <c r="M76" s="100" t="s">
        <v>406</v>
      </c>
      <c r="N76" s="100"/>
      <c r="O76" s="100"/>
      <c r="P76" s="100"/>
      <c r="Q76" s="91" t="s">
        <v>71</v>
      </c>
      <c r="R76" s="90">
        <v>31.47841606246514</v>
      </c>
      <c r="S76" s="90">
        <v>1.7017284210526316</v>
      </c>
      <c r="T76" s="91">
        <v>0.12122505509964832</v>
      </c>
      <c r="U76" s="90">
        <v>3.2169846153846153E-2</v>
      </c>
      <c r="V76" s="90">
        <v>1.6293559593800109</v>
      </c>
      <c r="W76" s="92">
        <v>2658.9285714285716</v>
      </c>
      <c r="X76" s="93">
        <v>252.39360518999072</v>
      </c>
      <c r="Y76" s="92">
        <v>250.98519061583573</v>
      </c>
      <c r="Z76" s="92">
        <v>3391.9490274983236</v>
      </c>
      <c r="AA76" s="90">
        <v>17.342738275340398</v>
      </c>
      <c r="AB76" s="93">
        <v>156.80731112916328</v>
      </c>
      <c r="AC76" s="92">
        <v>520.25115789473682</v>
      </c>
      <c r="AD76" s="94" t="s">
        <v>139</v>
      </c>
      <c r="AE76" s="93">
        <v>142.47164179104476</v>
      </c>
      <c r="AF76" s="93">
        <v>4.1070126050420166</v>
      </c>
      <c r="AG76" s="91" t="s">
        <v>88</v>
      </c>
      <c r="AH76" s="94" t="s">
        <v>87</v>
      </c>
      <c r="AI76" s="90">
        <v>11.850397456279811</v>
      </c>
      <c r="AJ76" s="90">
        <v>19.920538780343399</v>
      </c>
      <c r="AK76" s="90">
        <v>0.22561939615736504</v>
      </c>
      <c r="AL76" s="91" t="s">
        <v>90</v>
      </c>
      <c r="AM76" s="94" t="s">
        <v>100</v>
      </c>
      <c r="AN76" s="111">
        <v>0.18440905416329831</v>
      </c>
      <c r="AO76" s="111">
        <v>0.69475988813423872</v>
      </c>
      <c r="AP76" s="111">
        <v>0.10846026865188541</v>
      </c>
      <c r="AQ76" s="111">
        <v>0.72467338559163874</v>
      </c>
      <c r="AR76" s="111">
        <v>0.40875115065971163</v>
      </c>
      <c r="AS76" s="111">
        <v>2.5677938808373595E-2</v>
      </c>
      <c r="AT76" s="111">
        <v>0.82581293409476764</v>
      </c>
      <c r="AU76" s="111">
        <v>0.25951115834218919</v>
      </c>
      <c r="AV76" s="111">
        <v>1.8136106649534209</v>
      </c>
      <c r="AW76" s="111">
        <v>0.43506297229219143</v>
      </c>
      <c r="AX76" s="111">
        <v>1.3880600233100233</v>
      </c>
      <c r="AY76" s="111">
        <v>0.40010583153347729</v>
      </c>
      <c r="AZ76" s="111">
        <v>2.3190262582056893</v>
      </c>
      <c r="BA76" s="111">
        <v>0.41740444444444441</v>
      </c>
      <c r="BB76" s="111">
        <v>0.73110280373831782</v>
      </c>
      <c r="BC76" s="91" t="s">
        <v>140</v>
      </c>
      <c r="BD76" s="111">
        <v>0.21516823840060356</v>
      </c>
      <c r="BE76" s="110" t="s">
        <v>128</v>
      </c>
    </row>
    <row r="77" spans="1:57" s="83" customFormat="1" ht="12" customHeight="1" x14ac:dyDescent="0.2">
      <c r="A77" s="62"/>
      <c r="B77" s="100">
        <v>71</v>
      </c>
      <c r="C77" s="89">
        <v>42933</v>
      </c>
      <c r="D77" s="127" t="s">
        <v>334</v>
      </c>
      <c r="E77" s="83">
        <v>246.7</v>
      </c>
      <c r="F77" s="83">
        <v>2968.3999999999996</v>
      </c>
      <c r="G77" s="83">
        <v>2994.2999999999993</v>
      </c>
      <c r="H77" s="83">
        <v>-1392.5999999999997</v>
      </c>
      <c r="I77" s="83" t="s">
        <v>182</v>
      </c>
      <c r="J77" s="83" t="s">
        <v>333</v>
      </c>
      <c r="K77" s="83" t="s">
        <v>47</v>
      </c>
      <c r="L77" s="83" t="s">
        <v>276</v>
      </c>
      <c r="M77" s="100" t="s">
        <v>406</v>
      </c>
      <c r="N77" s="100"/>
      <c r="O77" s="100"/>
      <c r="P77" s="100"/>
      <c r="Q77" s="90">
        <v>3.0439047925377934E-2</v>
      </c>
      <c r="R77" s="90">
        <v>31.959988845510317</v>
      </c>
      <c r="S77" s="90">
        <v>1.1976378947368422</v>
      </c>
      <c r="T77" s="91">
        <v>0.11679533177022274</v>
      </c>
      <c r="U77" s="90">
        <v>3.2169846153846153E-2</v>
      </c>
      <c r="V77" s="90">
        <v>1.3891435061464459</v>
      </c>
      <c r="W77" s="92">
        <v>1424.5068389057751</v>
      </c>
      <c r="X77" s="93">
        <v>316.49518072289158</v>
      </c>
      <c r="Y77" s="92">
        <v>452.15205278592373</v>
      </c>
      <c r="Z77" s="92">
        <v>3436.5513078470826</v>
      </c>
      <c r="AA77" s="90">
        <v>16.405408472012098</v>
      </c>
      <c r="AB77" s="93">
        <v>181.37457351746548</v>
      </c>
      <c r="AC77" s="92">
        <v>588.59599999999989</v>
      </c>
      <c r="AD77" s="93">
        <v>5.5921680575539572</v>
      </c>
      <c r="AE77" s="93">
        <v>155.71119402985076</v>
      </c>
      <c r="AF77" s="93">
        <v>5.4152899159663868</v>
      </c>
      <c r="AG77" s="90">
        <v>0.17857538891104904</v>
      </c>
      <c r="AH77" s="93">
        <v>0.36511043319097014</v>
      </c>
      <c r="AI77" s="90">
        <v>6.5135532591414949</v>
      </c>
      <c r="AJ77" s="90">
        <v>11.826648904677324</v>
      </c>
      <c r="AK77" s="90">
        <v>0.11838975297347</v>
      </c>
      <c r="AL77" s="90">
        <v>0.1597462686567164</v>
      </c>
      <c r="AM77" s="94" t="s">
        <v>98</v>
      </c>
      <c r="AN77" s="111">
        <v>0.10891996766370252</v>
      </c>
      <c r="AO77" s="111">
        <v>0.65177307231322412</v>
      </c>
      <c r="AP77" s="111">
        <v>6.7787667907428378E-2</v>
      </c>
      <c r="AQ77" s="111">
        <v>0.42094998133631956</v>
      </c>
      <c r="AR77" s="111">
        <v>0.16330009205277696</v>
      </c>
      <c r="AS77" s="111">
        <v>3.4237251744498126E-2</v>
      </c>
      <c r="AT77" s="111">
        <v>0.57738169470597311</v>
      </c>
      <c r="AU77" s="111">
        <v>0.14402869287991499</v>
      </c>
      <c r="AV77" s="111">
        <v>0.85538066174108573</v>
      </c>
      <c r="AW77" s="111">
        <v>0.25485306465155333</v>
      </c>
      <c r="AX77" s="111">
        <v>0.83339160839160842</v>
      </c>
      <c r="AY77" s="111">
        <v>0.18551619870410369</v>
      </c>
      <c r="AZ77" s="111">
        <v>1.1687199124726477</v>
      </c>
      <c r="BA77" s="111">
        <v>0.18090666666666666</v>
      </c>
      <c r="BB77" s="111">
        <v>0.43866168224299068</v>
      </c>
      <c r="BC77" s="90">
        <v>0.23026935015520175</v>
      </c>
      <c r="BD77" s="111">
        <v>9.4062617880045288E-2</v>
      </c>
      <c r="BE77" s="111">
        <v>1.9882568807339449E-2</v>
      </c>
    </row>
    <row r="78" spans="1:57" s="83" customFormat="1" ht="12" customHeight="1" x14ac:dyDescent="0.2">
      <c r="A78" s="62"/>
      <c r="B78" s="100">
        <v>72</v>
      </c>
      <c r="C78" s="89">
        <v>42933</v>
      </c>
      <c r="D78" s="127" t="s">
        <v>334</v>
      </c>
      <c r="E78" s="83">
        <v>246.7</v>
      </c>
      <c r="F78" s="83">
        <v>2968.3999999999996</v>
      </c>
      <c r="G78" s="83">
        <v>2994.2999999999993</v>
      </c>
      <c r="H78" s="83">
        <v>-1392.5999999999997</v>
      </c>
      <c r="I78" s="83" t="s">
        <v>182</v>
      </c>
      <c r="J78" s="83" t="s">
        <v>333</v>
      </c>
      <c r="K78" s="83" t="s">
        <v>47</v>
      </c>
      <c r="L78" s="83" t="s">
        <v>276</v>
      </c>
      <c r="M78" s="100" t="s">
        <v>406</v>
      </c>
      <c r="N78" s="100"/>
      <c r="O78" s="100"/>
      <c r="P78" s="100"/>
      <c r="Q78" s="90">
        <v>2.3674815053071729E-2</v>
      </c>
      <c r="R78" s="90">
        <v>32.547272727272727</v>
      </c>
      <c r="S78" s="90">
        <v>1.7084947368421053</v>
      </c>
      <c r="T78" s="91">
        <v>5.8525667057444317E-2</v>
      </c>
      <c r="U78" s="90">
        <v>3.7594461538461535E-2</v>
      </c>
      <c r="V78" s="90">
        <v>1.7060195082843401</v>
      </c>
      <c r="W78" s="92">
        <v>1986.841945288754</v>
      </c>
      <c r="X78" s="93">
        <v>237.06496756255788</v>
      </c>
      <c r="Y78" s="92">
        <v>413.92492668621696</v>
      </c>
      <c r="Z78" s="92">
        <v>3170.0254862508386</v>
      </c>
      <c r="AA78" s="90">
        <v>17.1760590015129</v>
      </c>
      <c r="AB78" s="93">
        <v>155.39675060926072</v>
      </c>
      <c r="AC78" s="92">
        <v>496.29852631578939</v>
      </c>
      <c r="AD78" s="94" t="s">
        <v>144</v>
      </c>
      <c r="AE78" s="93">
        <v>143.29179104477612</v>
      </c>
      <c r="AF78" s="93">
        <v>4.7501470588235284</v>
      </c>
      <c r="AG78" s="91" t="s">
        <v>95</v>
      </c>
      <c r="AH78" s="93">
        <v>0.75186089078709994</v>
      </c>
      <c r="AI78" s="90">
        <v>10.881955484896661</v>
      </c>
      <c r="AJ78" s="90">
        <v>14.50231497927768</v>
      </c>
      <c r="AK78" s="90">
        <v>0.108</v>
      </c>
      <c r="AL78" s="91" t="s">
        <v>75</v>
      </c>
      <c r="AM78" s="94" t="s">
        <v>76</v>
      </c>
      <c r="AN78" s="111">
        <v>5.6077607113985448E-2</v>
      </c>
      <c r="AO78" s="111">
        <v>0.40895565321614052</v>
      </c>
      <c r="AP78" s="111">
        <v>9.7162324000647338E-2</v>
      </c>
      <c r="AQ78" s="111">
        <v>0.41775289287047407</v>
      </c>
      <c r="AR78" s="111">
        <v>0.29754679349493712</v>
      </c>
      <c r="AS78" s="111">
        <v>7.0920021470746122E-2</v>
      </c>
      <c r="AT78" s="111">
        <v>0.48213335391264084</v>
      </c>
      <c r="AU78" s="111">
        <v>0.19982359192348567</v>
      </c>
      <c r="AV78" s="111">
        <v>1.2576132348217155</v>
      </c>
      <c r="AW78" s="111">
        <v>0.36468513853904283</v>
      </c>
      <c r="AX78" s="111">
        <v>1.5232546620046621</v>
      </c>
      <c r="AY78" s="111">
        <v>0.33919006479481639</v>
      </c>
      <c r="AZ78" s="111">
        <v>1.9680853391684903</v>
      </c>
      <c r="BA78" s="111">
        <v>0.29585777777777778</v>
      </c>
      <c r="BB78" s="111">
        <v>0.50166728971962615</v>
      </c>
      <c r="BC78" s="91" t="s">
        <v>126</v>
      </c>
      <c r="BD78" s="111">
        <v>4.9382874387023774E-2</v>
      </c>
      <c r="BE78" s="110" t="s">
        <v>106</v>
      </c>
    </row>
    <row r="79" spans="1:57" x14ac:dyDescent="0.2">
      <c r="A79" s="55">
        <v>18</v>
      </c>
      <c r="B79" s="100">
        <v>73</v>
      </c>
      <c r="C79" s="101">
        <v>42517</v>
      </c>
      <c r="D79" s="127" t="s">
        <v>337</v>
      </c>
      <c r="E79" s="100">
        <v>257.44</v>
      </c>
      <c r="F79" s="100">
        <v>2979.1899999999996</v>
      </c>
      <c r="G79" s="100">
        <v>3005.0899999999992</v>
      </c>
      <c r="H79" s="100">
        <v>-1403.3899999999996</v>
      </c>
      <c r="I79" s="100" t="s">
        <v>182</v>
      </c>
      <c r="J79" s="100" t="s">
        <v>408</v>
      </c>
      <c r="K79" s="100" t="s">
        <v>47</v>
      </c>
      <c r="L79" s="100" t="s">
        <v>44</v>
      </c>
      <c r="M79" s="100" t="s">
        <v>306</v>
      </c>
      <c r="N79" s="100">
        <v>75.349999999999994</v>
      </c>
      <c r="Q79" s="105">
        <v>1.4999999999999999E-2</v>
      </c>
      <c r="R79" s="105">
        <v>25.01</v>
      </c>
      <c r="S79" s="105">
        <v>1.3169999999999999</v>
      </c>
      <c r="T79" s="104">
        <v>0.75527999999999995</v>
      </c>
      <c r="U79" s="104">
        <v>3.0000000000000001E-3</v>
      </c>
      <c r="V79" s="105">
        <v>1.165</v>
      </c>
      <c r="W79" s="102">
        <v>1004</v>
      </c>
      <c r="X79" s="106">
        <v>163.4</v>
      </c>
      <c r="Y79" s="102">
        <v>200.4</v>
      </c>
      <c r="Z79" s="102">
        <v>2643</v>
      </c>
      <c r="AA79" s="107">
        <v>17.239999999999998</v>
      </c>
      <c r="AB79" s="106">
        <v>123.8</v>
      </c>
      <c r="AC79" s="102">
        <v>455.6</v>
      </c>
      <c r="AD79" s="106">
        <v>18.25</v>
      </c>
      <c r="AE79" s="106">
        <v>128.19999999999999</v>
      </c>
      <c r="AF79" s="106">
        <v>3.4750000000000001</v>
      </c>
      <c r="AG79" s="108">
        <v>0.2</v>
      </c>
      <c r="AH79" s="106">
        <v>0.39900000000000002</v>
      </c>
      <c r="AI79" s="105">
        <v>2.984</v>
      </c>
      <c r="AJ79" s="105">
        <v>2.83</v>
      </c>
      <c r="AK79" s="104">
        <v>0.05</v>
      </c>
      <c r="AL79" s="104">
        <v>0.1</v>
      </c>
      <c r="AM79" s="106">
        <v>0.40600000000000003</v>
      </c>
      <c r="AN79" s="107">
        <v>7.8E-2</v>
      </c>
      <c r="AO79" s="107">
        <v>0.23899999999999999</v>
      </c>
      <c r="AP79" s="107">
        <v>2.9000000000000001E-2</v>
      </c>
      <c r="AQ79" s="107">
        <v>0.14099999999999999</v>
      </c>
      <c r="AR79" s="107">
        <v>5.2999999999999999E-2</v>
      </c>
      <c r="AS79" s="107">
        <v>2.1999999999999999E-2</v>
      </c>
      <c r="AT79" s="107">
        <v>0.218</v>
      </c>
      <c r="AU79" s="107">
        <v>3.4000000000000002E-2</v>
      </c>
      <c r="AV79" s="107">
        <v>0.32200000000000001</v>
      </c>
      <c r="AW79" s="107">
        <v>9.1999999999999998E-2</v>
      </c>
      <c r="AX79" s="107">
        <v>0.35299999999999998</v>
      </c>
      <c r="AY79" s="107">
        <v>6.6000000000000003E-2</v>
      </c>
      <c r="AZ79" s="107">
        <v>0.52700000000000002</v>
      </c>
      <c r="BA79" s="107">
        <v>9.9000000000000005E-2</v>
      </c>
      <c r="BB79" s="107">
        <v>8.1000000000000003E-2</v>
      </c>
      <c r="BC79" s="105">
        <v>0.28699999999999998</v>
      </c>
      <c r="BD79" s="107">
        <v>2.1000000000000001E-2</v>
      </c>
      <c r="BE79" s="107">
        <v>7.0000000000000001E-3</v>
      </c>
    </row>
    <row r="80" spans="1:57" x14ac:dyDescent="0.2">
      <c r="B80" s="100">
        <v>74</v>
      </c>
      <c r="C80" s="101">
        <v>42517</v>
      </c>
      <c r="D80" s="127" t="s">
        <v>337</v>
      </c>
      <c r="E80" s="100">
        <v>257.44</v>
      </c>
      <c r="F80" s="100">
        <v>2979.1899999999996</v>
      </c>
      <c r="G80" s="100">
        <v>3005.0899999999992</v>
      </c>
      <c r="H80" s="100">
        <v>-1403.3899999999996</v>
      </c>
      <c r="I80" s="100" t="s">
        <v>182</v>
      </c>
      <c r="J80" s="100" t="s">
        <v>408</v>
      </c>
      <c r="K80" s="100" t="s">
        <v>47</v>
      </c>
      <c r="L80" s="100" t="s">
        <v>44</v>
      </c>
      <c r="M80" s="100" t="s">
        <v>306</v>
      </c>
      <c r="N80" s="100">
        <v>75.349999999999994</v>
      </c>
      <c r="Q80" s="105">
        <v>2.1000000000000001E-2</v>
      </c>
      <c r="R80" s="105">
        <v>24.09</v>
      </c>
      <c r="S80" s="105">
        <v>1.0209999999999999</v>
      </c>
      <c r="T80" s="104">
        <v>0.75992999999999999</v>
      </c>
      <c r="U80" s="104">
        <v>3.0000000000000001E-3</v>
      </c>
      <c r="V80" s="105">
        <v>1.411</v>
      </c>
      <c r="W80" s="102">
        <v>959.2</v>
      </c>
      <c r="X80" s="106">
        <v>146.30000000000001</v>
      </c>
      <c r="Y80" s="102">
        <v>194.6</v>
      </c>
      <c r="Z80" s="102">
        <v>2448</v>
      </c>
      <c r="AA80" s="107">
        <v>16.04</v>
      </c>
      <c r="AB80" s="106">
        <v>116.2</v>
      </c>
      <c r="AC80" s="102">
        <v>454.9</v>
      </c>
      <c r="AD80" s="106">
        <v>13.25</v>
      </c>
      <c r="AE80" s="106">
        <v>115</v>
      </c>
      <c r="AF80" s="106">
        <v>3.121</v>
      </c>
      <c r="AG80" s="108">
        <v>0.2</v>
      </c>
      <c r="AH80" s="106">
        <v>0.34899999999999998</v>
      </c>
      <c r="AI80" s="105">
        <v>3.371</v>
      </c>
      <c r="AJ80" s="105">
        <v>4.0259999999999998</v>
      </c>
      <c r="AK80" s="105">
        <v>2.3E-2</v>
      </c>
      <c r="AL80" s="104">
        <v>0.09</v>
      </c>
      <c r="AM80" s="106">
        <v>0.35599999999999998</v>
      </c>
      <c r="AN80" s="107">
        <v>7.8E-2</v>
      </c>
      <c r="AO80" s="107">
        <v>0.27900000000000003</v>
      </c>
      <c r="AP80" s="107">
        <v>4.3999999999999997E-2</v>
      </c>
      <c r="AQ80" s="107">
        <v>0.22500000000000001</v>
      </c>
      <c r="AR80" s="107">
        <v>0.126</v>
      </c>
      <c r="AS80" s="107">
        <v>3.3000000000000002E-2</v>
      </c>
      <c r="AT80" s="107">
        <v>0.23400000000000001</v>
      </c>
      <c r="AU80" s="107">
        <v>4.1000000000000002E-2</v>
      </c>
      <c r="AV80" s="107">
        <v>0.432</v>
      </c>
      <c r="AW80" s="107">
        <v>0.11600000000000001</v>
      </c>
      <c r="AX80" s="107">
        <v>0.433</v>
      </c>
      <c r="AY80" s="107">
        <v>7.8E-2</v>
      </c>
      <c r="AZ80" s="107">
        <v>0.60199999999999998</v>
      </c>
      <c r="BA80" s="107">
        <v>0.112</v>
      </c>
      <c r="BB80" s="107">
        <v>0.14499999999999999</v>
      </c>
      <c r="BC80" s="105">
        <v>0.29299999999999998</v>
      </c>
      <c r="BD80" s="107">
        <v>1.4E-2</v>
      </c>
      <c r="BE80" s="107">
        <v>5.0000000000000001E-3</v>
      </c>
    </row>
    <row r="81" spans="1:57" x14ac:dyDescent="0.2">
      <c r="B81" s="100">
        <v>75</v>
      </c>
      <c r="C81" s="101">
        <v>42517</v>
      </c>
      <c r="D81" s="127" t="s">
        <v>337</v>
      </c>
      <c r="E81" s="100">
        <v>257.44</v>
      </c>
      <c r="F81" s="100">
        <v>2979.1899999999996</v>
      </c>
      <c r="G81" s="100">
        <v>3005.0899999999992</v>
      </c>
      <c r="H81" s="100">
        <v>-1403.3899999999996</v>
      </c>
      <c r="I81" s="100" t="s">
        <v>182</v>
      </c>
      <c r="J81" s="100" t="s">
        <v>408</v>
      </c>
      <c r="K81" s="100" t="s">
        <v>47</v>
      </c>
      <c r="L81" s="100" t="s">
        <v>44</v>
      </c>
      <c r="M81" s="100" t="s">
        <v>306</v>
      </c>
      <c r="N81" s="100">
        <v>75.349999999999994</v>
      </c>
      <c r="Q81" s="105">
        <v>0.01</v>
      </c>
      <c r="R81" s="105">
        <v>25.39</v>
      </c>
      <c r="S81" s="105">
        <v>1.0089999999999999</v>
      </c>
      <c r="T81" s="104">
        <v>0.75768000000000002</v>
      </c>
      <c r="U81" s="104">
        <v>3.0000000000000001E-3</v>
      </c>
      <c r="V81" s="105">
        <v>1.028</v>
      </c>
      <c r="W81" s="102">
        <v>1068</v>
      </c>
      <c r="X81" s="106">
        <v>164.8</v>
      </c>
      <c r="Y81" s="102">
        <v>195.2</v>
      </c>
      <c r="Z81" s="102">
        <v>2500</v>
      </c>
      <c r="AA81" s="107">
        <v>16.420000000000002</v>
      </c>
      <c r="AB81" s="106">
        <v>120.4</v>
      </c>
      <c r="AC81" s="102">
        <v>421.2</v>
      </c>
      <c r="AD81" s="106">
        <v>12.01</v>
      </c>
      <c r="AE81" s="106">
        <v>120.6</v>
      </c>
      <c r="AF81" s="106">
        <v>3.38</v>
      </c>
      <c r="AG81" s="108">
        <v>0.2</v>
      </c>
      <c r="AH81" s="106">
        <v>0.14000000000000001</v>
      </c>
      <c r="AI81" s="105">
        <v>3.109</v>
      </c>
      <c r="AJ81" s="105">
        <v>3.8959999999999999</v>
      </c>
      <c r="AK81" s="105">
        <v>5.0000000000000001E-3</v>
      </c>
      <c r="AL81" s="104">
        <v>7.0000000000000007E-2</v>
      </c>
      <c r="AM81" s="106">
        <v>0.13200000000000001</v>
      </c>
      <c r="AN81" s="107">
        <v>3.3000000000000002E-2</v>
      </c>
      <c r="AO81" s="107">
        <v>0.121</v>
      </c>
      <c r="AP81" s="107">
        <v>1.4999999999999999E-2</v>
      </c>
      <c r="AQ81" s="107">
        <v>8.6999999999999994E-2</v>
      </c>
      <c r="AR81" s="107">
        <v>4.2999999999999997E-2</v>
      </c>
      <c r="AS81" s="107">
        <v>1.7999999999999999E-2</v>
      </c>
      <c r="AT81" s="107">
        <v>0.14899999999999999</v>
      </c>
      <c r="AU81" s="107">
        <v>3.5000000000000003E-2</v>
      </c>
      <c r="AV81" s="107">
        <v>0.28100000000000003</v>
      </c>
      <c r="AW81" s="107">
        <v>9.8000000000000004E-2</v>
      </c>
      <c r="AX81" s="107">
        <v>0.47899999999999998</v>
      </c>
      <c r="AY81" s="107">
        <v>7.0000000000000007E-2</v>
      </c>
      <c r="AZ81" s="107">
        <v>0.67400000000000004</v>
      </c>
      <c r="BA81" s="107">
        <v>0.108</v>
      </c>
      <c r="BB81" s="107">
        <v>0.13300000000000001</v>
      </c>
      <c r="BC81" s="105">
        <v>0.245</v>
      </c>
      <c r="BD81" s="107">
        <v>1.7000000000000001E-2</v>
      </c>
      <c r="BE81" s="107">
        <v>8.0000000000000002E-3</v>
      </c>
    </row>
    <row r="82" spans="1:57" x14ac:dyDescent="0.2">
      <c r="B82" s="100">
        <v>76</v>
      </c>
      <c r="C82" s="101">
        <v>42517</v>
      </c>
      <c r="D82" s="127" t="s">
        <v>337</v>
      </c>
      <c r="E82" s="100">
        <v>257.44</v>
      </c>
      <c r="F82" s="100">
        <v>2979.1899999999996</v>
      </c>
      <c r="G82" s="100">
        <v>3005.0899999999992</v>
      </c>
      <c r="H82" s="100">
        <v>-1403.3899999999996</v>
      </c>
      <c r="I82" s="100" t="s">
        <v>182</v>
      </c>
      <c r="J82" s="100" t="s">
        <v>408</v>
      </c>
      <c r="K82" s="100" t="s">
        <v>47</v>
      </c>
      <c r="L82" s="100" t="s">
        <v>44</v>
      </c>
      <c r="M82" s="100" t="s">
        <v>306</v>
      </c>
      <c r="N82" s="100">
        <v>75.349999999999994</v>
      </c>
      <c r="Q82" s="105">
        <v>1.9E-2</v>
      </c>
      <c r="R82" s="105">
        <v>24.96</v>
      </c>
      <c r="S82" s="105">
        <v>0.97</v>
      </c>
      <c r="T82" s="104">
        <v>0.75827999999999995</v>
      </c>
      <c r="U82" s="104">
        <v>3.0000000000000001E-3</v>
      </c>
      <c r="V82" s="105">
        <v>1.2769999999999999</v>
      </c>
      <c r="W82" s="102">
        <v>985.9</v>
      </c>
      <c r="X82" s="106">
        <v>147</v>
      </c>
      <c r="Y82" s="102">
        <v>203.1</v>
      </c>
      <c r="Z82" s="102">
        <v>2557</v>
      </c>
      <c r="AA82" s="107">
        <v>16.350000000000001</v>
      </c>
      <c r="AB82" s="106">
        <v>122.2</v>
      </c>
      <c r="AC82" s="102">
        <v>468</v>
      </c>
      <c r="AD82" s="106">
        <v>10.199999999999999</v>
      </c>
      <c r="AE82" s="106">
        <v>119.1</v>
      </c>
      <c r="AF82" s="106">
        <v>3.3439999999999999</v>
      </c>
      <c r="AG82" s="108">
        <v>0.3</v>
      </c>
      <c r="AH82" s="106">
        <v>0.125</v>
      </c>
      <c r="AI82" s="105">
        <v>3.2010000000000001</v>
      </c>
      <c r="AJ82" s="105">
        <v>3.82</v>
      </c>
      <c r="AK82" s="104">
        <v>0.05</v>
      </c>
      <c r="AL82" s="104">
        <v>0.08</v>
      </c>
      <c r="AM82" s="108">
        <v>0.5</v>
      </c>
      <c r="AN82" s="107">
        <v>5.0999999999999997E-2</v>
      </c>
      <c r="AO82" s="107">
        <v>0.16800000000000001</v>
      </c>
      <c r="AP82" s="107">
        <v>1.4999999999999999E-2</v>
      </c>
      <c r="AQ82" s="107">
        <v>0.185</v>
      </c>
      <c r="AR82" s="107">
        <v>9.1999999999999998E-2</v>
      </c>
      <c r="AS82" s="107">
        <v>2.3E-2</v>
      </c>
      <c r="AT82" s="107">
        <v>0.18099999999999999</v>
      </c>
      <c r="AU82" s="107">
        <v>4.7E-2</v>
      </c>
      <c r="AV82" s="107">
        <v>0.34</v>
      </c>
      <c r="AW82" s="107">
        <v>9.9000000000000005E-2</v>
      </c>
      <c r="AX82" s="107">
        <v>0.42799999999999999</v>
      </c>
      <c r="AY82" s="107">
        <v>7.1999999999999995E-2</v>
      </c>
      <c r="AZ82" s="107">
        <v>0.55400000000000005</v>
      </c>
      <c r="BA82" s="107">
        <v>0.107</v>
      </c>
      <c r="BB82" s="107">
        <v>0.17299999999999999</v>
      </c>
      <c r="BC82" s="105">
        <v>0.28100000000000003</v>
      </c>
      <c r="BD82" s="107">
        <v>1.9E-2</v>
      </c>
      <c r="BE82" s="107">
        <v>8.9999999999999993E-3</v>
      </c>
    </row>
    <row r="83" spans="1:57" s="115" customFormat="1" x14ac:dyDescent="0.2">
      <c r="A83" s="114"/>
      <c r="B83" s="100">
        <v>77</v>
      </c>
      <c r="C83" s="116">
        <v>42517</v>
      </c>
      <c r="D83" s="127" t="s">
        <v>337</v>
      </c>
      <c r="E83" s="100">
        <v>257.44</v>
      </c>
      <c r="F83" s="100">
        <v>2979.1899999999996</v>
      </c>
      <c r="G83" s="100">
        <v>3005.0899999999992</v>
      </c>
      <c r="H83" s="100">
        <v>-1403.3899999999996</v>
      </c>
      <c r="I83" s="100" t="s">
        <v>182</v>
      </c>
      <c r="J83" s="100" t="s">
        <v>408</v>
      </c>
      <c r="K83" s="115" t="s">
        <v>47</v>
      </c>
      <c r="L83" s="115" t="s">
        <v>44</v>
      </c>
      <c r="M83" s="100" t="s">
        <v>306</v>
      </c>
      <c r="N83" s="100">
        <v>75.349999999999994</v>
      </c>
      <c r="O83" s="100"/>
      <c r="P83" s="100"/>
      <c r="Q83" s="120">
        <v>1.4999999999999999E-2</v>
      </c>
      <c r="R83" s="120">
        <v>25.01</v>
      </c>
      <c r="S83" s="120">
        <v>1.3169999999999999</v>
      </c>
      <c r="T83" s="121">
        <v>0.75527999999999995</v>
      </c>
      <c r="U83" s="121">
        <v>3.0000000000000001E-3</v>
      </c>
      <c r="V83" s="120">
        <v>1.165</v>
      </c>
      <c r="W83" s="118">
        <v>1004</v>
      </c>
      <c r="X83" s="122">
        <v>163.4</v>
      </c>
      <c r="Y83" s="118">
        <v>200.4</v>
      </c>
      <c r="Z83" s="118">
        <v>2643</v>
      </c>
      <c r="AA83" s="123">
        <v>17.239999999999998</v>
      </c>
      <c r="AB83" s="122">
        <v>123.8</v>
      </c>
      <c r="AC83" s="118">
        <v>455.6</v>
      </c>
      <c r="AD83" s="122">
        <v>18.25</v>
      </c>
      <c r="AE83" s="122">
        <v>128.19999999999999</v>
      </c>
      <c r="AF83" s="122">
        <v>3.4750000000000001</v>
      </c>
      <c r="AG83" s="124">
        <v>0.2</v>
      </c>
      <c r="AH83" s="122">
        <v>0.39900000000000002</v>
      </c>
      <c r="AI83" s="120">
        <v>2.984</v>
      </c>
      <c r="AJ83" s="120">
        <v>2.83</v>
      </c>
      <c r="AK83" s="121">
        <v>0.05</v>
      </c>
      <c r="AL83" s="121">
        <v>0.1</v>
      </c>
      <c r="AM83" s="122">
        <v>0.40600000000000003</v>
      </c>
      <c r="AN83" s="123">
        <v>7.8E-2</v>
      </c>
      <c r="AO83" s="123">
        <v>0.23899999999999999</v>
      </c>
      <c r="AP83" s="123">
        <v>2.9000000000000001E-2</v>
      </c>
      <c r="AQ83" s="123">
        <v>0.14099999999999999</v>
      </c>
      <c r="AR83" s="123">
        <v>5.2999999999999999E-2</v>
      </c>
      <c r="AS83" s="123">
        <v>2.1999999999999999E-2</v>
      </c>
      <c r="AT83" s="123">
        <v>0.218</v>
      </c>
      <c r="AU83" s="123">
        <v>3.4000000000000002E-2</v>
      </c>
      <c r="AV83" s="123">
        <v>0.32200000000000001</v>
      </c>
      <c r="AW83" s="123">
        <v>9.1999999999999998E-2</v>
      </c>
      <c r="AX83" s="123">
        <v>0.35299999999999998</v>
      </c>
      <c r="AY83" s="123">
        <v>6.6000000000000003E-2</v>
      </c>
      <c r="AZ83" s="123">
        <v>0.52700000000000002</v>
      </c>
      <c r="BA83" s="123">
        <v>9.9000000000000005E-2</v>
      </c>
      <c r="BB83" s="123">
        <v>8.1000000000000003E-2</v>
      </c>
      <c r="BC83" s="120">
        <v>0.28699999999999998</v>
      </c>
      <c r="BD83" s="123">
        <v>2.1000000000000001E-2</v>
      </c>
      <c r="BE83" s="123">
        <v>7.0000000000000001E-3</v>
      </c>
    </row>
    <row r="84" spans="1:57" s="115" customFormat="1" x14ac:dyDescent="0.2">
      <c r="A84" s="114"/>
      <c r="B84" s="100">
        <v>78</v>
      </c>
      <c r="C84" s="116">
        <v>42517</v>
      </c>
      <c r="D84" s="127" t="s">
        <v>337</v>
      </c>
      <c r="E84" s="100">
        <v>257.44</v>
      </c>
      <c r="F84" s="100">
        <v>2979.1899999999996</v>
      </c>
      <c r="G84" s="100">
        <v>3005.0899999999992</v>
      </c>
      <c r="H84" s="100">
        <v>-1403.3899999999996</v>
      </c>
      <c r="I84" s="100" t="s">
        <v>182</v>
      </c>
      <c r="J84" s="100" t="s">
        <v>408</v>
      </c>
      <c r="K84" s="115" t="s">
        <v>47</v>
      </c>
      <c r="L84" s="115" t="s">
        <v>44</v>
      </c>
      <c r="M84" s="100" t="s">
        <v>306</v>
      </c>
      <c r="N84" s="100">
        <v>75.349999999999994</v>
      </c>
      <c r="O84" s="100"/>
      <c r="P84" s="100"/>
      <c r="Q84" s="120">
        <v>2.1000000000000001E-2</v>
      </c>
      <c r="R84" s="120">
        <v>24.09</v>
      </c>
      <c r="S84" s="120">
        <v>1.0209999999999999</v>
      </c>
      <c r="T84" s="121">
        <v>0.75992999999999999</v>
      </c>
      <c r="U84" s="121">
        <v>3.0000000000000001E-3</v>
      </c>
      <c r="V84" s="120">
        <v>1.411</v>
      </c>
      <c r="W84" s="118">
        <v>959.2</v>
      </c>
      <c r="X84" s="122">
        <v>146.30000000000001</v>
      </c>
      <c r="Y84" s="118">
        <v>194.6</v>
      </c>
      <c r="Z84" s="118">
        <v>2448</v>
      </c>
      <c r="AA84" s="123">
        <v>16.04</v>
      </c>
      <c r="AB84" s="122">
        <v>116.2</v>
      </c>
      <c r="AC84" s="118">
        <v>454.9</v>
      </c>
      <c r="AD84" s="122">
        <v>13.25</v>
      </c>
      <c r="AE84" s="122">
        <v>115</v>
      </c>
      <c r="AF84" s="122">
        <v>3.121</v>
      </c>
      <c r="AG84" s="124">
        <v>0.2</v>
      </c>
      <c r="AH84" s="122">
        <v>0.34899999999999998</v>
      </c>
      <c r="AI84" s="120">
        <v>3.371</v>
      </c>
      <c r="AJ84" s="120">
        <v>4.0259999999999998</v>
      </c>
      <c r="AK84" s="120">
        <v>2.3E-2</v>
      </c>
      <c r="AL84" s="121">
        <v>0.09</v>
      </c>
      <c r="AM84" s="122">
        <v>0.35599999999999998</v>
      </c>
      <c r="AN84" s="123">
        <v>7.8E-2</v>
      </c>
      <c r="AO84" s="123">
        <v>0.27900000000000003</v>
      </c>
      <c r="AP84" s="123">
        <v>4.3999999999999997E-2</v>
      </c>
      <c r="AQ84" s="123">
        <v>0.22500000000000001</v>
      </c>
      <c r="AR84" s="123">
        <v>0.126</v>
      </c>
      <c r="AS84" s="123">
        <v>3.3000000000000002E-2</v>
      </c>
      <c r="AT84" s="123">
        <v>0.23400000000000001</v>
      </c>
      <c r="AU84" s="123">
        <v>4.1000000000000002E-2</v>
      </c>
      <c r="AV84" s="123">
        <v>0.432</v>
      </c>
      <c r="AW84" s="123">
        <v>0.11600000000000001</v>
      </c>
      <c r="AX84" s="123">
        <v>0.433</v>
      </c>
      <c r="AY84" s="123">
        <v>7.8E-2</v>
      </c>
      <c r="AZ84" s="123">
        <v>0.60199999999999998</v>
      </c>
      <c r="BA84" s="123">
        <v>0.112</v>
      </c>
      <c r="BB84" s="123">
        <v>0.14499999999999999</v>
      </c>
      <c r="BC84" s="120">
        <v>0.29299999999999998</v>
      </c>
      <c r="BD84" s="123">
        <v>1.4E-2</v>
      </c>
      <c r="BE84" s="123">
        <v>5.0000000000000001E-3</v>
      </c>
    </row>
    <row r="85" spans="1:57" s="115" customFormat="1" x14ac:dyDescent="0.2">
      <c r="A85" s="114"/>
      <c r="B85" s="100">
        <v>79</v>
      </c>
      <c r="C85" s="116">
        <v>42517</v>
      </c>
      <c r="D85" s="127" t="s">
        <v>337</v>
      </c>
      <c r="E85" s="100">
        <v>257.44</v>
      </c>
      <c r="F85" s="100">
        <v>2979.1899999999996</v>
      </c>
      <c r="G85" s="100">
        <v>3005.0899999999992</v>
      </c>
      <c r="H85" s="100">
        <v>-1403.3899999999996</v>
      </c>
      <c r="I85" s="100" t="s">
        <v>182</v>
      </c>
      <c r="J85" s="100" t="s">
        <v>408</v>
      </c>
      <c r="K85" s="115" t="s">
        <v>47</v>
      </c>
      <c r="L85" s="115" t="s">
        <v>44</v>
      </c>
      <c r="M85" s="100" t="s">
        <v>306</v>
      </c>
      <c r="N85" s="100">
        <v>75.349999999999994</v>
      </c>
      <c r="O85" s="100"/>
      <c r="P85" s="100"/>
      <c r="Q85" s="120">
        <v>0.01</v>
      </c>
      <c r="R85" s="120">
        <v>25.39</v>
      </c>
      <c r="S85" s="120">
        <v>1.0089999999999999</v>
      </c>
      <c r="T85" s="121">
        <v>0.75768000000000002</v>
      </c>
      <c r="U85" s="121">
        <v>3.0000000000000001E-3</v>
      </c>
      <c r="V85" s="120">
        <v>1.028</v>
      </c>
      <c r="W85" s="118">
        <v>1068</v>
      </c>
      <c r="X85" s="122">
        <v>164.8</v>
      </c>
      <c r="Y85" s="118">
        <v>195.2</v>
      </c>
      <c r="Z85" s="118">
        <v>2500</v>
      </c>
      <c r="AA85" s="123">
        <v>16.420000000000002</v>
      </c>
      <c r="AB85" s="122">
        <v>120.4</v>
      </c>
      <c r="AC85" s="118">
        <v>421.2</v>
      </c>
      <c r="AD85" s="122">
        <v>12.01</v>
      </c>
      <c r="AE85" s="122">
        <v>120.6</v>
      </c>
      <c r="AF85" s="122">
        <v>3.38</v>
      </c>
      <c r="AG85" s="124">
        <v>0.2</v>
      </c>
      <c r="AH85" s="122">
        <v>0.14000000000000001</v>
      </c>
      <c r="AI85" s="120">
        <v>3.109</v>
      </c>
      <c r="AJ85" s="120">
        <v>3.8959999999999999</v>
      </c>
      <c r="AK85" s="120">
        <v>5.0000000000000001E-3</v>
      </c>
      <c r="AL85" s="121">
        <v>7.0000000000000007E-2</v>
      </c>
      <c r="AM85" s="122">
        <v>0.13200000000000001</v>
      </c>
      <c r="AN85" s="123">
        <v>3.3000000000000002E-2</v>
      </c>
      <c r="AO85" s="123">
        <v>0.121</v>
      </c>
      <c r="AP85" s="123">
        <v>1.4999999999999999E-2</v>
      </c>
      <c r="AQ85" s="123">
        <v>8.6999999999999994E-2</v>
      </c>
      <c r="AR85" s="123">
        <v>4.2999999999999997E-2</v>
      </c>
      <c r="AS85" s="123">
        <v>1.7999999999999999E-2</v>
      </c>
      <c r="AT85" s="123">
        <v>0.14899999999999999</v>
      </c>
      <c r="AU85" s="123">
        <v>3.5000000000000003E-2</v>
      </c>
      <c r="AV85" s="123">
        <v>0.28100000000000003</v>
      </c>
      <c r="AW85" s="123">
        <v>9.8000000000000004E-2</v>
      </c>
      <c r="AX85" s="123">
        <v>0.47899999999999998</v>
      </c>
      <c r="AY85" s="123">
        <v>7.0000000000000007E-2</v>
      </c>
      <c r="AZ85" s="123">
        <v>0.67400000000000004</v>
      </c>
      <c r="BA85" s="123">
        <v>0.108</v>
      </c>
      <c r="BB85" s="123">
        <v>0.13300000000000001</v>
      </c>
      <c r="BC85" s="120">
        <v>0.245</v>
      </c>
      <c r="BD85" s="123">
        <v>1.7000000000000001E-2</v>
      </c>
      <c r="BE85" s="123">
        <v>8.0000000000000002E-3</v>
      </c>
    </row>
    <row r="86" spans="1:57" s="115" customFormat="1" x14ac:dyDescent="0.2">
      <c r="A86" s="114"/>
      <c r="B86" s="100">
        <v>80</v>
      </c>
      <c r="C86" s="116">
        <v>42517</v>
      </c>
      <c r="D86" s="127" t="s">
        <v>337</v>
      </c>
      <c r="E86" s="100">
        <v>257.44</v>
      </c>
      <c r="F86" s="100">
        <v>2979.1899999999996</v>
      </c>
      <c r="G86" s="100">
        <v>3005.0899999999992</v>
      </c>
      <c r="H86" s="100">
        <v>-1403.3899999999996</v>
      </c>
      <c r="I86" s="100" t="s">
        <v>182</v>
      </c>
      <c r="J86" s="100" t="s">
        <v>408</v>
      </c>
      <c r="K86" s="115" t="s">
        <v>47</v>
      </c>
      <c r="L86" s="115" t="s">
        <v>44</v>
      </c>
      <c r="M86" s="100" t="s">
        <v>306</v>
      </c>
      <c r="N86" s="100">
        <v>75.349999999999994</v>
      </c>
      <c r="O86" s="100"/>
      <c r="P86" s="100"/>
      <c r="Q86" s="120">
        <v>1.9E-2</v>
      </c>
      <c r="R86" s="120">
        <v>24.96</v>
      </c>
      <c r="S86" s="120">
        <v>0.97</v>
      </c>
      <c r="T86" s="121">
        <v>0.75827999999999995</v>
      </c>
      <c r="U86" s="121">
        <v>3.0000000000000001E-3</v>
      </c>
      <c r="V86" s="120">
        <v>1.2769999999999999</v>
      </c>
      <c r="W86" s="118">
        <v>985.9</v>
      </c>
      <c r="X86" s="122">
        <v>147</v>
      </c>
      <c r="Y86" s="118">
        <v>203.1</v>
      </c>
      <c r="Z86" s="118">
        <v>2557</v>
      </c>
      <c r="AA86" s="123">
        <v>16.350000000000001</v>
      </c>
      <c r="AB86" s="122">
        <v>122.2</v>
      </c>
      <c r="AC86" s="118">
        <v>468</v>
      </c>
      <c r="AD86" s="122">
        <v>10.199999999999999</v>
      </c>
      <c r="AE86" s="122">
        <v>119.1</v>
      </c>
      <c r="AF86" s="122">
        <v>3.3439999999999999</v>
      </c>
      <c r="AG86" s="124">
        <v>0.3</v>
      </c>
      <c r="AH86" s="122">
        <v>0.125</v>
      </c>
      <c r="AI86" s="120">
        <v>3.2010000000000001</v>
      </c>
      <c r="AJ86" s="120">
        <v>3.82</v>
      </c>
      <c r="AK86" s="121">
        <v>0.05</v>
      </c>
      <c r="AL86" s="121">
        <v>0.08</v>
      </c>
      <c r="AM86" s="124">
        <v>0.5</v>
      </c>
      <c r="AN86" s="123">
        <v>5.0999999999999997E-2</v>
      </c>
      <c r="AO86" s="123">
        <v>0.16800000000000001</v>
      </c>
      <c r="AP86" s="123">
        <v>1.4999999999999999E-2</v>
      </c>
      <c r="AQ86" s="123">
        <v>0.185</v>
      </c>
      <c r="AR86" s="123">
        <v>9.1999999999999998E-2</v>
      </c>
      <c r="AS86" s="123">
        <v>2.3E-2</v>
      </c>
      <c r="AT86" s="123">
        <v>0.18099999999999999</v>
      </c>
      <c r="AU86" s="123">
        <v>4.7E-2</v>
      </c>
      <c r="AV86" s="123">
        <v>0.34</v>
      </c>
      <c r="AW86" s="123">
        <v>9.9000000000000005E-2</v>
      </c>
      <c r="AX86" s="123">
        <v>0.42799999999999999</v>
      </c>
      <c r="AY86" s="123">
        <v>7.1999999999999995E-2</v>
      </c>
      <c r="AZ86" s="123">
        <v>0.55400000000000005</v>
      </c>
      <c r="BA86" s="123">
        <v>0.107</v>
      </c>
      <c r="BB86" s="123">
        <v>0.17299999999999999</v>
      </c>
      <c r="BC86" s="120">
        <v>0.28100000000000003</v>
      </c>
      <c r="BD86" s="123">
        <v>1.9E-2</v>
      </c>
      <c r="BE86" s="123">
        <v>8.9999999999999993E-3</v>
      </c>
    </row>
    <row r="89" spans="1:57" x14ac:dyDescent="0.2">
      <c r="A89" s="130" t="s">
        <v>66</v>
      </c>
      <c r="B89" s="130"/>
      <c r="C89" s="101"/>
      <c r="D89" s="101"/>
      <c r="U89" s="104"/>
      <c r="AG89" s="108"/>
      <c r="AK89" s="104"/>
      <c r="AL89" s="104"/>
      <c r="AM89" s="108"/>
    </row>
    <row r="90" spans="1:57" x14ac:dyDescent="0.2">
      <c r="Z90" s="103"/>
      <c r="AB90" s="108"/>
      <c r="AL90" s="104"/>
      <c r="AU90" s="109"/>
      <c r="AV90" s="109"/>
      <c r="AW90" s="109"/>
      <c r="AX90" s="109"/>
      <c r="AY90" s="109"/>
      <c r="AZ90" s="109"/>
      <c r="BD90" s="109"/>
    </row>
    <row r="91" spans="1:57" x14ac:dyDescent="0.2">
      <c r="A91" s="55">
        <v>1</v>
      </c>
      <c r="B91" s="100">
        <v>1</v>
      </c>
      <c r="C91" s="101" t="s">
        <v>57</v>
      </c>
      <c r="D91" s="127" t="s">
        <v>341</v>
      </c>
      <c r="E91" s="100">
        <v>390.26688710379995</v>
      </c>
      <c r="F91" s="100">
        <v>3111.97</v>
      </c>
      <c r="G91" s="100">
        <v>3137.8699999999994</v>
      </c>
      <c r="H91" s="100">
        <v>-1536.1699999999998</v>
      </c>
      <c r="I91" s="100" t="s">
        <v>184</v>
      </c>
      <c r="J91" s="100" t="s">
        <v>47</v>
      </c>
      <c r="K91" s="100" t="s">
        <v>47</v>
      </c>
      <c r="L91" s="100" t="s">
        <v>44</v>
      </c>
      <c r="M91" s="100" t="s">
        <v>289</v>
      </c>
      <c r="N91" s="100">
        <v>71.22</v>
      </c>
      <c r="Q91" s="104">
        <v>3.3000000000000002E-2</v>
      </c>
      <c r="R91" s="105">
        <v>32.093361388742764</v>
      </c>
      <c r="S91" s="105">
        <v>0.68502831969792322</v>
      </c>
      <c r="T91" s="104">
        <v>0.79849148280432647</v>
      </c>
      <c r="U91" s="104">
        <v>6.0000000000000001E-3</v>
      </c>
      <c r="V91" s="105">
        <v>1.9369547505640512</v>
      </c>
      <c r="W91" s="102">
        <v>815.34410919540232</v>
      </c>
      <c r="X91" s="106">
        <v>186.16692948862357</v>
      </c>
      <c r="Y91" s="102">
        <v>141.30925185608223</v>
      </c>
      <c r="Z91" s="102">
        <v>3155.2598225602028</v>
      </c>
      <c r="AA91" s="107">
        <v>19.460860058309038</v>
      </c>
      <c r="AB91" s="106">
        <v>157.40401586514622</v>
      </c>
      <c r="AC91" s="102">
        <v>448.09850857568978</v>
      </c>
      <c r="AD91" s="106">
        <v>6.8770376541152931</v>
      </c>
      <c r="AE91" s="106">
        <v>129.77451112609575</v>
      </c>
      <c r="AF91" s="106">
        <v>3.1901172985781994</v>
      </c>
      <c r="AG91" s="108">
        <v>0.2</v>
      </c>
      <c r="AH91" s="108">
        <v>0.5</v>
      </c>
      <c r="AI91" s="105">
        <v>2.6869609637084477</v>
      </c>
      <c r="AJ91" s="105">
        <v>3.0405499092558981</v>
      </c>
      <c r="AK91" s="104">
        <v>0.18</v>
      </c>
      <c r="AL91" s="104">
        <v>0.33</v>
      </c>
      <c r="AM91" s="106">
        <v>0.19584484905073141</v>
      </c>
      <c r="AN91" s="109">
        <v>0.13</v>
      </c>
      <c r="AO91" s="107">
        <v>0.28007129277566539</v>
      </c>
      <c r="AP91" s="107">
        <v>5.8654296874999998E-2</v>
      </c>
      <c r="AQ91" s="107">
        <v>0.27752401601067378</v>
      </c>
      <c r="AR91" s="107">
        <v>0.12702928870292887</v>
      </c>
      <c r="AS91" s="107">
        <v>4.1361216730038022E-2</v>
      </c>
      <c r="AT91" s="109">
        <v>0.21</v>
      </c>
      <c r="AU91" s="107">
        <v>5.5170278637770902E-2</v>
      </c>
      <c r="AV91" s="107">
        <v>0.37733882135713187</v>
      </c>
      <c r="AW91" s="107">
        <v>9.9152157456472365E-2</v>
      </c>
      <c r="AX91" s="107">
        <v>0.29437252124645896</v>
      </c>
      <c r="AY91" s="107">
        <v>5.4366990291262129E-2</v>
      </c>
      <c r="AZ91" s="107">
        <v>0.54976185133239841</v>
      </c>
      <c r="BA91" s="107">
        <v>5.9609467455621297E-2</v>
      </c>
      <c r="BB91" s="107">
        <v>0.15726710442702818</v>
      </c>
      <c r="BC91" s="104">
        <v>1.5</v>
      </c>
      <c r="BD91" s="107">
        <v>8.1383825871527163E-2</v>
      </c>
      <c r="BE91" s="109">
        <v>0.05</v>
      </c>
    </row>
    <row r="92" spans="1:57" x14ac:dyDescent="0.2">
      <c r="A92" s="55">
        <v>2</v>
      </c>
      <c r="B92" s="100">
        <v>2</v>
      </c>
      <c r="C92" s="101">
        <v>42894</v>
      </c>
      <c r="D92" s="127" t="s">
        <v>342</v>
      </c>
      <c r="E92" s="100">
        <v>422.82162818408</v>
      </c>
      <c r="F92" s="100">
        <v>3144.52</v>
      </c>
      <c r="G92" s="100">
        <v>3170.4199999999996</v>
      </c>
      <c r="H92" s="100">
        <v>-1568.72</v>
      </c>
      <c r="I92" s="100" t="s">
        <v>184</v>
      </c>
      <c r="J92" s="100" t="s">
        <v>47</v>
      </c>
      <c r="K92" s="100" t="s">
        <v>47</v>
      </c>
      <c r="L92" s="100" t="s">
        <v>44</v>
      </c>
      <c r="M92" s="100" t="s">
        <v>409</v>
      </c>
      <c r="Q92" s="105">
        <v>5.3463354037267083E-2</v>
      </c>
      <c r="R92" s="105">
        <v>24.977500719838755</v>
      </c>
      <c r="S92" s="105">
        <v>0.97346275395033877</v>
      </c>
      <c r="T92" s="104">
        <v>0.69705681120933649</v>
      </c>
      <c r="U92" s="105">
        <v>3.1011363636363636E-2</v>
      </c>
      <c r="V92" s="105">
        <v>1.9173498897869212</v>
      </c>
      <c r="W92" s="102">
        <v>709.13801916932903</v>
      </c>
      <c r="X92" s="106">
        <v>184.63156881616936</v>
      </c>
      <c r="Y92" s="102">
        <v>117.65473427000609</v>
      </c>
      <c r="Z92" s="102">
        <v>3303.4229765013056</v>
      </c>
      <c r="AA92" s="107">
        <v>21.426348020911124</v>
      </c>
      <c r="AB92" s="106">
        <v>159.43381406129282</v>
      </c>
      <c r="AC92" s="102">
        <v>350.36466591166476</v>
      </c>
      <c r="AD92" s="108">
        <v>0.9</v>
      </c>
      <c r="AE92" s="106">
        <v>137.70162481536187</v>
      </c>
      <c r="AF92" s="106">
        <v>3.5656915847928232</v>
      </c>
      <c r="AG92" s="108">
        <v>0.12</v>
      </c>
      <c r="AH92" s="108">
        <v>0.6</v>
      </c>
      <c r="AI92" s="105">
        <v>4.1269452303228142</v>
      </c>
      <c r="AJ92" s="105">
        <v>7.1865374507227342</v>
      </c>
      <c r="AK92" s="105">
        <v>8.8744423791821569E-2</v>
      </c>
      <c r="AL92" s="105">
        <v>7.4458850056369805E-2</v>
      </c>
      <c r="AM92" s="106">
        <v>2.9009536585365798</v>
      </c>
      <c r="AN92" s="107">
        <v>0.10318106312292362</v>
      </c>
      <c r="AO92" s="107">
        <v>0.42703404421835262</v>
      </c>
      <c r="AP92" s="107">
        <v>4.7265751211631651E-2</v>
      </c>
      <c r="AQ92" s="107">
        <v>0.39627481510315293</v>
      </c>
      <c r="AR92" s="107">
        <v>0.15967511203033438</v>
      </c>
      <c r="AS92" s="107">
        <v>3.2571942446043167E-2</v>
      </c>
      <c r="AT92" s="107">
        <v>0.31919382357959397</v>
      </c>
      <c r="AU92" s="107">
        <v>6.2700729927007301E-2</v>
      </c>
      <c r="AV92" s="107">
        <v>0.48254981132075475</v>
      </c>
      <c r="AW92" s="107">
        <v>0.14775487465181059</v>
      </c>
      <c r="AX92" s="107">
        <v>0.44303076923076928</v>
      </c>
      <c r="AY92" s="107">
        <v>6.5191176470588252E-2</v>
      </c>
      <c r="AZ92" s="107">
        <v>0.70405030591434403</v>
      </c>
      <c r="BA92" s="107">
        <v>9.8975501113585745E-2</v>
      </c>
      <c r="BB92" s="107">
        <v>0.16328283898305082</v>
      </c>
      <c r="BC92" s="105">
        <v>0.1490525703200776</v>
      </c>
      <c r="BD92" s="107">
        <v>7.5870926164610566E-2</v>
      </c>
      <c r="BE92" s="107">
        <v>3.0997136311569303E-2</v>
      </c>
    </row>
    <row r="93" spans="1:57" x14ac:dyDescent="0.2">
      <c r="B93" s="100">
        <v>3</v>
      </c>
      <c r="C93" s="101">
        <v>42894</v>
      </c>
      <c r="D93" s="127" t="s">
        <v>342</v>
      </c>
      <c r="E93" s="100">
        <v>422.82162818408</v>
      </c>
      <c r="F93" s="100">
        <v>3144.52</v>
      </c>
      <c r="G93" s="100">
        <v>3170.4199999999996</v>
      </c>
      <c r="H93" s="100">
        <v>-1568.72</v>
      </c>
      <c r="I93" s="100" t="s">
        <v>184</v>
      </c>
      <c r="J93" s="100" t="s">
        <v>47</v>
      </c>
      <c r="K93" s="100" t="s">
        <v>47</v>
      </c>
      <c r="L93" s="100" t="s">
        <v>44</v>
      </c>
      <c r="M93" s="100" t="s">
        <v>409</v>
      </c>
      <c r="Q93" s="104">
        <v>5.0000000000000001E-3</v>
      </c>
      <c r="R93" s="105">
        <v>24.876089835876765</v>
      </c>
      <c r="S93" s="105">
        <v>0.83225056433408595</v>
      </c>
      <c r="T93" s="104">
        <v>0.84070472623082571</v>
      </c>
      <c r="U93" s="105">
        <v>0.03</v>
      </c>
      <c r="V93" s="105">
        <v>1.8375024246877296</v>
      </c>
      <c r="W93" s="102">
        <v>636.87891373801915</v>
      </c>
      <c r="X93" s="106">
        <v>198.67199230028871</v>
      </c>
      <c r="Y93" s="102">
        <v>124.97593158216247</v>
      </c>
      <c r="Z93" s="102">
        <v>3310.4686684073108</v>
      </c>
      <c r="AA93" s="107">
        <v>21.436512322628825</v>
      </c>
      <c r="AB93" s="106">
        <v>159.74339428277108</v>
      </c>
      <c r="AC93" s="102">
        <v>349.41540203850508</v>
      </c>
      <c r="AD93" s="108">
        <v>0.8</v>
      </c>
      <c r="AE93" s="106">
        <v>132.89807976366322</v>
      </c>
      <c r="AF93" s="106">
        <v>3.7858334045279793</v>
      </c>
      <c r="AG93" s="108">
        <v>0.09</v>
      </c>
      <c r="AH93" s="108">
        <v>0.5</v>
      </c>
      <c r="AI93" s="105">
        <v>3.9645339136742836</v>
      </c>
      <c r="AJ93" s="105">
        <v>6.4835840998685947</v>
      </c>
      <c r="AK93" s="105">
        <v>0.14911524163568773</v>
      </c>
      <c r="AL93" s="104">
        <v>0.04</v>
      </c>
      <c r="AM93" s="106">
        <v>1.66248048780488</v>
      </c>
      <c r="AN93" s="107">
        <v>8.4792358803986737E-2</v>
      </c>
      <c r="AO93" s="107">
        <v>0.41174642927020161</v>
      </c>
      <c r="AP93" s="107">
        <v>7.2407108239095297E-2</v>
      </c>
      <c r="AQ93" s="107">
        <v>0.38797586609575707</v>
      </c>
      <c r="AR93" s="107">
        <v>0.13598138572905896</v>
      </c>
      <c r="AS93" s="107">
        <v>3.1404419321685501E-2</v>
      </c>
      <c r="AT93" s="107">
        <v>0.13038218734004436</v>
      </c>
      <c r="AU93" s="107">
        <v>6.4790754257907548E-2</v>
      </c>
      <c r="AV93" s="107">
        <v>0.5738381132075473</v>
      </c>
      <c r="AW93" s="107">
        <v>0.13387186629526465</v>
      </c>
      <c r="AX93" s="107">
        <v>0.43080923076923078</v>
      </c>
      <c r="AY93" s="107">
        <v>7.3093137254901963E-2</v>
      </c>
      <c r="AZ93" s="107">
        <v>0.83019714479945617</v>
      </c>
      <c r="BA93" s="107">
        <v>8.817817371937639E-2</v>
      </c>
      <c r="BB93" s="107">
        <v>0.15601218220338978</v>
      </c>
      <c r="BC93" s="105">
        <v>0.17757497575169739</v>
      </c>
      <c r="BD93" s="107">
        <v>5.7585895783465291E-2</v>
      </c>
      <c r="BE93" s="107">
        <v>2.0646048109965634E-2</v>
      </c>
    </row>
  </sheetData>
  <conditionalFormatting sqref="Q18:BE18 Q54:BE56 Q12:BE14 Q91:BE91 Q62:BE63 Q76:BE78">
    <cfRule type="cellIs" dxfId="164" priority="12" operator="lessThan">
      <formula>#REF!</formula>
    </cfRule>
  </conditionalFormatting>
  <conditionalFormatting sqref="Q12:BE14 Q91:BE91 Q18:BE18 Q70:BE78 Q28:BE39 Q54:BE56 Q62:BE63">
    <cfRule type="cellIs" dxfId="163" priority="10" operator="equal">
      <formula>0</formula>
    </cfRule>
  </conditionalFormatting>
  <conditionalFormatting sqref="BE63">
    <cfRule type="cellIs" dxfId="162" priority="7" operator="lessThan">
      <formula>#REF!</formula>
    </cfRule>
  </conditionalFormatting>
  <conditionalFormatting sqref="AW78">
    <cfRule type="cellIs" dxfId="161" priority="3" operator="equal">
      <formula>0</formula>
    </cfRule>
  </conditionalFormatting>
  <conditionalFormatting sqref="BE78">
    <cfRule type="cellIs" dxfId="160" priority="2" operator="lessThan">
      <formula>#REF!</formula>
    </cfRule>
  </conditionalFormatting>
  <conditionalFormatting sqref="BE77">
    <cfRule type="cellIs" dxfId="159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workbookViewId="0">
      <selection activeCell="I19" sqref="I19"/>
    </sheetView>
  </sheetViews>
  <sheetFormatPr defaultRowHeight="12" x14ac:dyDescent="0.2"/>
  <cols>
    <col min="1" max="1" width="5.7109375" style="114" customWidth="1"/>
    <col min="2" max="2" width="6" style="115" customWidth="1"/>
    <col min="3" max="3" width="11.140625" style="115" customWidth="1"/>
    <col min="4" max="4" width="11.140625" style="114" customWidth="1"/>
    <col min="5" max="5" width="9.5703125" style="115" customWidth="1"/>
    <col min="6" max="8" width="11.140625" style="115" customWidth="1"/>
    <col min="9" max="9" width="8.85546875" style="115" customWidth="1"/>
    <col min="10" max="11" width="11" style="115" customWidth="1"/>
    <col min="12" max="12" width="10" style="115" customWidth="1"/>
    <col min="13" max="13" width="12" style="115" customWidth="1"/>
    <col min="14" max="14" width="9.5703125" style="5" customWidth="1"/>
    <col min="15" max="15" width="4.85546875" style="115" customWidth="1"/>
    <col min="16" max="16" width="16.42578125" style="115" bestFit="1" customWidth="1"/>
    <col min="17" max="19" width="9.140625" style="120"/>
    <col min="20" max="20" width="9.140625" style="121"/>
    <col min="21" max="22" width="9.140625" style="120"/>
    <col min="23" max="23" width="9.140625" style="118"/>
    <col min="24" max="24" width="9.140625" style="122"/>
    <col min="25" max="26" width="9.140625" style="118"/>
    <col min="27" max="27" width="9.140625" style="123"/>
    <col min="28" max="28" width="9.140625" style="122"/>
    <col min="29" max="29" width="9.140625" style="118"/>
    <col min="30" max="34" width="9.140625" style="122"/>
    <col min="35" max="38" width="9.140625" style="120"/>
    <col min="39" max="39" width="9.140625" style="122"/>
    <col min="40" max="54" width="9.140625" style="123"/>
    <col min="55" max="55" width="9.140625" style="120"/>
    <col min="56" max="57" width="9.140625" style="123"/>
    <col min="58" max="16384" width="9.140625" style="115"/>
  </cols>
  <sheetData>
    <row r="1" spans="1:57" x14ac:dyDescent="0.2">
      <c r="P1" s="56" t="s">
        <v>347</v>
      </c>
      <c r="Q1" s="64" t="s">
        <v>189</v>
      </c>
      <c r="R1" s="64" t="s">
        <v>187</v>
      </c>
      <c r="S1" s="64" t="s">
        <v>186</v>
      </c>
      <c r="T1" s="65" t="s">
        <v>185</v>
      </c>
      <c r="U1" s="64" t="s">
        <v>190</v>
      </c>
      <c r="V1" s="64" t="s">
        <v>188</v>
      </c>
      <c r="W1" s="66" t="s">
        <v>348</v>
      </c>
      <c r="X1" s="67" t="s">
        <v>349</v>
      </c>
      <c r="Y1" s="66" t="s">
        <v>350</v>
      </c>
      <c r="Z1" s="66" t="s">
        <v>351</v>
      </c>
      <c r="AA1" s="68" t="s">
        <v>279</v>
      </c>
      <c r="AB1" s="67" t="s">
        <v>353</v>
      </c>
      <c r="AC1" s="66" t="s">
        <v>354</v>
      </c>
      <c r="AD1" s="67" t="s">
        <v>355</v>
      </c>
      <c r="AE1" s="67" t="s">
        <v>356</v>
      </c>
      <c r="AF1" s="67" t="s">
        <v>357</v>
      </c>
      <c r="AG1" s="67" t="s">
        <v>358</v>
      </c>
      <c r="AH1" s="67" t="s">
        <v>359</v>
      </c>
      <c r="AI1" s="64" t="s">
        <v>360</v>
      </c>
      <c r="AJ1" s="64" t="s">
        <v>361</v>
      </c>
      <c r="AK1" s="64" t="s">
        <v>362</v>
      </c>
      <c r="AL1" s="64" t="s">
        <v>363</v>
      </c>
      <c r="AM1" s="67" t="s">
        <v>364</v>
      </c>
      <c r="AN1" s="68" t="s">
        <v>365</v>
      </c>
      <c r="AO1" s="68" t="s">
        <v>366</v>
      </c>
      <c r="AP1" s="68" t="s">
        <v>367</v>
      </c>
      <c r="AQ1" s="68" t="s">
        <v>368</v>
      </c>
      <c r="AR1" s="68" t="s">
        <v>369</v>
      </c>
      <c r="AS1" s="68" t="s">
        <v>283</v>
      </c>
      <c r="AT1" s="68" t="s">
        <v>370</v>
      </c>
      <c r="AU1" s="68" t="s">
        <v>371</v>
      </c>
      <c r="AV1" s="68" t="s">
        <v>372</v>
      </c>
      <c r="AW1" s="68" t="s">
        <v>373</v>
      </c>
      <c r="AX1" s="68" t="s">
        <v>374</v>
      </c>
      <c r="AY1" s="68" t="s">
        <v>375</v>
      </c>
      <c r="AZ1" s="68" t="s">
        <v>376</v>
      </c>
      <c r="BA1" s="68" t="s">
        <v>377</v>
      </c>
      <c r="BB1" s="68" t="s">
        <v>378</v>
      </c>
      <c r="BC1" s="64" t="s">
        <v>379</v>
      </c>
      <c r="BD1" s="68" t="s">
        <v>380</v>
      </c>
      <c r="BE1" s="68" t="s">
        <v>381</v>
      </c>
    </row>
    <row r="2" spans="1:57" s="69" customFormat="1" ht="12" customHeight="1" x14ac:dyDescent="0.2">
      <c r="B2" s="62"/>
      <c r="C2" s="62" t="s">
        <v>55</v>
      </c>
      <c r="D2" s="62"/>
      <c r="E2" s="62" t="s">
        <v>36</v>
      </c>
      <c r="F2" s="62" t="s">
        <v>172</v>
      </c>
      <c r="G2" s="62" t="s">
        <v>172</v>
      </c>
      <c r="H2" s="62" t="s">
        <v>172</v>
      </c>
      <c r="I2" s="62" t="s">
        <v>177</v>
      </c>
      <c r="J2" s="62" t="s">
        <v>38</v>
      </c>
      <c r="K2" s="62" t="s">
        <v>60</v>
      </c>
      <c r="L2" s="62" t="s">
        <v>39</v>
      </c>
      <c r="M2" s="62" t="s">
        <v>387</v>
      </c>
      <c r="N2" s="62" t="s">
        <v>500</v>
      </c>
      <c r="O2" s="62"/>
      <c r="P2" s="62" t="s">
        <v>345</v>
      </c>
      <c r="Q2" s="64" t="s">
        <v>189</v>
      </c>
      <c r="R2" s="64" t="s">
        <v>187</v>
      </c>
      <c r="S2" s="64" t="s">
        <v>186</v>
      </c>
      <c r="T2" s="65" t="s">
        <v>185</v>
      </c>
      <c r="U2" s="64" t="s">
        <v>190</v>
      </c>
      <c r="V2" s="64" t="s">
        <v>188</v>
      </c>
      <c r="W2" s="66" t="s">
        <v>35</v>
      </c>
      <c r="X2" s="67" t="s">
        <v>34</v>
      </c>
      <c r="Y2" s="66" t="s">
        <v>33</v>
      </c>
      <c r="Z2" s="66" t="s">
        <v>32</v>
      </c>
      <c r="AA2" s="68" t="s">
        <v>274</v>
      </c>
      <c r="AB2" s="67" t="s">
        <v>31</v>
      </c>
      <c r="AC2" s="66" t="s">
        <v>30</v>
      </c>
      <c r="AD2" s="67" t="s">
        <v>29</v>
      </c>
      <c r="AE2" s="67" t="s">
        <v>28</v>
      </c>
      <c r="AF2" s="67" t="s">
        <v>27</v>
      </c>
      <c r="AG2" s="67" t="s">
        <v>26</v>
      </c>
      <c r="AH2" s="67" t="s">
        <v>25</v>
      </c>
      <c r="AI2" s="64" t="s">
        <v>24</v>
      </c>
      <c r="AJ2" s="64" t="s">
        <v>23</v>
      </c>
      <c r="AK2" s="64" t="s">
        <v>22</v>
      </c>
      <c r="AL2" s="64" t="s">
        <v>21</v>
      </c>
      <c r="AM2" s="67" t="s">
        <v>20</v>
      </c>
      <c r="AN2" s="68" t="s">
        <v>19</v>
      </c>
      <c r="AO2" s="68" t="s">
        <v>18</v>
      </c>
      <c r="AP2" s="68" t="s">
        <v>17</v>
      </c>
      <c r="AQ2" s="68" t="s">
        <v>16</v>
      </c>
      <c r="AR2" s="68" t="s">
        <v>15</v>
      </c>
      <c r="AS2" s="68" t="s">
        <v>14</v>
      </c>
      <c r="AT2" s="68" t="s">
        <v>13</v>
      </c>
      <c r="AU2" s="68" t="s">
        <v>12</v>
      </c>
      <c r="AV2" s="68" t="s">
        <v>11</v>
      </c>
      <c r="AW2" s="68" t="s">
        <v>10</v>
      </c>
      <c r="AX2" s="68" t="s">
        <v>9</v>
      </c>
      <c r="AY2" s="68" t="s">
        <v>8</v>
      </c>
      <c r="AZ2" s="68" t="s">
        <v>7</v>
      </c>
      <c r="BA2" s="68" t="s">
        <v>6</v>
      </c>
      <c r="BB2" s="68" t="s">
        <v>5</v>
      </c>
      <c r="BC2" s="64" t="s">
        <v>4</v>
      </c>
      <c r="BD2" s="68" t="s">
        <v>3</v>
      </c>
      <c r="BE2" s="68" t="s">
        <v>2</v>
      </c>
    </row>
    <row r="3" spans="1:57" s="69" customFormat="1" ht="12" customHeight="1" x14ac:dyDescent="0.2">
      <c r="A3" s="62" t="s">
        <v>147</v>
      </c>
      <c r="B3" s="62" t="s">
        <v>175</v>
      </c>
      <c r="C3" s="62" t="s">
        <v>56</v>
      </c>
      <c r="D3" s="62" t="s">
        <v>68</v>
      </c>
      <c r="E3" s="114" t="s">
        <v>37</v>
      </c>
      <c r="F3" s="114" t="s">
        <v>41</v>
      </c>
      <c r="G3" s="114" t="s">
        <v>173</v>
      </c>
      <c r="H3" s="114" t="s">
        <v>174</v>
      </c>
      <c r="I3" s="114" t="s">
        <v>394</v>
      </c>
      <c r="J3" s="62"/>
      <c r="K3" s="62" t="s">
        <v>61</v>
      </c>
      <c r="L3" s="62"/>
      <c r="M3" s="62" t="s">
        <v>63</v>
      </c>
      <c r="N3" s="62" t="s">
        <v>502</v>
      </c>
      <c r="O3" s="62"/>
      <c r="P3" s="62" t="s">
        <v>346</v>
      </c>
      <c r="Q3" s="68" t="s">
        <v>205</v>
      </c>
      <c r="R3" s="68" t="s">
        <v>205</v>
      </c>
      <c r="S3" s="68" t="s">
        <v>205</v>
      </c>
      <c r="T3" s="65" t="s">
        <v>1</v>
      </c>
      <c r="U3" s="68" t="s">
        <v>205</v>
      </c>
      <c r="V3" s="68" t="s">
        <v>205</v>
      </c>
      <c r="W3" s="66" t="s">
        <v>0</v>
      </c>
      <c r="X3" s="67" t="s">
        <v>0</v>
      </c>
      <c r="Y3" s="66" t="s">
        <v>0</v>
      </c>
      <c r="Z3" s="66" t="s">
        <v>0</v>
      </c>
      <c r="AA3" s="68" t="s">
        <v>205</v>
      </c>
      <c r="AB3" s="67" t="s">
        <v>0</v>
      </c>
      <c r="AC3" s="66" t="s">
        <v>0</v>
      </c>
      <c r="AD3" s="67" t="s">
        <v>0</v>
      </c>
      <c r="AE3" s="67" t="s">
        <v>0</v>
      </c>
      <c r="AF3" s="67" t="s">
        <v>0</v>
      </c>
      <c r="AG3" s="67" t="s">
        <v>0</v>
      </c>
      <c r="AH3" s="67" t="s">
        <v>0</v>
      </c>
      <c r="AI3" s="64" t="s">
        <v>0</v>
      </c>
      <c r="AJ3" s="64" t="s">
        <v>0</v>
      </c>
      <c r="AK3" s="64" t="s">
        <v>0</v>
      </c>
      <c r="AL3" s="64" t="s">
        <v>0</v>
      </c>
      <c r="AM3" s="67" t="s">
        <v>0</v>
      </c>
      <c r="AN3" s="68" t="s">
        <v>0</v>
      </c>
      <c r="AO3" s="68" t="s">
        <v>0</v>
      </c>
      <c r="AP3" s="68" t="s">
        <v>0</v>
      </c>
      <c r="AQ3" s="68" t="s">
        <v>0</v>
      </c>
      <c r="AR3" s="68" t="s">
        <v>0</v>
      </c>
      <c r="AS3" s="68" t="s">
        <v>0</v>
      </c>
      <c r="AT3" s="68" t="s">
        <v>0</v>
      </c>
      <c r="AU3" s="68" t="s">
        <v>0</v>
      </c>
      <c r="AV3" s="68" t="s">
        <v>0</v>
      </c>
      <c r="AW3" s="68" t="s">
        <v>0</v>
      </c>
      <c r="AX3" s="68" t="s">
        <v>0</v>
      </c>
      <c r="AY3" s="68" t="s">
        <v>0</v>
      </c>
      <c r="AZ3" s="68" t="s">
        <v>0</v>
      </c>
      <c r="BA3" s="68" t="s">
        <v>0</v>
      </c>
      <c r="BB3" s="68" t="s">
        <v>0</v>
      </c>
      <c r="BC3" s="64" t="s">
        <v>0</v>
      </c>
      <c r="BD3" s="68" t="s">
        <v>0</v>
      </c>
      <c r="BE3" s="68" t="s">
        <v>0</v>
      </c>
    </row>
    <row r="4" spans="1:57" s="69" customFormat="1" ht="12" customHeight="1" x14ac:dyDescent="0.2">
      <c r="A4" s="62"/>
      <c r="B4" s="62"/>
      <c r="C4" s="62"/>
      <c r="D4" s="99"/>
      <c r="E4" s="114"/>
      <c r="F4" s="114"/>
      <c r="G4" s="114"/>
      <c r="H4" s="114"/>
      <c r="I4" s="114"/>
      <c r="J4" s="62"/>
      <c r="K4" s="62"/>
      <c r="L4" s="62"/>
      <c r="M4" s="62"/>
      <c r="N4" s="62"/>
      <c r="O4" s="62"/>
      <c r="P4" s="62"/>
      <c r="Q4" s="68"/>
      <c r="R4" s="68"/>
      <c r="S4" s="68"/>
      <c r="T4" s="65"/>
      <c r="U4" s="68"/>
      <c r="V4" s="68"/>
      <c r="W4" s="66"/>
      <c r="X4" s="67"/>
      <c r="Y4" s="66"/>
      <c r="Z4" s="66"/>
      <c r="AA4" s="68"/>
      <c r="AB4" s="67"/>
      <c r="AC4" s="66"/>
      <c r="AD4" s="67"/>
      <c r="AE4" s="67"/>
      <c r="AF4" s="67"/>
      <c r="AG4" s="67"/>
      <c r="AH4" s="67"/>
      <c r="AI4" s="64"/>
      <c r="AJ4" s="64"/>
      <c r="AK4" s="64"/>
      <c r="AL4" s="64"/>
      <c r="AM4" s="67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4"/>
      <c r="BD4" s="68"/>
      <c r="BE4" s="68"/>
    </row>
    <row r="5" spans="1:57" x14ac:dyDescent="0.2">
      <c r="A5" s="126" t="s">
        <v>67</v>
      </c>
    </row>
    <row r="6" spans="1:57" x14ac:dyDescent="0.2">
      <c r="A6" s="114">
        <v>1</v>
      </c>
      <c r="B6" s="115">
        <v>1</v>
      </c>
      <c r="C6" s="116">
        <v>42893</v>
      </c>
      <c r="D6" s="117" t="s">
        <v>395</v>
      </c>
      <c r="E6" s="115">
        <v>15.5</v>
      </c>
      <c r="F6" s="115">
        <v>2737.2</v>
      </c>
      <c r="G6" s="115">
        <v>-1161.3999999999999</v>
      </c>
      <c r="H6" s="115">
        <v>2735.16</v>
      </c>
      <c r="I6" s="115" t="s">
        <v>179</v>
      </c>
      <c r="J6" s="115" t="s">
        <v>288</v>
      </c>
      <c r="K6" s="115" t="s">
        <v>47</v>
      </c>
      <c r="L6" s="115" t="s">
        <v>43</v>
      </c>
      <c r="M6" s="115" t="s">
        <v>289</v>
      </c>
      <c r="Q6" s="120">
        <v>0.27760737327188939</v>
      </c>
      <c r="R6" s="120">
        <v>14.301699535962879</v>
      </c>
      <c r="S6" s="120">
        <v>1.6127967914438501</v>
      </c>
      <c r="T6" s="121">
        <v>0.44018620760380633</v>
      </c>
      <c r="U6" s="121">
        <v>8.9999999999999993E-3</v>
      </c>
      <c r="V6" s="120">
        <v>16.043577799801785</v>
      </c>
      <c r="W6" s="118">
        <v>1833.615863141524</v>
      </c>
      <c r="X6" s="122">
        <v>459.69099428571434</v>
      </c>
      <c r="Y6" s="118">
        <v>2622.1956656346752</v>
      </c>
      <c r="Z6" s="118">
        <v>1274.5305073859986</v>
      </c>
      <c r="AA6" s="123">
        <v>6.500092715231788</v>
      </c>
      <c r="AB6" s="122">
        <v>49.632294350842407</v>
      </c>
      <c r="AC6" s="118">
        <v>270.79515418502206</v>
      </c>
      <c r="AD6" s="122">
        <v>25.543876829883892</v>
      </c>
      <c r="AE6" s="122">
        <v>23.961620220349968</v>
      </c>
      <c r="AF6" s="122">
        <v>5.5183291032148896</v>
      </c>
      <c r="AG6" s="124">
        <v>0.14000000000000001</v>
      </c>
      <c r="AH6" s="122">
        <v>9.2221741074200558</v>
      </c>
      <c r="AI6" s="120">
        <v>14.532340425531917</v>
      </c>
      <c r="AJ6" s="120">
        <v>34.06797562461913</v>
      </c>
      <c r="AK6" s="120">
        <v>0.15004878048780487</v>
      </c>
      <c r="AL6" s="121">
        <v>0.04</v>
      </c>
      <c r="AM6" s="122">
        <v>0.99956237639303003</v>
      </c>
      <c r="AN6" s="123">
        <v>1.9484604081632655</v>
      </c>
      <c r="AO6" s="123">
        <v>10.421123595505618</v>
      </c>
      <c r="AP6" s="123">
        <v>1.5024107830551989</v>
      </c>
      <c r="AQ6" s="123">
        <v>7.4472528950317525</v>
      </c>
      <c r="AR6" s="123">
        <v>2.0611792677127911</v>
      </c>
      <c r="AS6" s="123">
        <v>0.43634498714652953</v>
      </c>
      <c r="AT6" s="123">
        <v>2.3957351575456047</v>
      </c>
      <c r="AU6" s="123">
        <v>0.36560240963855423</v>
      </c>
      <c r="AV6" s="123">
        <v>2.3284603202533876</v>
      </c>
      <c r="AW6" s="123">
        <v>0.50585237258347993</v>
      </c>
      <c r="AX6" s="123">
        <v>1.337748026523524</v>
      </c>
      <c r="AY6" s="123">
        <v>0.20088625592417064</v>
      </c>
      <c r="AZ6" s="123">
        <v>1.0796075665277332</v>
      </c>
      <c r="BA6" s="123">
        <v>0.17796330275229355</v>
      </c>
      <c r="BB6" s="123">
        <v>1.0135846599131693</v>
      </c>
      <c r="BC6" s="120">
        <v>0.50735260947810423</v>
      </c>
      <c r="BD6" s="123">
        <v>0.25757664769597943</v>
      </c>
      <c r="BE6" s="123">
        <v>8.3133495145631078E-2</v>
      </c>
    </row>
    <row r="7" spans="1:57" x14ac:dyDescent="0.2">
      <c r="B7" s="115">
        <v>2</v>
      </c>
      <c r="C7" s="116">
        <v>42893</v>
      </c>
      <c r="D7" s="117" t="s">
        <v>395</v>
      </c>
      <c r="E7" s="100">
        <v>15.5</v>
      </c>
      <c r="F7" s="100">
        <v>2737.2</v>
      </c>
      <c r="G7" s="100">
        <v>-1161.3999999999999</v>
      </c>
      <c r="H7" s="100">
        <v>2735.16</v>
      </c>
      <c r="I7" s="115" t="s">
        <v>179</v>
      </c>
      <c r="J7" s="115" t="s">
        <v>288</v>
      </c>
      <c r="K7" s="115" t="s">
        <v>47</v>
      </c>
      <c r="L7" s="115" t="s">
        <v>43</v>
      </c>
      <c r="M7" s="115" t="s">
        <v>289</v>
      </c>
      <c r="Q7" s="120">
        <v>0.27097511520737327</v>
      </c>
      <c r="R7" s="120">
        <v>16.390487238979119</v>
      </c>
      <c r="S7" s="120">
        <v>1.7315179526355997</v>
      </c>
      <c r="T7" s="121">
        <v>0.37738812008697109</v>
      </c>
      <c r="U7" s="121">
        <v>1.4E-2</v>
      </c>
      <c r="V7" s="120">
        <v>14.826282033130397</v>
      </c>
      <c r="W7" s="118">
        <v>2211.1819595645411</v>
      </c>
      <c r="X7" s="122">
        <v>555.49638857142861</v>
      </c>
      <c r="Y7" s="118">
        <v>2297.551702786378</v>
      </c>
      <c r="Z7" s="118">
        <v>1505.2896596017983</v>
      </c>
      <c r="AA7" s="123">
        <v>8.5438852097130233</v>
      </c>
      <c r="AB7" s="122">
        <v>65.396199207135766</v>
      </c>
      <c r="AC7" s="118">
        <v>320.63931718061673</v>
      </c>
      <c r="AD7" s="122">
        <v>28.79029446407538</v>
      </c>
      <c r="AE7" s="122">
        <v>37.820084251458191</v>
      </c>
      <c r="AF7" s="122">
        <v>5.9475211505922161</v>
      </c>
      <c r="AG7" s="124">
        <v>0.18</v>
      </c>
      <c r="AH7" s="122">
        <v>8.8527546724619679</v>
      </c>
      <c r="AI7" s="120">
        <v>15.448794326241137</v>
      </c>
      <c r="AJ7" s="120">
        <v>35.405209018890922</v>
      </c>
      <c r="AK7" s="120">
        <v>0.13782113821138212</v>
      </c>
      <c r="AL7" s="121">
        <v>0.04</v>
      </c>
      <c r="AM7" s="124">
        <v>0.8</v>
      </c>
      <c r="AN7" s="123">
        <v>1.9474497959183676</v>
      </c>
      <c r="AO7" s="123">
        <v>10.092977528089888</v>
      </c>
      <c r="AP7" s="123">
        <v>1.5271540436456994</v>
      </c>
      <c r="AQ7" s="123">
        <v>7.7203795293238695</v>
      </c>
      <c r="AR7" s="123">
        <v>1.9325851957521001</v>
      </c>
      <c r="AS7" s="123">
        <v>0.47912390745501282</v>
      </c>
      <c r="AT7" s="123">
        <v>2.6003102819237145</v>
      </c>
      <c r="AU7" s="123">
        <v>0.35610624315443595</v>
      </c>
      <c r="AV7" s="123">
        <v>2.5422057012141472</v>
      </c>
      <c r="AW7" s="123">
        <v>0.52759929701230246</v>
      </c>
      <c r="AX7" s="123">
        <v>1.2930956741395643</v>
      </c>
      <c r="AY7" s="123">
        <v>0.17766824644549764</v>
      </c>
      <c r="AZ7" s="123">
        <v>1.239177941647964</v>
      </c>
      <c r="BA7" s="123">
        <v>0.17699082568807337</v>
      </c>
      <c r="BB7" s="123">
        <v>1.063548480463097</v>
      </c>
      <c r="BC7" s="120">
        <v>0.62353209358128359</v>
      </c>
      <c r="BD7" s="123">
        <v>0.34373159537360015</v>
      </c>
      <c r="BE7" s="123">
        <v>0.10773422330097088</v>
      </c>
    </row>
    <row r="8" spans="1:57" x14ac:dyDescent="0.2">
      <c r="B8" s="115">
        <v>3</v>
      </c>
      <c r="C8" s="116">
        <v>42893</v>
      </c>
      <c r="D8" s="117" t="s">
        <v>395</v>
      </c>
      <c r="E8" s="100">
        <v>15.5</v>
      </c>
      <c r="F8" s="100">
        <v>2737.2</v>
      </c>
      <c r="G8" s="100">
        <v>-1161.3999999999999</v>
      </c>
      <c r="H8" s="100">
        <v>2735.16</v>
      </c>
      <c r="I8" s="115" t="s">
        <v>179</v>
      </c>
      <c r="J8" s="115" t="s">
        <v>288</v>
      </c>
      <c r="K8" s="115" t="s">
        <v>47</v>
      </c>
      <c r="L8" s="115" t="s">
        <v>43</v>
      </c>
      <c r="M8" s="115" t="s">
        <v>306</v>
      </c>
      <c r="Q8" s="120">
        <v>0.28897695852534566</v>
      </c>
      <c r="R8" s="120">
        <v>15.860794663573087</v>
      </c>
      <c r="S8" s="120">
        <v>2.1581092436974787</v>
      </c>
      <c r="T8" s="121">
        <v>0.61495676129611532</v>
      </c>
      <c r="U8" s="121">
        <v>8.9999999999999993E-3</v>
      </c>
      <c r="V8" s="120">
        <v>19.552813252159137</v>
      </c>
      <c r="W8" s="118">
        <v>2426.1041990668741</v>
      </c>
      <c r="X8" s="122">
        <v>250.2017142857143</v>
      </c>
      <c r="Y8" s="118">
        <v>2633.3263157894739</v>
      </c>
      <c r="Z8" s="118">
        <v>1459.5272960822092</v>
      </c>
      <c r="AA8" s="123">
        <v>7.9590949227373065</v>
      </c>
      <c r="AB8" s="122">
        <v>58.484487115956384</v>
      </c>
      <c r="AC8" s="118">
        <v>321.17070484581495</v>
      </c>
      <c r="AD8" s="122">
        <v>5.8793663133097764</v>
      </c>
      <c r="AE8" s="122">
        <v>28.32845755022683</v>
      </c>
      <c r="AF8" s="122">
        <v>5.783388324873096</v>
      </c>
      <c r="AG8" s="124">
        <v>0.17</v>
      </c>
      <c r="AH8" s="122">
        <v>11.865800310462589</v>
      </c>
      <c r="AI8" s="120">
        <v>22.105673758865251</v>
      </c>
      <c r="AJ8" s="120">
        <v>46.442527726995735</v>
      </c>
      <c r="AK8" s="120">
        <v>0.15208672086720867</v>
      </c>
      <c r="AL8" s="121">
        <v>0.04</v>
      </c>
      <c r="AM8" s="124">
        <v>0.8</v>
      </c>
      <c r="AN8" s="123">
        <v>2.5396685714285718</v>
      </c>
      <c r="AO8" s="123">
        <v>11.39561797752809</v>
      </c>
      <c r="AP8" s="123">
        <v>2.0269679075738125</v>
      </c>
      <c r="AQ8" s="123">
        <v>10.520433320881585</v>
      </c>
      <c r="AR8" s="123">
        <v>2.8290695831352002</v>
      </c>
      <c r="AS8" s="123">
        <v>0.55707660668380454</v>
      </c>
      <c r="AT8" s="123">
        <v>3.5299237147595353</v>
      </c>
      <c r="AU8" s="123">
        <v>0.56407228915662644</v>
      </c>
      <c r="AV8" s="123">
        <v>3.438117191624142</v>
      </c>
      <c r="AW8" s="123">
        <v>0.73561335676625672</v>
      </c>
      <c r="AX8" s="123">
        <v>1.8735762551310389</v>
      </c>
      <c r="AY8" s="123">
        <v>0.25337914691943131</v>
      </c>
      <c r="AZ8" s="123">
        <v>1.7698634177621031</v>
      </c>
      <c r="BA8" s="123">
        <v>0.23728440366972475</v>
      </c>
      <c r="BB8" s="123">
        <v>1.35833502170767</v>
      </c>
      <c r="BC8" s="120">
        <v>0.42847846430713854</v>
      </c>
      <c r="BD8" s="123">
        <v>0.29043987516063891</v>
      </c>
      <c r="BE8" s="123">
        <v>5.2594660194174761E-2</v>
      </c>
    </row>
    <row r="9" spans="1:57" x14ac:dyDescent="0.2">
      <c r="B9" s="115">
        <v>4</v>
      </c>
      <c r="C9" s="116">
        <v>42893</v>
      </c>
      <c r="D9" s="117" t="s">
        <v>395</v>
      </c>
      <c r="E9" s="115">
        <v>15.5</v>
      </c>
      <c r="F9" s="115">
        <v>2737.2</v>
      </c>
      <c r="G9" s="115">
        <v>-1161.3999999999999</v>
      </c>
      <c r="H9" s="115">
        <v>2735.16</v>
      </c>
      <c r="I9" s="115" t="s">
        <v>179</v>
      </c>
      <c r="J9" s="115" t="s">
        <v>288</v>
      </c>
      <c r="K9" s="115" t="s">
        <v>47</v>
      </c>
      <c r="L9" s="115" t="s">
        <v>43</v>
      </c>
      <c r="M9" s="115" t="s">
        <v>306</v>
      </c>
      <c r="Q9" s="120">
        <v>0.2804752688172043</v>
      </c>
      <c r="R9" s="120">
        <v>15.843053944315546</v>
      </c>
      <c r="S9" s="120">
        <v>2.3187394957983196</v>
      </c>
      <c r="T9" s="121">
        <v>0.6059345125483051</v>
      </c>
      <c r="U9" s="121">
        <v>1.0999999999999999E-2</v>
      </c>
      <c r="V9" s="120">
        <v>20.31253716551041</v>
      </c>
      <c r="W9" s="118">
        <v>2342.6905132192846</v>
      </c>
      <c r="X9" s="122">
        <v>299.8851428571428</v>
      </c>
      <c r="Y9" s="118">
        <v>3191.1845201238393</v>
      </c>
      <c r="Z9" s="118">
        <v>1533.9678869621066</v>
      </c>
      <c r="AA9" s="123">
        <v>8.1496865342163343</v>
      </c>
      <c r="AB9" s="122">
        <v>62.019504459861253</v>
      </c>
      <c r="AC9" s="118">
        <v>260.33606828193837</v>
      </c>
      <c r="AD9" s="122">
        <v>5.7532979976442862</v>
      </c>
      <c r="AE9" s="122">
        <v>28.438405703175633</v>
      </c>
      <c r="AF9" s="122">
        <v>4.6093697123519464</v>
      </c>
      <c r="AG9" s="122">
        <v>0.233216699801193</v>
      </c>
      <c r="AH9" s="122">
        <v>11.251463148090654</v>
      </c>
      <c r="AI9" s="120">
        <v>26.366335697399528</v>
      </c>
      <c r="AJ9" s="120">
        <v>45.36520901889093</v>
      </c>
      <c r="AK9" s="120">
        <v>0.21737579042457089</v>
      </c>
      <c r="AL9" s="121">
        <v>0.05</v>
      </c>
      <c r="AM9" s="124">
        <v>0.8</v>
      </c>
      <c r="AN9" s="123">
        <v>2.7950999999999997</v>
      </c>
      <c r="AO9" s="123">
        <v>11.149527314994188</v>
      </c>
      <c r="AP9" s="123">
        <v>1.9646076700898585</v>
      </c>
      <c r="AQ9" s="123">
        <v>10.514531191632425</v>
      </c>
      <c r="AR9" s="123">
        <v>3.2099613250911396</v>
      </c>
      <c r="AS9" s="123">
        <v>0.48504370179948586</v>
      </c>
      <c r="AT9" s="123">
        <v>4.0037147595356553</v>
      </c>
      <c r="AU9" s="123">
        <v>0.6330952902519168</v>
      </c>
      <c r="AV9" s="123">
        <v>4.2335611472813648</v>
      </c>
      <c r="AW9" s="123">
        <v>0.91214762741652033</v>
      </c>
      <c r="AX9" s="123">
        <v>2.4660502052415536</v>
      </c>
      <c r="AY9" s="123">
        <v>0.32252132701421804</v>
      </c>
      <c r="AZ9" s="123">
        <v>1.9485001603077907</v>
      </c>
      <c r="BA9" s="123">
        <v>0.27736238532110091</v>
      </c>
      <c r="BB9" s="123">
        <v>1.0075330438977328</v>
      </c>
      <c r="BC9" s="120">
        <v>0.52692501499700062</v>
      </c>
      <c r="BD9" s="123">
        <v>0.49733467964016892</v>
      </c>
      <c r="BE9" s="123">
        <v>0.10403944174757282</v>
      </c>
    </row>
    <row r="10" spans="1:57" s="100" customFormat="1" x14ac:dyDescent="0.2">
      <c r="A10" s="55"/>
      <c r="B10" s="115">
        <v>5</v>
      </c>
      <c r="C10" s="101">
        <v>42893</v>
      </c>
      <c r="D10" s="117" t="s">
        <v>395</v>
      </c>
      <c r="E10" s="115">
        <v>15.5</v>
      </c>
      <c r="F10" s="115">
        <v>2737.2</v>
      </c>
      <c r="G10" s="115">
        <v>-1161.3999999999999</v>
      </c>
      <c r="H10" s="115">
        <v>2735.16</v>
      </c>
      <c r="I10" s="115" t="s">
        <v>179</v>
      </c>
      <c r="J10" s="100" t="s">
        <v>288</v>
      </c>
      <c r="K10" s="100" t="s">
        <v>47</v>
      </c>
      <c r="L10" s="100" t="s">
        <v>43</v>
      </c>
      <c r="M10" s="115" t="s">
        <v>306</v>
      </c>
      <c r="Q10" s="105">
        <v>0.2804752688172043</v>
      </c>
      <c r="R10" s="105">
        <v>15.843053944315546</v>
      </c>
      <c r="S10" s="105">
        <v>2.3187394957983196</v>
      </c>
      <c r="T10" s="104">
        <v>0.6059345125483051</v>
      </c>
      <c r="U10" s="104">
        <v>1.0999999999999999E-2</v>
      </c>
      <c r="V10" s="105">
        <v>20.31253716551041</v>
      </c>
      <c r="W10" s="102">
        <v>2342.6905132192846</v>
      </c>
      <c r="X10" s="106">
        <v>299.8851428571428</v>
      </c>
      <c r="Y10" s="102">
        <v>3191.1845201238393</v>
      </c>
      <c r="Z10" s="102">
        <v>1533.9678869621066</v>
      </c>
      <c r="AA10" s="107">
        <v>8.1496865342163343</v>
      </c>
      <c r="AB10" s="106">
        <v>62.019504459861253</v>
      </c>
      <c r="AC10" s="102">
        <v>260.33606828193837</v>
      </c>
      <c r="AD10" s="106">
        <v>5.7532979976442862</v>
      </c>
      <c r="AE10" s="106">
        <v>28.438405703175633</v>
      </c>
      <c r="AF10" s="106">
        <v>4.6093697123519464</v>
      </c>
      <c r="AG10" s="106">
        <v>0.233216699801193</v>
      </c>
      <c r="AH10" s="106">
        <v>11.251463148090654</v>
      </c>
      <c r="AI10" s="105">
        <v>26.366335697399528</v>
      </c>
      <c r="AJ10" s="105">
        <v>45.36520901889093</v>
      </c>
      <c r="AK10" s="105">
        <v>0.21737579042457089</v>
      </c>
      <c r="AL10" s="104">
        <v>0.05</v>
      </c>
      <c r="AM10" s="108">
        <v>0.8</v>
      </c>
      <c r="AN10" s="107">
        <v>2.7950999999999997</v>
      </c>
      <c r="AO10" s="107">
        <v>11.149527314994188</v>
      </c>
      <c r="AP10" s="107">
        <v>1.9646076700898585</v>
      </c>
      <c r="AQ10" s="107">
        <v>10.514531191632425</v>
      </c>
      <c r="AR10" s="107">
        <v>3.2099613250911396</v>
      </c>
      <c r="AS10" s="107">
        <v>0.48504370179948586</v>
      </c>
      <c r="AT10" s="107">
        <v>4.0037147595356553</v>
      </c>
      <c r="AU10" s="107">
        <v>0.6330952902519168</v>
      </c>
      <c r="AV10" s="107">
        <v>4.2335611472813648</v>
      </c>
      <c r="AW10" s="107">
        <v>0.91214762741652033</v>
      </c>
      <c r="AX10" s="107">
        <v>2.4660502052415536</v>
      </c>
      <c r="AY10" s="107">
        <v>0.32252132701421804</v>
      </c>
      <c r="AZ10" s="107">
        <v>1.9485001603077907</v>
      </c>
      <c r="BA10" s="107">
        <v>0.27736238532110091</v>
      </c>
      <c r="BB10" s="107">
        <v>1.0075330438977328</v>
      </c>
      <c r="BC10" s="105">
        <v>0.52692501499700062</v>
      </c>
      <c r="BD10" s="107">
        <v>0.49733467964016892</v>
      </c>
      <c r="BE10" s="107">
        <v>0.10403944174757282</v>
      </c>
    </row>
    <row r="11" spans="1:57" s="100" customFormat="1" x14ac:dyDescent="0.2">
      <c r="A11" s="55"/>
      <c r="B11" s="115">
        <v>6</v>
      </c>
      <c r="C11" s="101">
        <v>42893</v>
      </c>
      <c r="D11" s="117" t="s">
        <v>395</v>
      </c>
      <c r="E11" s="115">
        <v>15.5</v>
      </c>
      <c r="F11" s="115">
        <v>2737.2</v>
      </c>
      <c r="G11" s="115">
        <v>-1161.3999999999999</v>
      </c>
      <c r="H11" s="115">
        <v>2735.16</v>
      </c>
      <c r="I11" s="115" t="s">
        <v>179</v>
      </c>
      <c r="J11" s="100" t="s">
        <v>288</v>
      </c>
      <c r="K11" s="100" t="s">
        <v>47</v>
      </c>
      <c r="L11" s="100" t="s">
        <v>43</v>
      </c>
      <c r="M11" s="115" t="s">
        <v>289</v>
      </c>
      <c r="Q11" s="105">
        <v>0.30881597542242706</v>
      </c>
      <c r="R11" s="105">
        <v>17.04927494199536</v>
      </c>
      <c r="S11" s="105">
        <v>2.5346753246753249</v>
      </c>
      <c r="T11" s="104">
        <v>0.46841857061117431</v>
      </c>
      <c r="U11" s="104">
        <v>8.0000000000000002E-3</v>
      </c>
      <c r="V11" s="105">
        <v>20.540322809004671</v>
      </c>
      <c r="W11" s="102">
        <v>2704.5614307931573</v>
      </c>
      <c r="X11" s="106">
        <v>167.28685714285712</v>
      </c>
      <c r="Y11" s="102">
        <v>3181.2705882352943</v>
      </c>
      <c r="Z11" s="102">
        <v>1530.9640333975592</v>
      </c>
      <c r="AA11" s="107">
        <v>8.4524267844002949</v>
      </c>
      <c r="AB11" s="106">
        <v>61.73256689791873</v>
      </c>
      <c r="AC11" s="102">
        <v>267.61943832599121</v>
      </c>
      <c r="AD11" s="106">
        <v>22.894899882214368</v>
      </c>
      <c r="AE11" s="106">
        <v>34.369455605962415</v>
      </c>
      <c r="AF11" s="106">
        <v>5.4656023688663282</v>
      </c>
      <c r="AG11" s="108">
        <v>0.17</v>
      </c>
      <c r="AH11" s="106">
        <v>11.898796274448928</v>
      </c>
      <c r="AI11" s="105">
        <v>27.577034785545422</v>
      </c>
      <c r="AJ11" s="105">
        <v>55.71287507617307</v>
      </c>
      <c r="AK11" s="105">
        <v>0.19789521228545617</v>
      </c>
      <c r="AL11" s="104">
        <v>0.04</v>
      </c>
      <c r="AM11" s="106">
        <v>0.92171087741327873</v>
      </c>
      <c r="AN11" s="107">
        <v>2.8033971428571429</v>
      </c>
      <c r="AO11" s="107">
        <v>11.356191398682682</v>
      </c>
      <c r="AP11" s="107">
        <v>2.0347353979460845</v>
      </c>
      <c r="AQ11" s="107">
        <v>10.484632050803137</v>
      </c>
      <c r="AR11" s="107">
        <v>3.2888159771754633</v>
      </c>
      <c r="AS11" s="107">
        <v>0.55602570694087405</v>
      </c>
      <c r="AT11" s="107">
        <v>4.6402547263681599</v>
      </c>
      <c r="AU11" s="107">
        <v>0.64384227820372397</v>
      </c>
      <c r="AV11" s="107">
        <v>4.4167770543726901</v>
      </c>
      <c r="AW11" s="107">
        <v>0.87998857644991213</v>
      </c>
      <c r="AX11" s="107">
        <v>2.4292137669718978</v>
      </c>
      <c r="AY11" s="107">
        <v>0.3570047393364929</v>
      </c>
      <c r="AZ11" s="107">
        <v>2.0500506572619428</v>
      </c>
      <c r="BA11" s="107">
        <v>0.30892431192660552</v>
      </c>
      <c r="BB11" s="107">
        <v>1.5464852870236374</v>
      </c>
      <c r="BC11" s="105">
        <v>0.62207846430713853</v>
      </c>
      <c r="BD11" s="107">
        <v>0.35297723517532587</v>
      </c>
      <c r="BE11" s="107">
        <v>7.9964199029126215E-2</v>
      </c>
    </row>
    <row r="12" spans="1:57" x14ac:dyDescent="0.2">
      <c r="A12" s="114">
        <v>2</v>
      </c>
      <c r="B12" s="115">
        <v>7</v>
      </c>
      <c r="C12" s="116">
        <v>42894</v>
      </c>
      <c r="D12" s="117" t="s">
        <v>291</v>
      </c>
      <c r="E12" s="83">
        <v>36.840000000000003</v>
      </c>
      <c r="F12" s="83">
        <v>2758.54</v>
      </c>
      <c r="G12" s="83">
        <v>-1182.74</v>
      </c>
      <c r="H12" s="83">
        <v>2756.5</v>
      </c>
      <c r="I12" s="115" t="s">
        <v>179</v>
      </c>
      <c r="J12" s="115" t="s">
        <v>292</v>
      </c>
      <c r="K12" s="115" t="s">
        <v>47</v>
      </c>
      <c r="L12" s="115" t="s">
        <v>43</v>
      </c>
      <c r="M12" s="115" t="s">
        <v>306</v>
      </c>
      <c r="Q12" s="120">
        <v>0.40144316770186339</v>
      </c>
      <c r="R12" s="120">
        <v>15.367186870141088</v>
      </c>
      <c r="S12" s="120">
        <v>3.0333250564334091</v>
      </c>
      <c r="T12" s="121">
        <v>0.26696430692896328</v>
      </c>
      <c r="U12" s="120">
        <v>3.3014354066985642E-2</v>
      </c>
      <c r="V12" s="120">
        <v>23.219642909625275</v>
      </c>
      <c r="W12" s="118">
        <v>4195.9345047923325</v>
      </c>
      <c r="X12" s="122">
        <v>401.18503368623675</v>
      </c>
      <c r="Y12" s="118">
        <v>2506.3335369578494</v>
      </c>
      <c r="Z12" s="118">
        <v>1179.8009138381201</v>
      </c>
      <c r="AA12" s="123">
        <v>6.1059118745332333</v>
      </c>
      <c r="AB12" s="122">
        <v>40.311820757146542</v>
      </c>
      <c r="AC12" s="118">
        <v>197.4088335220838</v>
      </c>
      <c r="AD12" s="122">
        <v>5.156221058434399</v>
      </c>
      <c r="AE12" s="122">
        <v>22.492644017725262</v>
      </c>
      <c r="AF12" s="122">
        <v>5.1227338744126438</v>
      </c>
      <c r="AG12" s="122">
        <v>0.13366089011421822</v>
      </c>
      <c r="AH12" s="122">
        <v>12.699665192672139</v>
      </c>
      <c r="AI12" s="120">
        <v>34.716507072905337</v>
      </c>
      <c r="AJ12" s="120">
        <v>91.409855453350858</v>
      </c>
      <c r="AK12" s="120">
        <v>0.47586617100371753</v>
      </c>
      <c r="AL12" s="120">
        <v>5.7733934611048476E-2</v>
      </c>
      <c r="AM12" s="122">
        <v>1.962982012195122</v>
      </c>
      <c r="AN12" s="123">
        <v>3.3159244186046517</v>
      </c>
      <c r="AO12" s="123">
        <v>13.630479358246918</v>
      </c>
      <c r="AP12" s="123">
        <v>2.4926859450726977</v>
      </c>
      <c r="AQ12" s="123">
        <v>14.259618528610353</v>
      </c>
      <c r="AR12" s="123">
        <v>4.3985615305067221</v>
      </c>
      <c r="AS12" s="123">
        <v>0.60315827338129502</v>
      </c>
      <c r="AT12" s="123">
        <v>5.3718218734004433</v>
      </c>
      <c r="AU12" s="123">
        <v>0.88356569343065705</v>
      </c>
      <c r="AV12" s="123">
        <v>5.8897916981132079</v>
      </c>
      <c r="AW12" s="123">
        <v>1.064824512534819</v>
      </c>
      <c r="AX12" s="123">
        <v>3.1710311111111111</v>
      </c>
      <c r="AY12" s="123">
        <v>0.43331372549019614</v>
      </c>
      <c r="AZ12" s="123">
        <v>2.360552005438477</v>
      </c>
      <c r="BA12" s="123">
        <v>0.32019153674832962</v>
      </c>
      <c r="BB12" s="123">
        <v>3.5188000529661019</v>
      </c>
      <c r="BC12" s="120">
        <v>0.16902977691561588</v>
      </c>
      <c r="BD12" s="123">
        <v>0.23263413735960223</v>
      </c>
      <c r="BE12" s="123">
        <v>3.8844788087056131E-2</v>
      </c>
    </row>
    <row r="13" spans="1:57" x14ac:dyDescent="0.2">
      <c r="A13" s="114">
        <v>3</v>
      </c>
      <c r="B13" s="115">
        <v>8</v>
      </c>
      <c r="C13" s="116" t="s">
        <v>57</v>
      </c>
      <c r="D13" s="117" t="s">
        <v>293</v>
      </c>
      <c r="E13" s="115">
        <v>65.94</v>
      </c>
      <c r="F13" s="115">
        <v>2787.64</v>
      </c>
      <c r="G13" s="115">
        <v>-1211.8399999999999</v>
      </c>
      <c r="H13" s="115">
        <v>2785.6</v>
      </c>
      <c r="I13" s="115" t="s">
        <v>179</v>
      </c>
      <c r="J13" s="115" t="s">
        <v>294</v>
      </c>
      <c r="K13" s="115" t="s">
        <v>47</v>
      </c>
      <c r="L13" s="115" t="s">
        <v>43</v>
      </c>
      <c r="M13" s="115" t="s">
        <v>306</v>
      </c>
      <c r="Q13" s="120">
        <v>0.222</v>
      </c>
      <c r="R13" s="120">
        <v>19.28</v>
      </c>
      <c r="S13" s="120">
        <v>2.0369999999999999</v>
      </c>
      <c r="T13" s="121">
        <v>1.06159</v>
      </c>
      <c r="U13" s="121">
        <v>6.0000000000000001E-3</v>
      </c>
      <c r="V13" s="120">
        <v>22.46</v>
      </c>
      <c r="W13" s="118">
        <v>2758</v>
      </c>
      <c r="X13" s="122">
        <v>460.2</v>
      </c>
      <c r="Y13" s="118">
        <v>2618</v>
      </c>
      <c r="Z13" s="118">
        <v>1393</v>
      </c>
      <c r="AA13" s="123">
        <v>7.2279999999999998</v>
      </c>
      <c r="AB13" s="122">
        <v>52.7</v>
      </c>
      <c r="AC13" s="118">
        <v>282.39999999999998</v>
      </c>
      <c r="AD13" s="124">
        <v>3.7</v>
      </c>
      <c r="AE13" s="122">
        <v>30.59</v>
      </c>
      <c r="AF13" s="122">
        <v>4.6310000000000002</v>
      </c>
      <c r="AG13" s="124">
        <v>1.3</v>
      </c>
      <c r="AH13" s="122">
        <v>9.7509999999999994</v>
      </c>
      <c r="AI13" s="120">
        <v>24.03</v>
      </c>
      <c r="AJ13" s="120">
        <v>79.180000000000007</v>
      </c>
      <c r="AK13" s="120">
        <v>0.73699999999999999</v>
      </c>
      <c r="AL13" s="121">
        <v>0.51</v>
      </c>
      <c r="AM13" s="122">
        <v>0.94599999999999995</v>
      </c>
      <c r="AN13" s="123">
        <v>1.633</v>
      </c>
      <c r="AO13" s="123">
        <v>8.2789999999999999</v>
      </c>
      <c r="AP13" s="123">
        <v>1.67</v>
      </c>
      <c r="AQ13" s="123">
        <v>10.130000000000001</v>
      </c>
      <c r="AR13" s="123">
        <v>3.5659999999999998</v>
      </c>
      <c r="AS13" s="123">
        <v>0.441</v>
      </c>
      <c r="AT13" s="123">
        <v>4.1609999999999996</v>
      </c>
      <c r="AU13" s="123">
        <v>0.71199999999999997</v>
      </c>
      <c r="AV13" s="123">
        <v>4.6390000000000002</v>
      </c>
      <c r="AW13" s="123">
        <v>0.89900000000000002</v>
      </c>
      <c r="AX13" s="123">
        <v>2.5379999999999998</v>
      </c>
      <c r="AY13" s="123">
        <v>0.31</v>
      </c>
      <c r="AZ13" s="123">
        <v>1.883</v>
      </c>
      <c r="BA13" s="123">
        <v>0.26300000000000001</v>
      </c>
      <c r="BB13" s="123">
        <v>2.5339999999999998</v>
      </c>
      <c r="BC13" s="121">
        <v>2.2999999999999998</v>
      </c>
      <c r="BD13" s="123">
        <v>1.101</v>
      </c>
      <c r="BE13" s="123">
        <v>0.36099999999999999</v>
      </c>
    </row>
    <row r="14" spans="1:57" x14ac:dyDescent="0.2">
      <c r="A14" s="114">
        <v>4</v>
      </c>
      <c r="B14" s="115">
        <v>9</v>
      </c>
      <c r="C14" s="116">
        <v>42893</v>
      </c>
      <c r="D14" s="117" t="s">
        <v>295</v>
      </c>
      <c r="E14" s="115">
        <v>82.44</v>
      </c>
      <c r="F14" s="115">
        <v>2804.14</v>
      </c>
      <c r="G14" s="115">
        <v>-1228.3399999999999</v>
      </c>
      <c r="H14" s="115">
        <v>2802.1</v>
      </c>
      <c r="I14" s="115" t="s">
        <v>179</v>
      </c>
      <c r="J14" s="115" t="s">
        <v>298</v>
      </c>
      <c r="K14" s="115" t="s">
        <v>47</v>
      </c>
      <c r="L14" s="115" t="s">
        <v>43</v>
      </c>
      <c r="M14" s="115" t="s">
        <v>396</v>
      </c>
      <c r="N14" s="5">
        <v>83.44</v>
      </c>
      <c r="Q14" s="120">
        <v>0.28599999999999998</v>
      </c>
      <c r="R14" s="120">
        <v>15.77</v>
      </c>
      <c r="S14" s="120">
        <v>2.9580000000000002</v>
      </c>
      <c r="T14" s="121">
        <v>0.78261999999999998</v>
      </c>
      <c r="U14" s="121">
        <v>1.0999999999999999E-2</v>
      </c>
      <c r="V14" s="120">
        <v>18.52</v>
      </c>
      <c r="W14" s="118">
        <v>1263</v>
      </c>
      <c r="X14" s="122">
        <v>366.6</v>
      </c>
      <c r="Y14" s="118">
        <v>3535</v>
      </c>
      <c r="Z14" s="118">
        <v>1628</v>
      </c>
      <c r="AA14" s="123">
        <v>9.0920000000000005</v>
      </c>
      <c r="AB14" s="122">
        <v>67.77</v>
      </c>
      <c r="AC14" s="118">
        <v>295.8</v>
      </c>
      <c r="AD14" s="122">
        <v>37.85</v>
      </c>
      <c r="AE14" s="122">
        <v>46.14</v>
      </c>
      <c r="AF14" s="122">
        <v>6.1130000000000004</v>
      </c>
      <c r="AG14" s="122">
        <v>0.24</v>
      </c>
      <c r="AH14" s="122">
        <v>10.3468</v>
      </c>
      <c r="AI14" s="120">
        <v>15.59</v>
      </c>
      <c r="AJ14" s="120">
        <v>13.937999999999999</v>
      </c>
      <c r="AK14" s="120">
        <v>0.121</v>
      </c>
      <c r="AL14" s="120">
        <v>4.4999999999999998E-2</v>
      </c>
      <c r="AM14" s="122">
        <v>2.8849999999999998</v>
      </c>
      <c r="AN14" s="123">
        <v>2.4430000000000001</v>
      </c>
      <c r="AO14" s="123">
        <v>9.1750000000000007</v>
      </c>
      <c r="AP14" s="123">
        <v>1.367</v>
      </c>
      <c r="AQ14" s="123">
        <v>6.4269999999999996</v>
      </c>
      <c r="AR14" s="123">
        <v>2.0190000000000001</v>
      </c>
      <c r="AS14" s="123">
        <v>0.41699999999999998</v>
      </c>
      <c r="AT14" s="123">
        <v>2.206</v>
      </c>
      <c r="AU14" s="123">
        <v>0.35799999999999998</v>
      </c>
      <c r="AV14" s="123">
        <v>2.629</v>
      </c>
      <c r="AW14" s="123">
        <v>0.55900000000000005</v>
      </c>
      <c r="AX14" s="123">
        <v>1.677</v>
      </c>
      <c r="AY14" s="123">
        <v>0.23100000000000001</v>
      </c>
      <c r="AZ14" s="123">
        <v>1.8620000000000001</v>
      </c>
      <c r="BA14" s="123">
        <v>0.251</v>
      </c>
      <c r="BB14" s="123">
        <v>0.35799999999999998</v>
      </c>
      <c r="BC14" s="120">
        <v>0.35199999999999998</v>
      </c>
      <c r="BD14" s="123">
        <v>0.18</v>
      </c>
      <c r="BE14" s="123">
        <v>0.04</v>
      </c>
    </row>
    <row r="15" spans="1:57" x14ac:dyDescent="0.2">
      <c r="B15" s="115">
        <v>10</v>
      </c>
      <c r="C15" s="116">
        <v>42893</v>
      </c>
      <c r="D15" s="117" t="s">
        <v>295</v>
      </c>
      <c r="E15" s="115">
        <v>82.44</v>
      </c>
      <c r="F15" s="115">
        <v>2804.14</v>
      </c>
      <c r="G15" s="115">
        <v>-1228.3399999999999</v>
      </c>
      <c r="H15" s="115">
        <v>2802.1</v>
      </c>
      <c r="I15" s="115" t="s">
        <v>179</v>
      </c>
      <c r="J15" s="115" t="s">
        <v>296</v>
      </c>
      <c r="K15" s="115" t="s">
        <v>47</v>
      </c>
      <c r="L15" s="115" t="s">
        <v>43</v>
      </c>
      <c r="M15" s="115" t="s">
        <v>396</v>
      </c>
      <c r="N15" s="5">
        <v>83.44</v>
      </c>
      <c r="Q15" s="120">
        <v>0.28000000000000003</v>
      </c>
      <c r="R15" s="120">
        <v>16.25</v>
      </c>
      <c r="S15" s="120">
        <v>3.79</v>
      </c>
      <c r="T15" s="121">
        <v>0.71924999999999994</v>
      </c>
      <c r="U15" s="121">
        <v>8.9999999999999993E-3</v>
      </c>
      <c r="V15" s="120">
        <v>17.97</v>
      </c>
      <c r="W15" s="118">
        <v>1375</v>
      </c>
      <c r="X15" s="122">
        <v>126.8</v>
      </c>
      <c r="Y15" s="118">
        <v>3697</v>
      </c>
      <c r="Z15" s="118">
        <v>1635</v>
      </c>
      <c r="AA15" s="123">
        <v>9.8840000000000003</v>
      </c>
      <c r="AB15" s="122">
        <v>71.17</v>
      </c>
      <c r="AC15" s="118">
        <v>312.10000000000002</v>
      </c>
      <c r="AD15" s="122">
        <v>51.58</v>
      </c>
      <c r="AE15" s="122">
        <v>45.83</v>
      </c>
      <c r="AF15" s="122">
        <v>6.4889999999999999</v>
      </c>
      <c r="AG15" s="122">
        <v>0.193</v>
      </c>
      <c r="AH15" s="122">
        <v>11.4168</v>
      </c>
      <c r="AI15" s="120">
        <v>13.7</v>
      </c>
      <c r="AJ15" s="120">
        <v>10.837999999999999</v>
      </c>
      <c r="AK15" s="120">
        <v>0.19700000000000001</v>
      </c>
      <c r="AL15" s="120">
        <v>6.0999999999999999E-2</v>
      </c>
      <c r="AM15" s="122">
        <v>3.5089999999999999</v>
      </c>
      <c r="AN15" s="123">
        <v>2.2509999999999999</v>
      </c>
      <c r="AO15" s="123">
        <v>7.5339999999999998</v>
      </c>
      <c r="AP15" s="123">
        <v>1.036</v>
      </c>
      <c r="AQ15" s="123">
        <v>5.1639999999999997</v>
      </c>
      <c r="AR15" s="123">
        <v>1.383</v>
      </c>
      <c r="AS15" s="123">
        <v>0.42799999999999999</v>
      </c>
      <c r="AT15" s="123">
        <v>1.9339999999999999</v>
      </c>
      <c r="AU15" s="123">
        <v>0.29499999999999998</v>
      </c>
      <c r="AV15" s="123">
        <v>2.2559999999999998</v>
      </c>
      <c r="AW15" s="123">
        <v>0.503</v>
      </c>
      <c r="AX15" s="123">
        <v>1.5289999999999999</v>
      </c>
      <c r="AY15" s="123">
        <v>0.23200000000000001</v>
      </c>
      <c r="AZ15" s="123">
        <v>1.88</v>
      </c>
      <c r="BA15" s="123">
        <v>0.24199999999999999</v>
      </c>
      <c r="BB15" s="123">
        <v>0.28000000000000003</v>
      </c>
      <c r="BC15" s="120">
        <v>0.30599999999999999</v>
      </c>
      <c r="BD15" s="123">
        <v>0.17799999999999999</v>
      </c>
      <c r="BE15" s="123">
        <v>6.2E-2</v>
      </c>
    </row>
    <row r="16" spans="1:57" x14ac:dyDescent="0.2">
      <c r="B16" s="115">
        <v>11</v>
      </c>
      <c r="C16" s="116">
        <v>42893</v>
      </c>
      <c r="D16" s="117" t="s">
        <v>295</v>
      </c>
      <c r="E16" s="115">
        <v>82.44</v>
      </c>
      <c r="F16" s="115">
        <v>2804.14</v>
      </c>
      <c r="G16" s="115">
        <v>-1228.3399999999999</v>
      </c>
      <c r="H16" s="115">
        <v>2802.1</v>
      </c>
      <c r="I16" s="115" t="s">
        <v>179</v>
      </c>
      <c r="J16" s="115" t="s">
        <v>296</v>
      </c>
      <c r="K16" s="115" t="s">
        <v>47</v>
      </c>
      <c r="L16" s="115" t="s">
        <v>43</v>
      </c>
      <c r="M16" s="115" t="s">
        <v>396</v>
      </c>
      <c r="N16" s="5">
        <v>83.44</v>
      </c>
      <c r="Q16" s="120">
        <v>0.28499999999999998</v>
      </c>
      <c r="R16" s="120">
        <v>17.07</v>
      </c>
      <c r="S16" s="120">
        <v>3.5449999999999999</v>
      </c>
      <c r="T16" s="121">
        <v>0.67491000000000001</v>
      </c>
      <c r="U16" s="121">
        <v>8.9999999999999993E-3</v>
      </c>
      <c r="V16" s="120">
        <v>19.440000000000001</v>
      </c>
      <c r="W16" s="118">
        <v>1265</v>
      </c>
      <c r="X16" s="122">
        <v>414.2</v>
      </c>
      <c r="Y16" s="118">
        <v>3672</v>
      </c>
      <c r="Z16" s="118">
        <v>1733</v>
      </c>
      <c r="AA16" s="123">
        <v>10.130000000000001</v>
      </c>
      <c r="AB16" s="122">
        <v>74.8</v>
      </c>
      <c r="AC16" s="118">
        <v>321.7</v>
      </c>
      <c r="AD16" s="122">
        <v>37.57</v>
      </c>
      <c r="AE16" s="122">
        <v>43.71</v>
      </c>
      <c r="AF16" s="122">
        <v>7.2889999999999997</v>
      </c>
      <c r="AG16" s="122">
        <v>0.221</v>
      </c>
      <c r="AH16" s="122">
        <v>11.1568</v>
      </c>
      <c r="AI16" s="120">
        <v>15.63</v>
      </c>
      <c r="AJ16" s="120">
        <v>11.468</v>
      </c>
      <c r="AK16" s="120">
        <v>0.17700000000000002</v>
      </c>
      <c r="AL16" s="120">
        <v>5.8000000000000003E-2</v>
      </c>
      <c r="AM16" s="122">
        <v>1.623</v>
      </c>
      <c r="AN16" s="123">
        <v>2.452</v>
      </c>
      <c r="AO16" s="123">
        <v>9.0370000000000008</v>
      </c>
      <c r="AP16" s="123">
        <v>1.2809999999999999</v>
      </c>
      <c r="AQ16" s="123">
        <v>6.3220000000000001</v>
      </c>
      <c r="AR16" s="123">
        <v>1.6319999999999999</v>
      </c>
      <c r="AS16" s="123">
        <v>0.46200000000000002</v>
      </c>
      <c r="AT16" s="123">
        <v>2.04</v>
      </c>
      <c r="AU16" s="123">
        <v>0.33700000000000002</v>
      </c>
      <c r="AV16" s="123">
        <v>2.2730000000000001</v>
      </c>
      <c r="AW16" s="123">
        <v>0.5</v>
      </c>
      <c r="AX16" s="123">
        <v>1.56</v>
      </c>
      <c r="AY16" s="123">
        <v>0.20699999999999999</v>
      </c>
      <c r="AZ16" s="123">
        <v>1.8140000000000001</v>
      </c>
      <c r="BA16" s="123">
        <v>0.249</v>
      </c>
      <c r="BB16" s="123">
        <v>0.29100000000000004</v>
      </c>
      <c r="BC16" s="120">
        <v>0.23499999999999999</v>
      </c>
      <c r="BD16" s="123">
        <v>0.248</v>
      </c>
      <c r="BE16" s="123">
        <v>4.2000000000000003E-2</v>
      </c>
    </row>
    <row r="17" spans="1:57" x14ac:dyDescent="0.2">
      <c r="B17" s="115">
        <v>12</v>
      </c>
      <c r="C17" s="116">
        <v>42893</v>
      </c>
      <c r="D17" s="117" t="s">
        <v>295</v>
      </c>
      <c r="E17" s="115">
        <v>82.44</v>
      </c>
      <c r="F17" s="115">
        <v>2804.14</v>
      </c>
      <c r="G17" s="115">
        <v>-1228.3399999999999</v>
      </c>
      <c r="H17" s="115">
        <v>2802.1</v>
      </c>
      <c r="I17" s="115" t="s">
        <v>179</v>
      </c>
      <c r="J17" s="115" t="s">
        <v>296</v>
      </c>
      <c r="K17" s="115" t="s">
        <v>47</v>
      </c>
      <c r="L17" s="115" t="s">
        <v>43</v>
      </c>
      <c r="M17" s="115" t="s">
        <v>396</v>
      </c>
      <c r="N17" s="5">
        <v>83.44</v>
      </c>
      <c r="Q17" s="120">
        <v>0.27300000000000002</v>
      </c>
      <c r="R17" s="120">
        <v>16.989999999999998</v>
      </c>
      <c r="S17" s="120">
        <v>3.55</v>
      </c>
      <c r="T17" s="121">
        <v>0.67283000000000004</v>
      </c>
      <c r="U17" s="121">
        <v>8.0000000000000002E-3</v>
      </c>
      <c r="V17" s="120">
        <v>18.23</v>
      </c>
      <c r="W17" s="118">
        <v>1251</v>
      </c>
      <c r="X17" s="122">
        <v>157.1</v>
      </c>
      <c r="Y17" s="118">
        <v>3571</v>
      </c>
      <c r="Z17" s="118">
        <v>1640</v>
      </c>
      <c r="AA17" s="123">
        <v>10.029999999999999</v>
      </c>
      <c r="AB17" s="122">
        <v>75.44</v>
      </c>
      <c r="AC17" s="118">
        <v>335.9</v>
      </c>
      <c r="AD17" s="122">
        <v>40.19</v>
      </c>
      <c r="AE17" s="122">
        <v>46.2</v>
      </c>
      <c r="AF17" s="122">
        <v>6.8609999999999998</v>
      </c>
      <c r="AG17" s="122">
        <v>0.30499999999999999</v>
      </c>
      <c r="AH17" s="122">
        <v>10.716800000000001</v>
      </c>
      <c r="AI17" s="120">
        <v>14.58</v>
      </c>
      <c r="AJ17" s="120">
        <v>12.197999999999999</v>
      </c>
      <c r="AK17" s="120">
        <v>0.14199999999999999</v>
      </c>
      <c r="AL17" s="120">
        <v>6.0999999999999999E-2</v>
      </c>
      <c r="AM17" s="122">
        <v>2.5920000000000001</v>
      </c>
      <c r="AN17" s="123">
        <v>2.2599999999999998</v>
      </c>
      <c r="AO17" s="123">
        <v>8.8079999999999998</v>
      </c>
      <c r="AP17" s="123">
        <v>1.2729999999999999</v>
      </c>
      <c r="AQ17" s="123">
        <v>6.3170000000000002</v>
      </c>
      <c r="AR17" s="123">
        <v>1.806</v>
      </c>
      <c r="AS17" s="123">
        <v>0.47899999999999998</v>
      </c>
      <c r="AT17" s="123">
        <v>2.0489999999999999</v>
      </c>
      <c r="AU17" s="123">
        <v>0.34499999999999997</v>
      </c>
      <c r="AV17" s="123">
        <v>2.2909999999999999</v>
      </c>
      <c r="AW17" s="123">
        <v>0.48699999999999999</v>
      </c>
      <c r="AX17" s="123">
        <v>1.6060000000000001</v>
      </c>
      <c r="AY17" s="123">
        <v>0.217</v>
      </c>
      <c r="AZ17" s="123">
        <v>1.7569999999999999</v>
      </c>
      <c r="BA17" s="123">
        <v>0.247</v>
      </c>
      <c r="BB17" s="123">
        <v>0.39700000000000002</v>
      </c>
      <c r="BC17" s="120">
        <v>0.28399999999999997</v>
      </c>
      <c r="BD17" s="123">
        <v>0.186</v>
      </c>
      <c r="BE17" s="123">
        <v>4.2000000000000003E-2</v>
      </c>
    </row>
    <row r="18" spans="1:57" x14ac:dyDescent="0.2">
      <c r="B18" s="115">
        <v>13</v>
      </c>
      <c r="C18" s="116">
        <v>42893</v>
      </c>
      <c r="D18" s="117" t="s">
        <v>295</v>
      </c>
      <c r="E18" s="115">
        <v>82.44</v>
      </c>
      <c r="F18" s="115">
        <v>2804.14</v>
      </c>
      <c r="G18" s="115">
        <v>-1228.3399999999999</v>
      </c>
      <c r="H18" s="115">
        <v>2802.1</v>
      </c>
      <c r="I18" s="115" t="s">
        <v>179</v>
      </c>
      <c r="J18" s="115" t="s">
        <v>299</v>
      </c>
      <c r="K18" s="115" t="s">
        <v>50</v>
      </c>
      <c r="L18" s="115" t="s">
        <v>43</v>
      </c>
      <c r="M18" s="115" t="s">
        <v>289</v>
      </c>
      <c r="N18" s="5">
        <v>83.44</v>
      </c>
      <c r="Q18" s="120">
        <v>0.24621013824884794</v>
      </c>
      <c r="R18" s="120">
        <v>17.211162993039441</v>
      </c>
      <c r="S18" s="120">
        <v>3.0801948051948056</v>
      </c>
      <c r="T18" s="121">
        <v>0.51531229909947973</v>
      </c>
      <c r="U18" s="121">
        <v>8.9999999999999993E-3</v>
      </c>
      <c r="V18" s="120">
        <v>18.841172306385388</v>
      </c>
      <c r="W18" s="118">
        <v>2836.171073094868</v>
      </c>
      <c r="X18" s="122">
        <v>393.12836571428568</v>
      </c>
      <c r="Y18" s="118">
        <v>2521.3510835913316</v>
      </c>
      <c r="Z18" s="118">
        <v>1578.0244059087988</v>
      </c>
      <c r="AA18" s="123">
        <v>9.3205805739514354</v>
      </c>
      <c r="AB18" s="122">
        <v>74.150847373637262</v>
      </c>
      <c r="AC18" s="118">
        <v>275.8627202643172</v>
      </c>
      <c r="AD18" s="122">
        <v>21.474676089517079</v>
      </c>
      <c r="AE18" s="122">
        <v>37.640959170447182</v>
      </c>
      <c r="AF18" s="122">
        <v>6.929201353637902</v>
      </c>
      <c r="AG18" s="124">
        <v>0.17</v>
      </c>
      <c r="AH18" s="122">
        <v>10.239921080409809</v>
      </c>
      <c r="AI18" s="120">
        <v>28.96014522120905</v>
      </c>
      <c r="AJ18" s="120">
        <v>43.845513711151739</v>
      </c>
      <c r="AK18" s="120">
        <v>0.161</v>
      </c>
      <c r="AL18" s="121">
        <v>0.04</v>
      </c>
      <c r="AM18" s="122">
        <v>1.6226254905038453</v>
      </c>
      <c r="AN18" s="123">
        <v>2.3331991836734698</v>
      </c>
      <c r="AO18" s="123">
        <v>10.776358000774895</v>
      </c>
      <c r="AP18" s="123">
        <v>1.9346509948652117</v>
      </c>
      <c r="AQ18" s="123">
        <v>10.646305565932012</v>
      </c>
      <c r="AR18" s="123">
        <v>3.8180161673799331</v>
      </c>
      <c r="AS18" s="123">
        <v>0.58965964010282779</v>
      </c>
      <c r="AT18" s="123">
        <v>4.6902802653399664</v>
      </c>
      <c r="AU18" s="123">
        <v>0.77588608981380058</v>
      </c>
      <c r="AV18" s="123">
        <v>4.8372120358965338</v>
      </c>
      <c r="AW18" s="123">
        <v>1.1414920913884006</v>
      </c>
      <c r="AX18" s="123">
        <v>2.9115819387432906</v>
      </c>
      <c r="AY18" s="123">
        <v>0.40902369668246447</v>
      </c>
      <c r="AZ18" s="123">
        <v>2.6091426739339534</v>
      </c>
      <c r="BA18" s="123">
        <v>0.31031192660550461</v>
      </c>
      <c r="BB18" s="123">
        <v>1.2548972503617946</v>
      </c>
      <c r="BC18" s="120">
        <v>0.28107498500299938</v>
      </c>
      <c r="BD18" s="123">
        <v>0.10921975399302367</v>
      </c>
      <c r="BE18" s="123">
        <v>2.3161407766990296E-2</v>
      </c>
    </row>
    <row r="19" spans="1:57" x14ac:dyDescent="0.2">
      <c r="A19" s="114">
        <v>5</v>
      </c>
      <c r="B19" s="115">
        <v>14</v>
      </c>
      <c r="C19" s="116">
        <v>42893</v>
      </c>
      <c r="D19" s="117" t="s">
        <v>300</v>
      </c>
      <c r="E19" s="115">
        <v>82.82</v>
      </c>
      <c r="F19" s="115">
        <v>2804.52</v>
      </c>
      <c r="G19" s="115">
        <v>-1228.72</v>
      </c>
      <c r="H19" s="115">
        <v>2803.73</v>
      </c>
      <c r="I19" s="115" t="s">
        <v>179</v>
      </c>
      <c r="J19" s="115" t="s">
        <v>48</v>
      </c>
      <c r="K19" s="115" t="s">
        <v>50</v>
      </c>
      <c r="L19" s="115" t="s">
        <v>43</v>
      </c>
      <c r="M19" s="115" t="s">
        <v>306</v>
      </c>
      <c r="Q19" s="120">
        <v>0.21176098310291858</v>
      </c>
      <c r="R19" s="120">
        <v>14.604640371229697</v>
      </c>
      <c r="S19" s="120">
        <v>2.3200152788388082</v>
      </c>
      <c r="T19" s="121">
        <v>0.65087174259029412</v>
      </c>
      <c r="U19" s="121">
        <v>8.9999999999999993E-3</v>
      </c>
      <c r="V19" s="120">
        <v>20.636971541837749</v>
      </c>
      <c r="W19" s="118">
        <v>2283.6049766718506</v>
      </c>
      <c r="X19" s="122">
        <v>407.88438857142859</v>
      </c>
      <c r="Y19" s="118">
        <v>595.47962848297209</v>
      </c>
      <c r="Z19" s="118">
        <v>1910.4508670520231</v>
      </c>
      <c r="AA19" s="123">
        <v>9.3094834437086096</v>
      </c>
      <c r="AB19" s="122">
        <v>65.479244301288404</v>
      </c>
      <c r="AC19" s="118">
        <v>191.77433920704846</v>
      </c>
      <c r="AD19" s="122">
        <v>9.5869089685344093</v>
      </c>
      <c r="AE19" s="122">
        <v>34.383305249513931</v>
      </c>
      <c r="AF19" s="122">
        <v>5.4099589678511002</v>
      </c>
      <c r="AG19" s="122">
        <v>0.22772226640159046</v>
      </c>
      <c r="AH19" s="122">
        <v>9.2624976094380624</v>
      </c>
      <c r="AI19" s="120">
        <v>22.505234718000676</v>
      </c>
      <c r="AJ19" s="120">
        <v>50.050358318098716</v>
      </c>
      <c r="AK19" s="120">
        <v>0.215</v>
      </c>
      <c r="AL19" s="121">
        <v>0.04</v>
      </c>
      <c r="AM19" s="122">
        <v>1.1893854967822948</v>
      </c>
      <c r="AN19" s="123">
        <v>1.1413395918367348</v>
      </c>
      <c r="AO19" s="123">
        <v>5.8985846571096481</v>
      </c>
      <c r="AP19" s="123">
        <v>1.1841485879332476</v>
      </c>
      <c r="AQ19" s="123">
        <v>6.9695928277923054</v>
      </c>
      <c r="AR19" s="123">
        <v>2.6388942780155333</v>
      </c>
      <c r="AS19" s="123">
        <v>0.42490179948586121</v>
      </c>
      <c r="AT19" s="123">
        <v>3.6478814262023214</v>
      </c>
      <c r="AU19" s="123">
        <v>0.57778751369112813</v>
      </c>
      <c r="AV19" s="123">
        <v>3.9163244765088856</v>
      </c>
      <c r="AW19" s="123">
        <v>0.84858875219683649</v>
      </c>
      <c r="AX19" s="123">
        <v>2.3294632143984848</v>
      </c>
      <c r="AY19" s="123">
        <v>0.35844549763033179</v>
      </c>
      <c r="AZ19" s="123">
        <v>2.1846239179224112</v>
      </c>
      <c r="BA19" s="123">
        <v>0.30825688073394497</v>
      </c>
      <c r="BB19" s="123">
        <v>1.90416497829233</v>
      </c>
      <c r="BC19" s="120">
        <v>0.15057588482303538</v>
      </c>
      <c r="BD19" s="123">
        <v>0.21843950798604733</v>
      </c>
      <c r="BE19" s="123">
        <v>3.26365291262136E-2</v>
      </c>
    </row>
    <row r="20" spans="1:57" x14ac:dyDescent="0.2">
      <c r="B20" s="115">
        <v>15</v>
      </c>
      <c r="C20" s="116">
        <v>42893</v>
      </c>
      <c r="D20" s="117" t="s">
        <v>300</v>
      </c>
      <c r="E20" s="115">
        <v>82.82</v>
      </c>
      <c r="F20" s="115">
        <v>2804.52</v>
      </c>
      <c r="G20" s="115">
        <v>-1228.72</v>
      </c>
      <c r="H20" s="115">
        <v>2803.73</v>
      </c>
      <c r="I20" s="115" t="s">
        <v>179</v>
      </c>
      <c r="J20" s="115" t="s">
        <v>48</v>
      </c>
      <c r="K20" s="115" t="s">
        <v>50</v>
      </c>
      <c r="L20" s="115" t="s">
        <v>43</v>
      </c>
      <c r="M20" s="115" t="s">
        <v>306</v>
      </c>
      <c r="Q20" s="120">
        <v>0.17325898617511523</v>
      </c>
      <c r="R20" s="120">
        <v>16.186809744779584</v>
      </c>
      <c r="S20" s="120">
        <v>2.825114591291062</v>
      </c>
      <c r="T20" s="121">
        <v>0.55673275622573748</v>
      </c>
      <c r="U20" s="121">
        <v>1.0999999999999999E-2</v>
      </c>
      <c r="V20" s="120">
        <v>20.51921421492284</v>
      </c>
      <c r="W20" s="118">
        <v>2591.0326594090202</v>
      </c>
      <c r="X20" s="122">
        <v>479.77014857142854</v>
      </c>
      <c r="Y20" s="118">
        <v>648.50328173374612</v>
      </c>
      <c r="Z20" s="118">
        <v>1959.5138086062941</v>
      </c>
      <c r="AA20" s="123">
        <v>9.9349580573951446</v>
      </c>
      <c r="AB20" s="122">
        <v>67.746263627353812</v>
      </c>
      <c r="AC20" s="118">
        <v>224.79333700440529</v>
      </c>
      <c r="AD20" s="122">
        <v>8.6824835941443705</v>
      </c>
      <c r="AE20" s="122">
        <v>34.054802333117301</v>
      </c>
      <c r="AF20" s="122">
        <v>6.0684043993231818</v>
      </c>
      <c r="AG20" s="122">
        <v>0.15250178926441352</v>
      </c>
      <c r="AH20" s="122">
        <v>3.4534348959950316</v>
      </c>
      <c r="AI20" s="120">
        <v>26.863066531577172</v>
      </c>
      <c r="AJ20" s="120">
        <v>57.126957952468004</v>
      </c>
      <c r="AK20" s="120">
        <v>0.13300000000000001</v>
      </c>
      <c r="AL20" s="121">
        <v>0.04</v>
      </c>
      <c r="AM20" s="124">
        <v>0.9</v>
      </c>
      <c r="AN20" s="123">
        <v>1.4207461224489797</v>
      </c>
      <c r="AO20" s="123">
        <v>5.9767183262301442</v>
      </c>
      <c r="AP20" s="123">
        <v>1.2389890885750963</v>
      </c>
      <c r="AQ20" s="123">
        <v>6.8867657825924535</v>
      </c>
      <c r="AR20" s="123">
        <v>2.8026070692661271</v>
      </c>
      <c r="AS20" s="123">
        <v>0.37769048843187664</v>
      </c>
      <c r="AT20" s="123">
        <v>3.5984883913764505</v>
      </c>
      <c r="AU20" s="123">
        <v>0.68199561883899229</v>
      </c>
      <c r="AV20" s="123">
        <v>4.344098187576984</v>
      </c>
      <c r="AW20" s="123">
        <v>1.0168523725834797</v>
      </c>
      <c r="AX20" s="123">
        <v>2.6921755604673194</v>
      </c>
      <c r="AY20" s="123">
        <v>0.44750710900473933</v>
      </c>
      <c r="AZ20" s="123">
        <v>2.4812055145880088</v>
      </c>
      <c r="BA20" s="123">
        <v>0.34833027522935783</v>
      </c>
      <c r="BB20" s="123">
        <v>2.0289392185238788</v>
      </c>
      <c r="BC20" s="120">
        <v>0.16462963407318534</v>
      </c>
      <c r="BD20" s="123">
        <v>0.23477143381677987</v>
      </c>
      <c r="BE20" s="123">
        <v>3.26365291262136E-2</v>
      </c>
    </row>
    <row r="21" spans="1:57" x14ac:dyDescent="0.2">
      <c r="B21" s="115">
        <v>16</v>
      </c>
      <c r="C21" s="116">
        <v>42893</v>
      </c>
      <c r="D21" s="117" t="s">
        <v>300</v>
      </c>
      <c r="E21" s="115">
        <v>82.82</v>
      </c>
      <c r="F21" s="115">
        <v>2804.52</v>
      </c>
      <c r="G21" s="115">
        <v>-1228.72</v>
      </c>
      <c r="H21" s="115">
        <v>2803.73</v>
      </c>
      <c r="I21" s="115" t="s">
        <v>179</v>
      </c>
      <c r="J21" s="115" t="s">
        <v>48</v>
      </c>
      <c r="K21" s="115" t="s">
        <v>50</v>
      </c>
      <c r="L21" s="115" t="s">
        <v>43</v>
      </c>
      <c r="M21" s="115" t="s">
        <v>306</v>
      </c>
      <c r="Q21" s="120">
        <v>0.24634101382488482</v>
      </c>
      <c r="R21" s="120">
        <v>16.000713457076568</v>
      </c>
      <c r="S21" s="120">
        <v>3.2809297173414818</v>
      </c>
      <c r="T21" s="121">
        <v>0.50384194364486234</v>
      </c>
      <c r="U21" s="121">
        <v>8.0000000000000002E-3</v>
      </c>
      <c r="V21" s="120">
        <v>21.454837887583178</v>
      </c>
      <c r="W21" s="118">
        <v>3073.7752721617417</v>
      </c>
      <c r="X21" s="122">
        <v>444.24164571428571</v>
      </c>
      <c r="Y21" s="118">
        <v>620.16272445820448</v>
      </c>
      <c r="Z21" s="118">
        <v>1936.6242774566472</v>
      </c>
      <c r="AA21" s="123">
        <v>9.5717284768211925</v>
      </c>
      <c r="AB21" s="122">
        <v>68.426949950445973</v>
      </c>
      <c r="AC21" s="118">
        <v>265.80011013215858</v>
      </c>
      <c r="AD21" s="122">
        <v>11.064392057883223</v>
      </c>
      <c r="AE21" s="122">
        <v>31.29136098509397</v>
      </c>
      <c r="AF21" s="122">
        <v>5.2950676818950937</v>
      </c>
      <c r="AG21" s="122">
        <v>0.36284970178926451</v>
      </c>
      <c r="AH21" s="122">
        <v>10.651270661285313</v>
      </c>
      <c r="AI21" s="120">
        <v>33.324680851063839</v>
      </c>
      <c r="AJ21" s="120">
        <v>69.730961608775146</v>
      </c>
      <c r="AK21" s="120">
        <v>0.27843902439024393</v>
      </c>
      <c r="AL21" s="120">
        <v>6.7646055437100228E-2</v>
      </c>
      <c r="AM21" s="122">
        <v>1.555639303092136</v>
      </c>
      <c r="AN21" s="123">
        <v>1.4795363265306123</v>
      </c>
      <c r="AO21" s="123">
        <v>6.3282471910112355</v>
      </c>
      <c r="AP21" s="123">
        <v>1.2797214377406931</v>
      </c>
      <c r="AQ21" s="123">
        <v>7.9854135225999254</v>
      </c>
      <c r="AR21" s="123">
        <v>2.7418093200190201</v>
      </c>
      <c r="AS21" s="123">
        <v>0.44490077120822624</v>
      </c>
      <c r="AT21" s="123">
        <v>4.5959205638474288</v>
      </c>
      <c r="AU21" s="123">
        <v>0.71316210295728366</v>
      </c>
      <c r="AV21" s="123">
        <v>4.8142736230863985</v>
      </c>
      <c r="AW21" s="123">
        <v>1.0986924428822498</v>
      </c>
      <c r="AX21" s="123">
        <v>3.2231708241237764</v>
      </c>
      <c r="AY21" s="123">
        <v>0.47849289099526071</v>
      </c>
      <c r="AZ21" s="123">
        <v>2.8895915357486373</v>
      </c>
      <c r="BA21" s="123">
        <v>0.46095412844036693</v>
      </c>
      <c r="BB21" s="123">
        <v>2.4485455861070911</v>
      </c>
      <c r="BC21" s="120">
        <v>0.12896988602279541</v>
      </c>
      <c r="BD21" s="123">
        <v>0.24425371764273915</v>
      </c>
      <c r="BE21" s="123">
        <v>5.2594660194174761E-2</v>
      </c>
    </row>
    <row r="22" spans="1:57" x14ac:dyDescent="0.2">
      <c r="B22" s="115">
        <v>17</v>
      </c>
      <c r="C22" s="116">
        <v>42893</v>
      </c>
      <c r="D22" s="117" t="s">
        <v>300</v>
      </c>
      <c r="E22" s="115">
        <v>82.82</v>
      </c>
      <c r="F22" s="115">
        <v>2804.52</v>
      </c>
      <c r="G22" s="115">
        <v>-1228.72</v>
      </c>
      <c r="H22" s="115">
        <v>2803.73</v>
      </c>
      <c r="I22" s="115" t="s">
        <v>179</v>
      </c>
      <c r="J22" s="115" t="s">
        <v>48</v>
      </c>
      <c r="K22" s="115" t="s">
        <v>50</v>
      </c>
      <c r="L22" s="115" t="s">
        <v>43</v>
      </c>
      <c r="M22" s="115" t="s">
        <v>306</v>
      </c>
      <c r="Q22" s="120">
        <v>0.21223225806451615</v>
      </c>
      <c r="R22" s="120">
        <v>15.580957076566126</v>
      </c>
      <c r="S22" s="120">
        <v>2.5203093964858665</v>
      </c>
      <c r="T22" s="121">
        <v>0.47067447416836122</v>
      </c>
      <c r="U22" s="121">
        <v>1.0999999999999999E-2</v>
      </c>
      <c r="V22" s="120">
        <v>21.53091887300014</v>
      </c>
      <c r="W22" s="118">
        <v>2277.9821150855364</v>
      </c>
      <c r="X22" s="122">
        <v>398.18509714285716</v>
      </c>
      <c r="Y22" s="118">
        <v>522.67678018575862</v>
      </c>
      <c r="Z22" s="118">
        <v>1857.7572254335259</v>
      </c>
      <c r="AA22" s="123">
        <v>9.0523554083885198</v>
      </c>
      <c r="AB22" s="122">
        <v>64.485973736372642</v>
      </c>
      <c r="AC22" s="118">
        <v>245.0759911894273</v>
      </c>
      <c r="AD22" s="122">
        <v>6.9295419821638902</v>
      </c>
      <c r="AE22" s="122">
        <v>31.989021386908618</v>
      </c>
      <c r="AF22" s="122">
        <v>4.6048942470389163</v>
      </c>
      <c r="AG22" s="122">
        <v>0.18124055666003999</v>
      </c>
      <c r="AH22" s="122">
        <v>9.4610316050915841</v>
      </c>
      <c r="AI22" s="120">
        <v>29.41716312056738</v>
      </c>
      <c r="AJ22" s="120">
        <v>62.077872029250457</v>
      </c>
      <c r="AK22" s="120">
        <v>0.18469376693766937</v>
      </c>
      <c r="AL22" s="121">
        <v>0.04</v>
      </c>
      <c r="AM22" s="124">
        <v>0.8</v>
      </c>
      <c r="AN22" s="123">
        <v>1.3077322448979594</v>
      </c>
      <c r="AO22" s="123">
        <v>5.7664213483146067</v>
      </c>
      <c r="AP22" s="123">
        <v>1.1401694480102693</v>
      </c>
      <c r="AQ22" s="123">
        <v>7.5352603660814346</v>
      </c>
      <c r="AR22" s="123">
        <v>2.6187264225709304</v>
      </c>
      <c r="AS22" s="123">
        <v>0.37835578406169668</v>
      </c>
      <c r="AT22" s="123">
        <v>3.9099922056384737</v>
      </c>
      <c r="AU22" s="123">
        <v>0.66947973713033948</v>
      </c>
      <c r="AV22" s="123">
        <v>4.5159396445539324</v>
      </c>
      <c r="AW22" s="123">
        <v>1.0013040421792621</v>
      </c>
      <c r="AX22" s="123">
        <v>2.6663833280707299</v>
      </c>
      <c r="AY22" s="123">
        <v>0.37754502369668252</v>
      </c>
      <c r="AZ22" s="123">
        <v>2.647956396280859</v>
      </c>
      <c r="BA22" s="123">
        <v>0.365651376146789</v>
      </c>
      <c r="BB22" s="123">
        <v>1.9988712011577423</v>
      </c>
      <c r="BC22" s="120">
        <v>0.16734109178164364</v>
      </c>
      <c r="BD22" s="123">
        <v>0.21227868551496235</v>
      </c>
      <c r="BE22" s="123">
        <v>2.8842233009708739E-2</v>
      </c>
    </row>
    <row r="23" spans="1:57" x14ac:dyDescent="0.2">
      <c r="B23" s="115">
        <v>18</v>
      </c>
      <c r="C23" s="116">
        <v>42893</v>
      </c>
      <c r="D23" s="117" t="s">
        <v>300</v>
      </c>
      <c r="E23" s="115">
        <v>82.82</v>
      </c>
      <c r="F23" s="115">
        <v>2804.52</v>
      </c>
      <c r="G23" s="115">
        <v>-1228.72</v>
      </c>
      <c r="H23" s="115">
        <v>2803.73</v>
      </c>
      <c r="I23" s="115" t="s">
        <v>179</v>
      </c>
      <c r="J23" s="115" t="s">
        <v>48</v>
      </c>
      <c r="K23" s="115" t="s">
        <v>50</v>
      </c>
      <c r="L23" s="115" t="s">
        <v>43</v>
      </c>
      <c r="M23" s="115" t="s">
        <v>306</v>
      </c>
      <c r="Q23" s="120">
        <v>0.1951778801843318</v>
      </c>
      <c r="R23" s="120">
        <v>15.151206496519723</v>
      </c>
      <c r="S23" s="120">
        <v>2.8382406417112298</v>
      </c>
      <c r="T23" s="121">
        <v>0.47146381440304219</v>
      </c>
      <c r="U23" s="121">
        <v>1.2E-2</v>
      </c>
      <c r="V23" s="120">
        <v>18.820533767520882</v>
      </c>
      <c r="W23" s="118">
        <v>2493.8724727838257</v>
      </c>
      <c r="X23" s="122">
        <v>457.65051428571428</v>
      </c>
      <c r="Y23" s="118">
        <v>464.0553560371518</v>
      </c>
      <c r="Z23" s="118">
        <v>1838.2838792549774</v>
      </c>
      <c r="AA23" s="123">
        <v>8.9631501103752758</v>
      </c>
      <c r="AB23" s="122">
        <v>61.445220515361733</v>
      </c>
      <c r="AC23" s="118">
        <v>253.04680616740086</v>
      </c>
      <c r="AD23" s="122">
        <v>13.586431095406359</v>
      </c>
      <c r="AE23" s="122">
        <v>32.652229423201547</v>
      </c>
      <c r="AF23" s="122">
        <v>5.3348265651438238</v>
      </c>
      <c r="AG23" s="122">
        <v>0.29159522862823067</v>
      </c>
      <c r="AH23" s="122">
        <v>9.3577965849115188</v>
      </c>
      <c r="AI23" s="120">
        <v>22.740141843971632</v>
      </c>
      <c r="AJ23" s="120">
        <v>53.416714198659356</v>
      </c>
      <c r="AK23" s="120">
        <v>0.25602168021680216</v>
      </c>
      <c r="AL23" s="121">
        <v>0.03</v>
      </c>
      <c r="AM23" s="122">
        <v>1.2850048657981477</v>
      </c>
      <c r="AN23" s="123">
        <v>1.1692783673469389</v>
      </c>
      <c r="AO23" s="123">
        <v>5.790286516853933</v>
      </c>
      <c r="AP23" s="123">
        <v>1.1025596919127085</v>
      </c>
      <c r="AQ23" s="123">
        <v>6.7826447515875978</v>
      </c>
      <c r="AR23" s="123">
        <v>2.3946053257251547</v>
      </c>
      <c r="AS23" s="123">
        <v>0.34033007712082258</v>
      </c>
      <c r="AT23" s="123">
        <v>3.099714262023217</v>
      </c>
      <c r="AU23" s="123">
        <v>0.55932420591456733</v>
      </c>
      <c r="AV23" s="123">
        <v>3.7200791835298257</v>
      </c>
      <c r="AW23" s="123">
        <v>0.76586994727592284</v>
      </c>
      <c r="AX23" s="123">
        <v>2.1369340069466376</v>
      </c>
      <c r="AY23" s="123">
        <v>0.33110900473933652</v>
      </c>
      <c r="AZ23" s="123">
        <v>2.0634729079833276</v>
      </c>
      <c r="BA23" s="123">
        <v>0.29368807339449537</v>
      </c>
      <c r="BB23" s="123">
        <v>1.8020137481910274</v>
      </c>
      <c r="BC23" s="120">
        <v>0.18332909418116372</v>
      </c>
      <c r="BD23" s="123">
        <v>0.17586267670277217</v>
      </c>
      <c r="BE23" s="123">
        <v>2.3752427184466022E-2</v>
      </c>
    </row>
    <row r="24" spans="1:57" x14ac:dyDescent="0.2">
      <c r="A24" s="114">
        <v>6</v>
      </c>
      <c r="B24" s="115">
        <v>19</v>
      </c>
      <c r="C24" s="116">
        <v>42894</v>
      </c>
      <c r="D24" s="117" t="s">
        <v>301</v>
      </c>
      <c r="E24" s="115">
        <v>86.11</v>
      </c>
      <c r="F24" s="115">
        <v>2807.8199999999997</v>
      </c>
      <c r="G24" s="115">
        <v>-1232.0199999999998</v>
      </c>
      <c r="H24" s="115">
        <v>2807.0299999999997</v>
      </c>
      <c r="I24" s="115" t="s">
        <v>179</v>
      </c>
      <c r="J24" s="115" t="s">
        <v>302</v>
      </c>
      <c r="K24" s="115" t="s">
        <v>47</v>
      </c>
      <c r="L24" s="115" t="s">
        <v>43</v>
      </c>
      <c r="M24" s="115" t="s">
        <v>397</v>
      </c>
      <c r="Q24" s="120">
        <v>0.26500000000000001</v>
      </c>
      <c r="R24" s="120">
        <v>18.07</v>
      </c>
      <c r="S24" s="120">
        <v>1.66</v>
      </c>
      <c r="T24" s="121">
        <v>0.56313999999999997</v>
      </c>
      <c r="U24" s="120">
        <v>3.4000000000000002E-2</v>
      </c>
      <c r="V24" s="120">
        <v>16.8</v>
      </c>
      <c r="W24" s="118">
        <v>2371</v>
      </c>
      <c r="X24" s="122">
        <v>438.7</v>
      </c>
      <c r="Y24" s="118">
        <v>2761</v>
      </c>
      <c r="Z24" s="118">
        <v>1511</v>
      </c>
      <c r="AA24" s="123">
        <v>7.9450000000000003</v>
      </c>
      <c r="AB24" s="122">
        <v>59.89</v>
      </c>
      <c r="AC24" s="118">
        <v>283.5</v>
      </c>
      <c r="AD24" s="122">
        <v>9.3390000000000004</v>
      </c>
      <c r="AE24" s="122">
        <v>58.65</v>
      </c>
      <c r="AF24" s="122">
        <v>5.375</v>
      </c>
      <c r="AG24" s="124">
        <v>0.13</v>
      </c>
      <c r="AH24" s="122">
        <v>9.8230000000000004</v>
      </c>
      <c r="AI24" s="120">
        <v>17.97</v>
      </c>
      <c r="AJ24" s="120">
        <v>39</v>
      </c>
      <c r="AK24" s="120">
        <v>0.40400000000000003</v>
      </c>
      <c r="AL24" s="120">
        <v>9.7199999999999995E-2</v>
      </c>
      <c r="AM24" s="122">
        <v>1.7309999999999999</v>
      </c>
      <c r="AN24" s="123">
        <v>2.0099999999999998</v>
      </c>
      <c r="AO24" s="123">
        <v>11.19</v>
      </c>
      <c r="AP24" s="123">
        <v>1.84</v>
      </c>
      <c r="AQ24" s="123">
        <v>9.5969999999999995</v>
      </c>
      <c r="AR24" s="123">
        <v>2.9649999999999999</v>
      </c>
      <c r="AS24" s="123">
        <v>0.52700000000000002</v>
      </c>
      <c r="AT24" s="123">
        <v>3.4649999999999999</v>
      </c>
      <c r="AU24" s="123">
        <v>0.54500000000000004</v>
      </c>
      <c r="AV24" s="123">
        <v>3.6139999999999999</v>
      </c>
      <c r="AW24" s="123">
        <v>0.72399999999999998</v>
      </c>
      <c r="AX24" s="123">
        <v>1.7330000000000001</v>
      </c>
      <c r="AY24" s="123">
        <v>0.24</v>
      </c>
      <c r="AZ24" s="123">
        <v>1.6839999999999999</v>
      </c>
      <c r="BA24" s="123">
        <v>0.24199999999999999</v>
      </c>
      <c r="BB24" s="123">
        <v>0.91799999999999993</v>
      </c>
      <c r="BC24" s="120">
        <v>0.38800000000000001</v>
      </c>
      <c r="BD24" s="123">
        <v>0.55200000000000005</v>
      </c>
      <c r="BE24" s="123">
        <v>0.15599999999999997</v>
      </c>
    </row>
    <row r="25" spans="1:57" x14ac:dyDescent="0.2">
      <c r="B25" s="115">
        <v>20</v>
      </c>
      <c r="C25" s="116">
        <v>42894</v>
      </c>
      <c r="D25" s="117" t="s">
        <v>301</v>
      </c>
      <c r="E25" s="115">
        <v>86.11</v>
      </c>
      <c r="F25" s="115">
        <v>2807.8199999999997</v>
      </c>
      <c r="G25" s="115">
        <v>-1232.0199999999998</v>
      </c>
      <c r="H25" s="115">
        <v>2807.0299999999997</v>
      </c>
      <c r="I25" s="115" t="s">
        <v>179</v>
      </c>
      <c r="J25" s="115" t="s">
        <v>302</v>
      </c>
      <c r="K25" s="115" t="s">
        <v>47</v>
      </c>
      <c r="L25" s="115" t="s">
        <v>43</v>
      </c>
      <c r="M25" s="115" t="s">
        <v>397</v>
      </c>
      <c r="Q25" s="120">
        <v>0.29899999999999999</v>
      </c>
      <c r="R25" s="120">
        <v>16.670000000000002</v>
      </c>
      <c r="S25" s="120">
        <v>2.5299999999999998</v>
      </c>
      <c r="T25" s="121">
        <v>0.90290999999999999</v>
      </c>
      <c r="U25" s="120">
        <v>3.1E-2</v>
      </c>
      <c r="V25" s="120">
        <v>18.010000000000002</v>
      </c>
      <c r="W25" s="118">
        <v>1394</v>
      </c>
      <c r="X25" s="122">
        <v>187.8</v>
      </c>
      <c r="Y25" s="118">
        <v>3143</v>
      </c>
      <c r="Z25" s="118">
        <v>1432</v>
      </c>
      <c r="AA25" s="123">
        <v>7.7809999999999997</v>
      </c>
      <c r="AB25" s="122">
        <v>57.05</v>
      </c>
      <c r="AC25" s="118">
        <v>295</v>
      </c>
      <c r="AD25" s="122">
        <v>24.01</v>
      </c>
      <c r="AE25" s="122">
        <v>40.72</v>
      </c>
      <c r="AF25" s="122">
        <v>4.8170000000000002</v>
      </c>
      <c r="AG25" s="122">
        <v>8.8999999999999996E-2</v>
      </c>
      <c r="AH25" s="122">
        <v>11.01</v>
      </c>
      <c r="AI25" s="120">
        <v>11.29</v>
      </c>
      <c r="AJ25" s="120">
        <v>10.105</v>
      </c>
      <c r="AK25" s="120">
        <v>0.38700000000000001</v>
      </c>
      <c r="AL25" s="120">
        <v>5.7999999999999996E-2</v>
      </c>
      <c r="AM25" s="122">
        <v>2.8130000000000002</v>
      </c>
      <c r="AN25" s="123">
        <v>1.677</v>
      </c>
      <c r="AO25" s="123">
        <v>5.431</v>
      </c>
      <c r="AP25" s="123">
        <v>0.86199999999999999</v>
      </c>
      <c r="AQ25" s="123">
        <v>4.1449999999999996</v>
      </c>
      <c r="AR25" s="123">
        <v>1.1830000000000001</v>
      </c>
      <c r="AS25" s="123">
        <v>0.34699999999999998</v>
      </c>
      <c r="AT25" s="123">
        <v>1.679</v>
      </c>
      <c r="AU25" s="123">
        <v>0.27100000000000002</v>
      </c>
      <c r="AV25" s="123">
        <v>1.9419999999999999</v>
      </c>
      <c r="AW25" s="123">
        <v>0.39600000000000002</v>
      </c>
      <c r="AX25" s="123">
        <v>1.1140000000000001</v>
      </c>
      <c r="AY25" s="123">
        <v>0.17399999999999999</v>
      </c>
      <c r="AZ25" s="123">
        <v>1.2929999999999999</v>
      </c>
      <c r="BA25" s="123">
        <v>0.17699999999999999</v>
      </c>
      <c r="BB25" s="123">
        <v>0.38600000000000001</v>
      </c>
      <c r="BC25" s="120">
        <v>0.28199999999999997</v>
      </c>
      <c r="BD25" s="123">
        <v>0.38600000000000001</v>
      </c>
      <c r="BE25" s="123">
        <v>0.10199999999999999</v>
      </c>
    </row>
    <row r="26" spans="1:57" x14ac:dyDescent="0.2">
      <c r="B26" s="115">
        <v>21</v>
      </c>
      <c r="C26" s="116">
        <v>42894</v>
      </c>
      <c r="D26" s="117" t="s">
        <v>301</v>
      </c>
      <c r="E26" s="115">
        <v>86.11</v>
      </c>
      <c r="F26" s="115">
        <v>2807.8199999999997</v>
      </c>
      <c r="G26" s="115">
        <v>-1232.0199999999998</v>
      </c>
      <c r="H26" s="115">
        <v>2807.0299999999997</v>
      </c>
      <c r="I26" s="115" t="s">
        <v>179</v>
      </c>
      <c r="J26" s="115" t="s">
        <v>302</v>
      </c>
      <c r="K26" s="115" t="s">
        <v>47</v>
      </c>
      <c r="L26" s="115" t="s">
        <v>43</v>
      </c>
      <c r="M26" s="115" t="s">
        <v>397</v>
      </c>
      <c r="Q26" s="120">
        <v>0.25700000000000001</v>
      </c>
      <c r="R26" s="120">
        <v>17.11</v>
      </c>
      <c r="S26" s="120">
        <v>2.0870000000000002</v>
      </c>
      <c r="T26" s="121">
        <v>0.90710999999999997</v>
      </c>
      <c r="U26" s="120">
        <v>3.1E-2</v>
      </c>
      <c r="V26" s="120">
        <v>16.309999999999999</v>
      </c>
      <c r="W26" s="118">
        <v>1713</v>
      </c>
      <c r="X26" s="122">
        <v>367.7</v>
      </c>
      <c r="Y26" s="118">
        <v>3028</v>
      </c>
      <c r="Z26" s="118">
        <v>1546</v>
      </c>
      <c r="AA26" s="123">
        <v>8.234</v>
      </c>
      <c r="AB26" s="122">
        <v>58.54</v>
      </c>
      <c r="AC26" s="118">
        <v>278.3</v>
      </c>
      <c r="AD26" s="122">
        <v>15.81</v>
      </c>
      <c r="AE26" s="122">
        <v>48.52</v>
      </c>
      <c r="AF26" s="122">
        <v>4.742</v>
      </c>
      <c r="AG26" s="124">
        <v>0.09</v>
      </c>
      <c r="AH26" s="122">
        <v>8.7200000000000006</v>
      </c>
      <c r="AI26" s="120">
        <v>16.329999999999998</v>
      </c>
      <c r="AJ26" s="120">
        <v>22.79</v>
      </c>
      <c r="AK26" s="120">
        <v>0.42200000000000004</v>
      </c>
      <c r="AL26" s="120">
        <v>6.4000000000000001E-2</v>
      </c>
      <c r="AM26" s="122">
        <v>1.972</v>
      </c>
      <c r="AN26" s="123">
        <v>1.8009999999999999</v>
      </c>
      <c r="AO26" s="123">
        <v>8.6129999999999995</v>
      </c>
      <c r="AP26" s="123">
        <v>1.405</v>
      </c>
      <c r="AQ26" s="123">
        <v>7.2009999999999996</v>
      </c>
      <c r="AR26" s="123">
        <v>2.1339999999999999</v>
      </c>
      <c r="AS26" s="123">
        <v>0.438</v>
      </c>
      <c r="AT26" s="123">
        <v>2.4129999999999998</v>
      </c>
      <c r="AU26" s="123">
        <v>0.44600000000000001</v>
      </c>
      <c r="AV26" s="123">
        <v>2.8940000000000001</v>
      </c>
      <c r="AW26" s="123">
        <v>0.61799999999999999</v>
      </c>
      <c r="AX26" s="123">
        <v>1.6559999999999999</v>
      </c>
      <c r="AY26" s="123">
        <v>0.25800000000000001</v>
      </c>
      <c r="AZ26" s="123">
        <v>1.73</v>
      </c>
      <c r="BA26" s="123">
        <v>0.224</v>
      </c>
      <c r="BB26" s="123">
        <v>0.59699999999999998</v>
      </c>
      <c r="BC26" s="120">
        <v>0.26500000000000001</v>
      </c>
      <c r="BD26" s="123">
        <v>0.437</v>
      </c>
      <c r="BE26" s="123">
        <v>0.115</v>
      </c>
    </row>
    <row r="27" spans="1:57" x14ac:dyDescent="0.2">
      <c r="A27" s="114">
        <v>7</v>
      </c>
      <c r="B27" s="115">
        <v>22</v>
      </c>
      <c r="C27" s="116" t="s">
        <v>57</v>
      </c>
      <c r="D27" s="117" t="s">
        <v>303</v>
      </c>
      <c r="E27" s="115">
        <v>86.7</v>
      </c>
      <c r="F27" s="115">
        <v>2808.3999999999996</v>
      </c>
      <c r="G27" s="115">
        <v>-1232.5999999999997</v>
      </c>
      <c r="H27" s="115">
        <v>2807.6099999999997</v>
      </c>
      <c r="I27" s="115" t="s">
        <v>179</v>
      </c>
      <c r="J27" s="115" t="s">
        <v>304</v>
      </c>
      <c r="K27" s="115" t="s">
        <v>398</v>
      </c>
      <c r="L27" s="115" t="s">
        <v>43</v>
      </c>
      <c r="M27" s="115" t="s">
        <v>306</v>
      </c>
      <c r="N27" s="8">
        <v>80.649333850730827</v>
      </c>
      <c r="Q27" s="120">
        <v>0.32725503778337528</v>
      </c>
      <c r="R27" s="120">
        <v>18.820355951056726</v>
      </c>
      <c r="S27" s="120">
        <v>2.9777266288951845</v>
      </c>
      <c r="T27" s="121">
        <v>1.058673068384655</v>
      </c>
      <c r="U27" s="121">
        <v>8.9999999999999993E-3</v>
      </c>
      <c r="V27" s="120">
        <v>22.914533001245328</v>
      </c>
      <c r="W27" s="118">
        <v>4373.7013274336277</v>
      </c>
      <c r="X27" s="122">
        <v>465.32714822178042</v>
      </c>
      <c r="Y27" s="118">
        <v>2410.1694915254243</v>
      </c>
      <c r="Z27" s="118">
        <v>1537.6783216783219</v>
      </c>
      <c r="AA27" s="123">
        <v>8.0972343864805278</v>
      </c>
      <c r="AB27" s="122">
        <v>63.496431924882629</v>
      </c>
      <c r="AC27" s="118">
        <v>259.06742957746479</v>
      </c>
      <c r="AD27" s="124">
        <v>5.8</v>
      </c>
      <c r="AE27" s="122">
        <v>38.180599872367587</v>
      </c>
      <c r="AF27" s="122">
        <v>5.9694077253218882</v>
      </c>
      <c r="AG27" s="124">
        <v>1.8</v>
      </c>
      <c r="AH27" s="122">
        <v>13.455302173265853</v>
      </c>
      <c r="AI27" s="120">
        <v>40.359325707405176</v>
      </c>
      <c r="AJ27" s="120">
        <v>42.778455764075062</v>
      </c>
      <c r="AK27" s="120">
        <v>0.13896335078534031</v>
      </c>
      <c r="AL27" s="121">
        <v>0.9</v>
      </c>
      <c r="AM27" s="124">
        <v>1.5</v>
      </c>
      <c r="AN27" s="123">
        <v>4.4335168018539974</v>
      </c>
      <c r="AO27" s="123">
        <v>14.564908606245242</v>
      </c>
      <c r="AP27" s="123">
        <v>2.5643367018833256</v>
      </c>
      <c r="AQ27" s="123">
        <v>14.001085409252669</v>
      </c>
      <c r="AR27" s="123">
        <v>5.1051407152897079</v>
      </c>
      <c r="AS27" s="123">
        <v>0.76626358148893348</v>
      </c>
      <c r="AT27" s="123">
        <v>6.1369849696194434</v>
      </c>
      <c r="AU27" s="123">
        <v>1.0203952772073921</v>
      </c>
      <c r="AV27" s="123">
        <v>7.1850399311531854</v>
      </c>
      <c r="AW27" s="123">
        <v>1.3628486352357321</v>
      </c>
      <c r="AX27" s="123">
        <v>3.775612942243725</v>
      </c>
      <c r="AY27" s="123">
        <v>0.65870315789473688</v>
      </c>
      <c r="AZ27" s="123">
        <v>3.5080061671292011</v>
      </c>
      <c r="BA27" s="123">
        <v>0.4900382165605095</v>
      </c>
      <c r="BB27" s="123">
        <v>1.6186948640483383</v>
      </c>
      <c r="BC27" s="121">
        <v>2.2999999999999998</v>
      </c>
      <c r="BD27" s="123">
        <v>0.33919225302061123</v>
      </c>
      <c r="BE27" s="123">
        <v>8.6304347826086966E-2</v>
      </c>
    </row>
    <row r="28" spans="1:57" x14ac:dyDescent="0.2">
      <c r="B28" s="115">
        <v>23</v>
      </c>
      <c r="C28" s="116" t="s">
        <v>57</v>
      </c>
      <c r="D28" s="117" t="s">
        <v>303</v>
      </c>
      <c r="E28" s="115">
        <v>86.7</v>
      </c>
      <c r="F28" s="115">
        <v>2808.3999999999996</v>
      </c>
      <c r="G28" s="115">
        <v>-1232.5999999999997</v>
      </c>
      <c r="H28" s="115">
        <v>2807.6099999999997</v>
      </c>
      <c r="I28" s="115" t="s">
        <v>179</v>
      </c>
      <c r="J28" s="115" t="s">
        <v>304</v>
      </c>
      <c r="K28" s="115" t="s">
        <v>398</v>
      </c>
      <c r="L28" s="115" t="s">
        <v>43</v>
      </c>
      <c r="M28" s="115" t="s">
        <v>306</v>
      </c>
      <c r="N28" s="8">
        <v>80.649333850730827</v>
      </c>
      <c r="Q28" s="120">
        <v>0.31988916876574303</v>
      </c>
      <c r="R28" s="120">
        <v>19.929922135706338</v>
      </c>
      <c r="S28" s="120">
        <v>3.0711048158640231</v>
      </c>
      <c r="T28" s="121">
        <v>1.0073419836524486</v>
      </c>
      <c r="U28" s="121">
        <v>8.9999999999999993E-3</v>
      </c>
      <c r="V28" s="120">
        <v>23.124661685346616</v>
      </c>
      <c r="W28" s="118">
        <v>4418.3827433628321</v>
      </c>
      <c r="X28" s="122">
        <v>535.5205654959135</v>
      </c>
      <c r="Y28" s="118">
        <v>2476.2711864406783</v>
      </c>
      <c r="Z28" s="118">
        <v>1573.93006993007</v>
      </c>
      <c r="AA28" s="123">
        <v>8.2855664952240993</v>
      </c>
      <c r="AB28" s="122">
        <v>64.904835680751162</v>
      </c>
      <c r="AC28" s="118">
        <v>249.64035211267606</v>
      </c>
      <c r="AD28" s="124">
        <v>5.8</v>
      </c>
      <c r="AE28" s="122">
        <v>39.090555201021061</v>
      </c>
      <c r="AF28" s="122">
        <v>5.3504034334763952</v>
      </c>
      <c r="AG28" s="124">
        <v>1.9</v>
      </c>
      <c r="AH28" s="122">
        <v>13.341274188746651</v>
      </c>
      <c r="AI28" s="120">
        <v>41.924804334738113</v>
      </c>
      <c r="AJ28" s="120">
        <v>43.480428954423587</v>
      </c>
      <c r="AK28" s="120">
        <v>0.17017975567190227</v>
      </c>
      <c r="AL28" s="121">
        <v>0.95</v>
      </c>
      <c r="AM28" s="124">
        <v>2</v>
      </c>
      <c r="AN28" s="123">
        <v>4.1317265353418309</v>
      </c>
      <c r="AO28" s="123">
        <v>13.741450875856817</v>
      </c>
      <c r="AP28" s="123">
        <v>2.4869148675547388</v>
      </c>
      <c r="AQ28" s="123">
        <v>13.485960854092527</v>
      </c>
      <c r="AR28" s="123">
        <v>4.7002180228018116</v>
      </c>
      <c r="AS28" s="123">
        <v>0.773453722334004</v>
      </c>
      <c r="AT28" s="123">
        <v>6.2418285897025898</v>
      </c>
      <c r="AU28" s="123">
        <v>1.048711498973306</v>
      </c>
      <c r="AV28" s="123">
        <v>7.8972905335628241</v>
      </c>
      <c r="AW28" s="123">
        <v>1.4160529363110008</v>
      </c>
      <c r="AX28" s="123">
        <v>3.8260731781070452</v>
      </c>
      <c r="AY28" s="123">
        <v>0.64666105263157891</v>
      </c>
      <c r="AZ28" s="123">
        <v>3.3875251310514951</v>
      </c>
      <c r="BA28" s="123">
        <v>0.50664968152866241</v>
      </c>
      <c r="BB28" s="123">
        <v>1.5967173068623219</v>
      </c>
      <c r="BC28" s="121">
        <v>3.3</v>
      </c>
      <c r="BD28" s="123">
        <v>0.3456122956645345</v>
      </c>
      <c r="BE28" s="123">
        <v>5.9050343249427921E-2</v>
      </c>
    </row>
    <row r="29" spans="1:57" x14ac:dyDescent="0.2">
      <c r="A29" s="114">
        <v>8</v>
      </c>
      <c r="B29" s="115">
        <v>24</v>
      </c>
      <c r="C29" s="116">
        <v>42894</v>
      </c>
      <c r="D29" s="117" t="s">
        <v>385</v>
      </c>
      <c r="E29" s="115">
        <v>88.14</v>
      </c>
      <c r="F29" s="115">
        <v>2809.8399999999997</v>
      </c>
      <c r="G29" s="115">
        <v>-1234.0399999999997</v>
      </c>
      <c r="H29" s="115">
        <v>2809.0499999999997</v>
      </c>
      <c r="I29" s="115" t="s">
        <v>179</v>
      </c>
      <c r="J29" s="115" t="s">
        <v>49</v>
      </c>
      <c r="K29" s="115" t="s">
        <v>49</v>
      </c>
      <c r="L29" s="115" t="s">
        <v>43</v>
      </c>
      <c r="M29" s="115" t="s">
        <v>306</v>
      </c>
      <c r="Q29" s="120">
        <v>0.39305465838509318</v>
      </c>
      <c r="R29" s="120">
        <v>12.59523178807947</v>
      </c>
      <c r="S29" s="120">
        <v>2.3435214446952601</v>
      </c>
      <c r="T29" s="121">
        <v>0.74974591704811488</v>
      </c>
      <c r="U29" s="120">
        <v>3.6068181818181819E-2</v>
      </c>
      <c r="V29" s="120">
        <v>20.618839088905215</v>
      </c>
      <c r="W29" s="118">
        <v>3335.7412140575079</v>
      </c>
      <c r="X29" s="122">
        <v>566.93224254090455</v>
      </c>
      <c r="Y29" s="118">
        <v>2412.9016493585823</v>
      </c>
      <c r="Z29" s="118">
        <v>1223.9373368146216</v>
      </c>
      <c r="AA29" s="123">
        <v>5.1736295743091851</v>
      </c>
      <c r="AB29" s="122">
        <v>20.917303631212981</v>
      </c>
      <c r="AC29" s="118">
        <v>44.114881087202718</v>
      </c>
      <c r="AD29" s="124">
        <v>0.9</v>
      </c>
      <c r="AE29" s="122">
        <v>22.946935007385523</v>
      </c>
      <c r="AF29" s="122">
        <v>6.1286270824433995</v>
      </c>
      <c r="AG29" s="124">
        <v>0.09</v>
      </c>
      <c r="AH29" s="122">
        <v>11.306127605811749</v>
      </c>
      <c r="AI29" s="120">
        <v>25.203322451940515</v>
      </c>
      <c r="AJ29" s="120">
        <v>43.003876478317999</v>
      </c>
      <c r="AK29" s="120">
        <v>0.31897211895910782</v>
      </c>
      <c r="AL29" s="120">
        <v>0.13416009019166</v>
      </c>
      <c r="AM29" s="122">
        <v>3.3995390243902439</v>
      </c>
      <c r="AN29" s="123">
        <v>4.2488122923588048</v>
      </c>
      <c r="AO29" s="123">
        <v>16.449473684210531</v>
      </c>
      <c r="AP29" s="123">
        <v>2.546316639741518</v>
      </c>
      <c r="AQ29" s="123">
        <v>13.288692098092641</v>
      </c>
      <c r="AR29" s="123">
        <v>3.2305880730782492</v>
      </c>
      <c r="AS29" s="123">
        <v>0.56395991778006171</v>
      </c>
      <c r="AT29" s="123">
        <v>3.8688525848831259</v>
      </c>
      <c r="AU29" s="123">
        <v>0.75867883211678833</v>
      </c>
      <c r="AV29" s="123">
        <v>4.3037590566037736</v>
      </c>
      <c r="AW29" s="123">
        <v>0.9589192200557104</v>
      </c>
      <c r="AX29" s="123">
        <v>2.7742892307692313</v>
      </c>
      <c r="AY29" s="123">
        <v>0.33780882352941183</v>
      </c>
      <c r="AZ29" s="123">
        <v>2.5121549966009518</v>
      </c>
      <c r="BA29" s="123">
        <v>0.25463697104677058</v>
      </c>
      <c r="BB29" s="123">
        <v>1.4325317796610173</v>
      </c>
      <c r="BC29" s="121">
        <v>0.05</v>
      </c>
      <c r="BD29" s="123">
        <v>0.34811471183944026</v>
      </c>
      <c r="BE29" s="123">
        <v>4.9817296678121417E-2</v>
      </c>
    </row>
    <row r="30" spans="1:57" x14ac:dyDescent="0.2">
      <c r="B30" s="115">
        <v>25</v>
      </c>
      <c r="C30" s="116">
        <v>42894</v>
      </c>
      <c r="D30" s="117" t="s">
        <v>385</v>
      </c>
      <c r="E30" s="115">
        <v>88.14</v>
      </c>
      <c r="F30" s="115">
        <v>2809.8399999999997</v>
      </c>
      <c r="G30" s="115">
        <v>-1234.0399999999997</v>
      </c>
      <c r="H30" s="115">
        <v>2809.0499999999997</v>
      </c>
      <c r="I30" s="115" t="s">
        <v>179</v>
      </c>
      <c r="J30" s="115" t="s">
        <v>49</v>
      </c>
      <c r="K30" s="115" t="s">
        <v>49</v>
      </c>
      <c r="L30" s="115" t="s">
        <v>43</v>
      </c>
      <c r="M30" s="115" t="s">
        <v>399</v>
      </c>
      <c r="Q30" s="120">
        <v>0.51681242236024849</v>
      </c>
      <c r="R30" s="120">
        <v>16.925476533256553</v>
      </c>
      <c r="S30" s="120">
        <v>2.2353589164785559</v>
      </c>
      <c r="T30" s="121">
        <v>0.82789214717495363</v>
      </c>
      <c r="U30" s="120">
        <v>3.3034090909090909E-2</v>
      </c>
      <c r="V30" s="120">
        <v>16.838718589272592</v>
      </c>
      <c r="W30" s="118">
        <v>1762.1437699680512</v>
      </c>
      <c r="X30" s="122">
        <v>371.67006737247351</v>
      </c>
      <c r="Y30" s="118">
        <v>3589.4489920586434</v>
      </c>
      <c r="Z30" s="118">
        <v>1392.0274151436033</v>
      </c>
      <c r="AA30" s="123">
        <v>7.4484002987303954</v>
      </c>
      <c r="AB30" s="122">
        <v>57.612879217100179</v>
      </c>
      <c r="AC30" s="118">
        <v>244.13340883352205</v>
      </c>
      <c r="AD30" s="122">
        <v>0.93171113561190733</v>
      </c>
      <c r="AE30" s="122">
        <v>30.902806499261445</v>
      </c>
      <c r="AF30" s="122">
        <v>5.193529260999572</v>
      </c>
      <c r="AG30" s="124">
        <v>0.09</v>
      </c>
      <c r="AH30" s="122">
        <v>20.330840176879342</v>
      </c>
      <c r="AI30" s="120">
        <v>12.210417120058034</v>
      </c>
      <c r="AJ30" s="120">
        <v>19.373751642575556</v>
      </c>
      <c r="AK30" s="120">
        <v>0.19413754646840148</v>
      </c>
      <c r="AL30" s="120">
        <v>8.3540022547899995E-2</v>
      </c>
      <c r="AM30" s="122">
        <v>1.4092536585365854</v>
      </c>
      <c r="AN30" s="123">
        <v>3.3855647840531566</v>
      </c>
      <c r="AO30" s="123">
        <v>13.473484640970458</v>
      </c>
      <c r="AP30" s="123">
        <v>1.7498384491114698</v>
      </c>
      <c r="AQ30" s="123">
        <v>8.3860879719735291</v>
      </c>
      <c r="AR30" s="123">
        <v>2.1880641158221308</v>
      </c>
      <c r="AS30" s="123">
        <v>0.45693782117163412</v>
      </c>
      <c r="AT30" s="123">
        <v>2.1124202354547008</v>
      </c>
      <c r="AU30" s="123">
        <v>0.33753892944038932</v>
      </c>
      <c r="AV30" s="123">
        <v>2.1743601886792456</v>
      </c>
      <c r="AW30" s="123">
        <v>0.39070752089136496</v>
      </c>
      <c r="AX30" s="123">
        <v>1.1977107692307691</v>
      </c>
      <c r="AY30" s="123">
        <v>0.15606372549019609</v>
      </c>
      <c r="AZ30" s="123">
        <v>1.2291230455472466</v>
      </c>
      <c r="BA30" s="123">
        <v>0.13496659242761691</v>
      </c>
      <c r="BB30" s="123">
        <v>0.77194067796610177</v>
      </c>
      <c r="BC30" s="120">
        <v>0.445317555771096</v>
      </c>
      <c r="BD30" s="123">
        <v>0.29833879580187811</v>
      </c>
      <c r="BE30" s="123">
        <v>0.11756987399770905</v>
      </c>
    </row>
    <row r="31" spans="1:57" x14ac:dyDescent="0.2">
      <c r="A31" s="114">
        <v>9</v>
      </c>
      <c r="B31" s="115">
        <v>26</v>
      </c>
      <c r="C31" s="116">
        <v>42516</v>
      </c>
      <c r="D31" s="117" t="s">
        <v>386</v>
      </c>
      <c r="E31" s="115">
        <v>88.14</v>
      </c>
      <c r="F31" s="115">
        <v>2809.8399999999997</v>
      </c>
      <c r="G31" s="115">
        <v>-1234.0399999999997</v>
      </c>
      <c r="H31" s="115">
        <v>2809.0499999999997</v>
      </c>
      <c r="I31" s="115" t="s">
        <v>179</v>
      </c>
      <c r="J31" s="115" t="s">
        <v>49</v>
      </c>
      <c r="K31" s="115" t="s">
        <v>49</v>
      </c>
      <c r="L31" s="115" t="s">
        <v>43</v>
      </c>
      <c r="M31" s="115" t="s">
        <v>306</v>
      </c>
      <c r="N31" s="8">
        <v>83.907480314960637</v>
      </c>
      <c r="Q31" s="120">
        <v>0.35799999999999998</v>
      </c>
      <c r="R31" s="120">
        <v>17.5</v>
      </c>
      <c r="S31" s="120">
        <v>2.11</v>
      </c>
      <c r="T31" s="121">
        <v>0.65385000000000004</v>
      </c>
      <c r="U31" s="120">
        <v>8.0000000000000002E-3</v>
      </c>
      <c r="V31" s="120">
        <v>18.87</v>
      </c>
      <c r="W31" s="118">
        <v>2945</v>
      </c>
      <c r="X31" s="122">
        <v>475.7</v>
      </c>
      <c r="Y31" s="118">
        <v>2390</v>
      </c>
      <c r="Z31" s="118">
        <v>1611</v>
      </c>
      <c r="AA31" s="123">
        <v>8.4019999999999992</v>
      </c>
      <c r="AB31" s="122">
        <v>63.48</v>
      </c>
      <c r="AC31" s="118">
        <v>314.60000000000002</v>
      </c>
      <c r="AD31" s="124">
        <v>1.6</v>
      </c>
      <c r="AE31" s="122">
        <v>42.46</v>
      </c>
      <c r="AF31" s="122">
        <v>5.4770000000000003</v>
      </c>
      <c r="AG31" s="122">
        <v>0.50900000000000001</v>
      </c>
      <c r="AH31" s="122">
        <v>11.54</v>
      </c>
      <c r="AI31" s="120">
        <v>26.61</v>
      </c>
      <c r="AJ31" s="120">
        <v>29.83</v>
      </c>
      <c r="AK31" s="120">
        <v>0.13200000000000001</v>
      </c>
      <c r="AL31" s="120">
        <v>0.18</v>
      </c>
      <c r="AM31" s="122">
        <v>2.105</v>
      </c>
      <c r="AN31" s="123">
        <v>2.3719999999999999</v>
      </c>
      <c r="AO31" s="123">
        <v>9.8810000000000002</v>
      </c>
      <c r="AP31" s="123">
        <v>1.6659999999999999</v>
      </c>
      <c r="AQ31" s="123">
        <v>9.1980000000000004</v>
      </c>
      <c r="AR31" s="123">
        <v>3.2650000000000001</v>
      </c>
      <c r="AS31" s="123">
        <v>0.57199999999999995</v>
      </c>
      <c r="AT31" s="123">
        <v>4.3380000000000001</v>
      </c>
      <c r="AU31" s="123">
        <v>0.73599999999999999</v>
      </c>
      <c r="AV31" s="123">
        <v>5.1310000000000002</v>
      </c>
      <c r="AW31" s="123">
        <v>1.022</v>
      </c>
      <c r="AX31" s="123">
        <v>2.649</v>
      </c>
      <c r="AY31" s="123">
        <v>0.35899999999999999</v>
      </c>
      <c r="AZ31" s="123">
        <v>2.2639999999999998</v>
      </c>
      <c r="BA31" s="123">
        <v>0.32300000000000001</v>
      </c>
      <c r="BB31" s="123">
        <v>1.571</v>
      </c>
      <c r="BC31" s="120">
        <v>0.42499999999999999</v>
      </c>
      <c r="BD31" s="123">
        <v>0.20899999999999999</v>
      </c>
      <c r="BE31" s="123">
        <v>5.6000000000000001E-2</v>
      </c>
    </row>
    <row r="32" spans="1:57" x14ac:dyDescent="0.2">
      <c r="B32" s="115">
        <v>27</v>
      </c>
      <c r="C32" s="116">
        <v>42516</v>
      </c>
      <c r="D32" s="117" t="s">
        <v>386</v>
      </c>
      <c r="E32" s="115">
        <v>88.14</v>
      </c>
      <c r="F32" s="115">
        <v>2809.8399999999997</v>
      </c>
      <c r="G32" s="115">
        <v>-1234.0399999999997</v>
      </c>
      <c r="H32" s="115">
        <v>2809.0499999999997</v>
      </c>
      <c r="I32" s="115" t="s">
        <v>179</v>
      </c>
      <c r="J32" s="115" t="s">
        <v>49</v>
      </c>
      <c r="K32" s="115" t="s">
        <v>49</v>
      </c>
      <c r="L32" s="115" t="s">
        <v>43</v>
      </c>
      <c r="M32" s="115" t="s">
        <v>306</v>
      </c>
      <c r="N32" s="8">
        <v>83.907480314960637</v>
      </c>
      <c r="Q32" s="120">
        <v>0.33300000000000002</v>
      </c>
      <c r="R32" s="120">
        <v>17.14</v>
      </c>
      <c r="S32" s="120">
        <v>2.133</v>
      </c>
      <c r="T32" s="121">
        <v>0.65600999999999998</v>
      </c>
      <c r="U32" s="120">
        <v>4.0000000000000001E-3</v>
      </c>
      <c r="V32" s="120">
        <v>18.87</v>
      </c>
      <c r="W32" s="118">
        <v>3083</v>
      </c>
      <c r="X32" s="122">
        <v>490.2</v>
      </c>
      <c r="Y32" s="118">
        <v>2297</v>
      </c>
      <c r="Z32" s="118">
        <v>1557</v>
      </c>
      <c r="AA32" s="123">
        <v>8.0559999999999992</v>
      </c>
      <c r="AB32" s="122">
        <v>59.81</v>
      </c>
      <c r="AC32" s="118">
        <v>302</v>
      </c>
      <c r="AD32" s="122">
        <v>1.1659999999999999</v>
      </c>
      <c r="AE32" s="122">
        <v>36.9</v>
      </c>
      <c r="AF32" s="122">
        <v>5.3949999999999996</v>
      </c>
      <c r="AG32" s="124">
        <v>0.3</v>
      </c>
      <c r="AH32" s="122">
        <v>10.63</v>
      </c>
      <c r="AI32" s="120">
        <v>26.44</v>
      </c>
      <c r="AJ32" s="120">
        <v>28.42</v>
      </c>
      <c r="AK32" s="120">
        <v>0.128</v>
      </c>
      <c r="AL32" s="121">
        <v>0.08</v>
      </c>
      <c r="AM32" s="124">
        <v>0.5</v>
      </c>
      <c r="AN32" s="123">
        <v>2.0579999999999998</v>
      </c>
      <c r="AO32" s="123">
        <v>9.2129999999999992</v>
      </c>
      <c r="AP32" s="123">
        <v>1.6259999999999999</v>
      </c>
      <c r="AQ32" s="123">
        <v>9.4779999999999998</v>
      </c>
      <c r="AR32" s="123">
        <v>3.323</v>
      </c>
      <c r="AS32" s="123">
        <v>0.56599999999999995</v>
      </c>
      <c r="AT32" s="123">
        <v>4.5890000000000004</v>
      </c>
      <c r="AU32" s="123">
        <v>0.754</v>
      </c>
      <c r="AV32" s="123">
        <v>5.1929999999999996</v>
      </c>
      <c r="AW32" s="123">
        <v>1.0629999999999999</v>
      </c>
      <c r="AX32" s="123">
        <v>2.6909999999999998</v>
      </c>
      <c r="AY32" s="123">
        <v>0.34599999999999997</v>
      </c>
      <c r="AZ32" s="123">
        <v>2.198</v>
      </c>
      <c r="BA32" s="123">
        <v>0.28899999999999998</v>
      </c>
      <c r="BB32" s="123">
        <v>1.222</v>
      </c>
      <c r="BC32" s="121">
        <v>0.21</v>
      </c>
      <c r="BD32" s="123">
        <v>0.109</v>
      </c>
      <c r="BE32" s="123">
        <v>2.7E-2</v>
      </c>
    </row>
    <row r="33" spans="1:57" x14ac:dyDescent="0.2">
      <c r="A33" s="114">
        <v>10</v>
      </c>
      <c r="B33" s="115">
        <v>28</v>
      </c>
      <c r="C33" s="116">
        <v>42892</v>
      </c>
      <c r="D33" s="117" t="s">
        <v>309</v>
      </c>
      <c r="E33" s="115">
        <v>89.05</v>
      </c>
      <c r="F33" s="115">
        <v>2810.75</v>
      </c>
      <c r="G33" s="115">
        <v>-1234.95</v>
      </c>
      <c r="H33" s="115">
        <v>2810.75</v>
      </c>
      <c r="I33" s="83" t="s">
        <v>180</v>
      </c>
      <c r="J33" s="115" t="s">
        <v>310</v>
      </c>
      <c r="K33" s="115" t="s">
        <v>53</v>
      </c>
      <c r="L33" s="115" t="s">
        <v>43</v>
      </c>
      <c r="M33" s="115" t="s">
        <v>306</v>
      </c>
      <c r="N33" s="8">
        <v>79.778108070791006</v>
      </c>
      <c r="Q33" s="120">
        <v>0.28926433915211969</v>
      </c>
      <c r="R33" s="120">
        <v>14.236732443412651</v>
      </c>
      <c r="S33" s="120">
        <v>2.2700547945205476</v>
      </c>
      <c r="T33" s="121">
        <v>0.20217343382704808</v>
      </c>
      <c r="U33" s="121">
        <v>3.0000000000000001E-3</v>
      </c>
      <c r="V33" s="120">
        <v>15.420590915772454</v>
      </c>
      <c r="W33" s="118">
        <v>2184.7709601873535</v>
      </c>
      <c r="X33" s="122">
        <v>400.16030463881839</v>
      </c>
      <c r="Y33" s="118">
        <v>2976.2810198300285</v>
      </c>
      <c r="Z33" s="118">
        <v>1289.3540856031129</v>
      </c>
      <c r="AA33" s="123">
        <v>6.6368059925093634</v>
      </c>
      <c r="AB33" s="122">
        <v>45.056120092378762</v>
      </c>
      <c r="AC33" s="118">
        <v>589.47246376811597</v>
      </c>
      <c r="AD33" s="122">
        <v>37.914102597916397</v>
      </c>
      <c r="AE33" s="122">
        <v>34.586853146853151</v>
      </c>
      <c r="AF33" s="122">
        <v>5.2984629783693835</v>
      </c>
      <c r="AG33" s="122">
        <v>0.17536063936063939</v>
      </c>
      <c r="AH33" s="122">
        <v>6.7222272727272721</v>
      </c>
      <c r="AI33" s="120">
        <v>15.184817311103227</v>
      </c>
      <c r="AJ33" s="120">
        <v>71.315975372650684</v>
      </c>
      <c r="AK33" s="120">
        <v>0.2382910091743119</v>
      </c>
      <c r="AL33" s="120">
        <v>0.36932735426008967</v>
      </c>
      <c r="AM33" s="122">
        <v>0.68804462758513452</v>
      </c>
      <c r="AN33" s="123">
        <v>0.99898953301127225</v>
      </c>
      <c r="AO33" s="123">
        <v>5.8675694603903557</v>
      </c>
      <c r="AP33" s="123">
        <v>0.97467782101167311</v>
      </c>
      <c r="AQ33" s="123">
        <v>5.1381836734693866</v>
      </c>
      <c r="AR33" s="123">
        <v>1.9724370296036127</v>
      </c>
      <c r="AS33" s="123">
        <v>0.31007974137931033</v>
      </c>
      <c r="AT33" s="123">
        <v>2.1459635778417754</v>
      </c>
      <c r="AU33" s="123">
        <v>0.41646658986175122</v>
      </c>
      <c r="AV33" s="123">
        <v>2.4411821734276149</v>
      </c>
      <c r="AW33" s="123">
        <v>0.52073924731182786</v>
      </c>
      <c r="AX33" s="123">
        <v>1.6398666666666666</v>
      </c>
      <c r="AY33" s="123">
        <v>0.22946859903381644</v>
      </c>
      <c r="AZ33" s="123">
        <v>1.4867879598662206</v>
      </c>
      <c r="BA33" s="123">
        <v>0.12947945205479452</v>
      </c>
      <c r="BB33" s="123">
        <v>1.6115873544093178</v>
      </c>
      <c r="BC33" s="120">
        <v>0.53126871380177032</v>
      </c>
      <c r="BD33" s="123">
        <v>0.43695886130880057</v>
      </c>
      <c r="BE33" s="123">
        <v>0.10878099652375432</v>
      </c>
    </row>
    <row r="34" spans="1:57" x14ac:dyDescent="0.2">
      <c r="B34" s="115">
        <v>29</v>
      </c>
      <c r="C34" s="116">
        <v>42892</v>
      </c>
      <c r="D34" s="117" t="s">
        <v>309</v>
      </c>
      <c r="E34" s="115">
        <v>89.05</v>
      </c>
      <c r="F34" s="115">
        <v>2810.75</v>
      </c>
      <c r="G34" s="115">
        <v>-1234.95</v>
      </c>
      <c r="H34" s="115">
        <v>2810.75</v>
      </c>
      <c r="I34" s="83" t="s">
        <v>180</v>
      </c>
      <c r="J34" s="115" t="s">
        <v>310</v>
      </c>
      <c r="K34" s="115" t="s">
        <v>53</v>
      </c>
      <c r="L34" s="115" t="s">
        <v>43</v>
      </c>
      <c r="M34" s="115" t="s">
        <v>306</v>
      </c>
      <c r="N34" s="8">
        <v>79.778108070791006</v>
      </c>
      <c r="Q34" s="120">
        <v>0.30347381546134661</v>
      </c>
      <c r="R34" s="120">
        <v>15.207835171213002</v>
      </c>
      <c r="S34" s="120">
        <v>1.9494406392694061</v>
      </c>
      <c r="T34" s="121">
        <v>0.16636888348098089</v>
      </c>
      <c r="U34" s="121">
        <v>4.0000000000000001E-3</v>
      </c>
      <c r="V34" s="120">
        <v>15.549983830662942</v>
      </c>
      <c r="W34" s="118">
        <v>1789.2391881342701</v>
      </c>
      <c r="X34" s="122">
        <v>357.15615047311331</v>
      </c>
      <c r="Y34" s="118">
        <v>2877.4481586402271</v>
      </c>
      <c r="Z34" s="118">
        <v>1346.2373540856031</v>
      </c>
      <c r="AA34" s="123">
        <v>7.1046771535580522</v>
      </c>
      <c r="AB34" s="122">
        <v>47.096397228637422</v>
      </c>
      <c r="AC34" s="118">
        <v>701.46385869565222</v>
      </c>
      <c r="AD34" s="122">
        <v>13.447307134379535</v>
      </c>
      <c r="AE34" s="122">
        <v>33.902097902097907</v>
      </c>
      <c r="AF34" s="122">
        <v>5.297369384359401</v>
      </c>
      <c r="AG34" s="124">
        <v>0.09</v>
      </c>
      <c r="AH34" s="122">
        <v>6.9642045454545443</v>
      </c>
      <c r="AI34" s="120">
        <v>15.655196878325647</v>
      </c>
      <c r="AJ34" s="120">
        <v>50.668276085547632</v>
      </c>
      <c r="AK34" s="120">
        <v>0.18766559633027519</v>
      </c>
      <c r="AL34" s="120">
        <v>0.25783408071748881</v>
      </c>
      <c r="AM34" s="124">
        <v>0.7</v>
      </c>
      <c r="AN34" s="123">
        <v>0.9624476650563607</v>
      </c>
      <c r="AO34" s="123">
        <v>5.5808392652123997</v>
      </c>
      <c r="AP34" s="123">
        <v>0.88271486381322961</v>
      </c>
      <c r="AQ34" s="123">
        <v>5.0304455782312916</v>
      </c>
      <c r="AR34" s="123">
        <v>2.0020645592908513</v>
      </c>
      <c r="AS34" s="123">
        <v>0.31200969827586206</v>
      </c>
      <c r="AT34" s="123">
        <v>2.090895646281552</v>
      </c>
      <c r="AU34" s="123">
        <v>0.40619930875576044</v>
      </c>
      <c r="AV34" s="123">
        <v>2.5729549683662079</v>
      </c>
      <c r="AW34" s="123">
        <v>0.5681317204301074</v>
      </c>
      <c r="AX34" s="123">
        <v>1.6223570446735394</v>
      </c>
      <c r="AY34" s="123">
        <v>0.20471014492753625</v>
      </c>
      <c r="AZ34" s="123">
        <v>1.4342247491638795</v>
      </c>
      <c r="BA34" s="123">
        <v>0.15975342465753425</v>
      </c>
      <c r="BB34" s="123">
        <v>0.88961730449251242</v>
      </c>
      <c r="BC34" s="120">
        <v>1.0707529231777948</v>
      </c>
      <c r="BD34" s="123">
        <v>0.40605485158826599</v>
      </c>
      <c r="BE34" s="123">
        <v>0.13881575898030127</v>
      </c>
    </row>
    <row r="35" spans="1:57" x14ac:dyDescent="0.2">
      <c r="B35" s="115">
        <v>30</v>
      </c>
      <c r="C35" s="116">
        <v>42892</v>
      </c>
      <c r="D35" s="117" t="s">
        <v>309</v>
      </c>
      <c r="E35" s="115">
        <v>89.05</v>
      </c>
      <c r="F35" s="115">
        <v>2810.75</v>
      </c>
      <c r="G35" s="115">
        <v>-1234.95</v>
      </c>
      <c r="H35" s="115">
        <v>2810.75</v>
      </c>
      <c r="I35" s="83" t="s">
        <v>180</v>
      </c>
      <c r="J35" s="115" t="s">
        <v>310</v>
      </c>
      <c r="K35" s="115" t="s">
        <v>53</v>
      </c>
      <c r="L35" s="115" t="s">
        <v>43</v>
      </c>
      <c r="M35" s="115" t="s">
        <v>306</v>
      </c>
      <c r="N35" s="8">
        <v>79.778108070791006</v>
      </c>
      <c r="Q35" s="120">
        <v>0.32072817955112221</v>
      </c>
      <c r="R35" s="120">
        <v>15.93158154381892</v>
      </c>
      <c r="S35" s="120">
        <v>3.5409657534246572</v>
      </c>
      <c r="T35" s="121">
        <v>0.17019542140831259</v>
      </c>
      <c r="U35" s="121">
        <v>7.0000000000000001E-3</v>
      </c>
      <c r="V35" s="120">
        <v>17.513711597824489</v>
      </c>
      <c r="W35" s="118">
        <v>2415.0616705698671</v>
      </c>
      <c r="X35" s="122">
        <v>377.28386798984536</v>
      </c>
      <c r="Y35" s="118">
        <v>2902.8623229461759</v>
      </c>
      <c r="Z35" s="118">
        <v>1535.8482490272374</v>
      </c>
      <c r="AA35" s="123">
        <v>7.8091625468164798</v>
      </c>
      <c r="AB35" s="122">
        <v>45.358383371824488</v>
      </c>
      <c r="AC35" s="118">
        <v>627.77980072463765</v>
      </c>
      <c r="AD35" s="122">
        <v>32.613030462877497</v>
      </c>
      <c r="AE35" s="122">
        <v>37.097622377622379</v>
      </c>
      <c r="AF35" s="122">
        <v>6.1011609816971717</v>
      </c>
      <c r="AG35" s="122">
        <v>0.25697502497502506</v>
      </c>
      <c r="AH35" s="122">
        <v>8.8920454545454533</v>
      </c>
      <c r="AI35" s="120">
        <v>18.03121674352607</v>
      </c>
      <c r="AJ35" s="120">
        <v>65.982080362929352</v>
      </c>
      <c r="AK35" s="120">
        <v>0.30667972477064215</v>
      </c>
      <c r="AL35" s="120">
        <v>0.59716143497757856</v>
      </c>
      <c r="AM35" s="122">
        <v>1.3190732389986004</v>
      </c>
      <c r="AN35" s="123">
        <v>1.2484822866344605</v>
      </c>
      <c r="AO35" s="123">
        <v>6.3489196326061998</v>
      </c>
      <c r="AP35" s="123">
        <v>1.0115925291828793</v>
      </c>
      <c r="AQ35" s="123">
        <v>5.6165408163265296</v>
      </c>
      <c r="AR35" s="123">
        <v>2.0922078942967053</v>
      </c>
      <c r="AS35" s="123">
        <v>0.37505495689655166</v>
      </c>
      <c r="AT35" s="123">
        <v>2.3398251736405218</v>
      </c>
      <c r="AU35" s="123">
        <v>0.46972811059907837</v>
      </c>
      <c r="AV35" s="123">
        <v>2.7297281354670635</v>
      </c>
      <c r="AW35" s="123">
        <v>0.65424731182795681</v>
      </c>
      <c r="AX35" s="123">
        <v>1.8964731958762886</v>
      </c>
      <c r="AY35" s="123">
        <v>0.23973429951690822</v>
      </c>
      <c r="AZ35" s="123">
        <v>1.6463548494983276</v>
      </c>
      <c r="BA35" s="123">
        <v>0.16441095890410956</v>
      </c>
      <c r="BB35" s="123">
        <v>1.803028286189684</v>
      </c>
      <c r="BC35" s="120">
        <v>0.47102174625723964</v>
      </c>
      <c r="BD35" s="123">
        <v>0.48061690678701613</v>
      </c>
      <c r="BE35" s="123">
        <v>0.13414368482039396</v>
      </c>
    </row>
    <row r="36" spans="1:57" s="100" customFormat="1" x14ac:dyDescent="0.2">
      <c r="A36" s="55"/>
      <c r="B36" s="115">
        <v>31</v>
      </c>
      <c r="C36" s="101">
        <v>42892</v>
      </c>
      <c r="D36" s="117" t="s">
        <v>309</v>
      </c>
      <c r="E36" s="115">
        <v>89.05</v>
      </c>
      <c r="F36" s="115">
        <v>2810.75</v>
      </c>
      <c r="G36" s="115">
        <v>-1234.95</v>
      </c>
      <c r="H36" s="115">
        <v>2810.75</v>
      </c>
      <c r="I36" s="83" t="s">
        <v>180</v>
      </c>
      <c r="J36" s="100" t="s">
        <v>310</v>
      </c>
      <c r="K36" s="100" t="s">
        <v>53</v>
      </c>
      <c r="L36" s="100" t="s">
        <v>43</v>
      </c>
      <c r="M36" s="115" t="s">
        <v>306</v>
      </c>
      <c r="N36" s="105">
        <v>79.778108070791006</v>
      </c>
      <c r="Q36" s="105">
        <v>0.28926433915211969</v>
      </c>
      <c r="R36" s="105">
        <v>15.739193267556587</v>
      </c>
      <c r="S36" s="105">
        <v>1.9485525114155249</v>
      </c>
      <c r="T36" s="104">
        <v>0.16898798148861419</v>
      </c>
      <c r="U36" s="104">
        <v>7.0000000000000001E-3</v>
      </c>
      <c r="V36" s="105">
        <v>16.288284580332206</v>
      </c>
      <c r="W36" s="102">
        <v>1820.6424668227946</v>
      </c>
      <c r="X36" s="106">
        <v>341.90519270713133</v>
      </c>
      <c r="Y36" s="102">
        <v>2945.2192634560911</v>
      </c>
      <c r="Z36" s="102">
        <v>1372.9552529182881</v>
      </c>
      <c r="AA36" s="107">
        <v>7.1823580524344575</v>
      </c>
      <c r="AB36" s="106">
        <v>45.90623556581987</v>
      </c>
      <c r="AC36" s="102">
        <v>682.41485507246375</v>
      </c>
      <c r="AD36" s="106">
        <v>26.079990768825006</v>
      </c>
      <c r="AE36" s="106">
        <v>37.03048951048951</v>
      </c>
      <c r="AF36" s="106">
        <v>5.0338132279534102</v>
      </c>
      <c r="AG36" s="108">
        <v>0.08</v>
      </c>
      <c r="AH36" s="106">
        <v>7.1436931818181799</v>
      </c>
      <c r="AI36" s="105">
        <v>15.582830791060658</v>
      </c>
      <c r="AJ36" s="105">
        <v>50.747213220998056</v>
      </c>
      <c r="AK36" s="105">
        <v>0.18855376146788988</v>
      </c>
      <c r="AL36" s="105">
        <v>0.18996860986547087</v>
      </c>
      <c r="AM36" s="106">
        <v>0.45843958948841546</v>
      </c>
      <c r="AN36" s="107">
        <v>0.97945853462157806</v>
      </c>
      <c r="AO36" s="107">
        <v>5.6112950631458096</v>
      </c>
      <c r="AP36" s="107">
        <v>0.9125056809338522</v>
      </c>
      <c r="AQ36" s="107">
        <v>4.8162006802721082</v>
      </c>
      <c r="AR36" s="107">
        <v>1.8337549757484528</v>
      </c>
      <c r="AS36" s="107">
        <v>0.29592672413793103</v>
      </c>
      <c r="AT36" s="107">
        <v>2.090895646281552</v>
      </c>
      <c r="AU36" s="107">
        <v>0.43250921658986186</v>
      </c>
      <c r="AV36" s="107">
        <v>2.4021190919240789</v>
      </c>
      <c r="AW36" s="107">
        <v>0.56524193548387092</v>
      </c>
      <c r="AX36" s="107">
        <v>1.6905841924398624</v>
      </c>
      <c r="AY36" s="107">
        <v>0.1992753623188406</v>
      </c>
      <c r="AZ36" s="107">
        <v>1.5305906354515051</v>
      </c>
      <c r="BA36" s="107">
        <v>0.1471780821917808</v>
      </c>
      <c r="BB36" s="107">
        <v>1.1098369384359401</v>
      </c>
      <c r="BC36" s="105">
        <v>0.81333406185116375</v>
      </c>
      <c r="BD36" s="107">
        <v>0.44873181739281376</v>
      </c>
      <c r="BE36" s="107">
        <v>0.14081807647740441</v>
      </c>
    </row>
    <row r="37" spans="1:57" s="83" customFormat="1" ht="12" customHeight="1" x14ac:dyDescent="0.2">
      <c r="A37" s="62">
        <v>11</v>
      </c>
      <c r="B37" s="115">
        <v>32</v>
      </c>
      <c r="C37" s="89">
        <v>42933</v>
      </c>
      <c r="D37" s="96" t="s">
        <v>311</v>
      </c>
      <c r="E37" s="115">
        <v>90.73</v>
      </c>
      <c r="F37" s="115">
        <v>2812.43</v>
      </c>
      <c r="G37" s="115">
        <v>-1236.6299999999999</v>
      </c>
      <c r="H37" s="115">
        <v>2812.43</v>
      </c>
      <c r="I37" s="83" t="s">
        <v>180</v>
      </c>
      <c r="J37" s="100" t="s">
        <v>310</v>
      </c>
      <c r="K37" s="83" t="s">
        <v>53</v>
      </c>
      <c r="L37" s="83" t="s">
        <v>278</v>
      </c>
      <c r="M37" s="115" t="s">
        <v>400</v>
      </c>
      <c r="N37" s="90">
        <v>81.035075909008867</v>
      </c>
      <c r="Q37" s="90">
        <v>0.44817047282084271</v>
      </c>
      <c r="R37" s="90">
        <v>18.853803680981592</v>
      </c>
      <c r="S37" s="90">
        <v>1.7804799999999998</v>
      </c>
      <c r="T37" s="91">
        <v>0.22548324073602122</v>
      </c>
      <c r="U37" s="90">
        <v>3.3350769230769232E-2</v>
      </c>
      <c r="V37" s="90">
        <v>17.555652057723144</v>
      </c>
      <c r="W37" s="92">
        <v>1412.1869300911853</v>
      </c>
      <c r="X37" s="93">
        <v>370.76367006487487</v>
      </c>
      <c r="Y37" s="92">
        <v>2765.8394428152496</v>
      </c>
      <c r="Z37" s="92">
        <v>1805.0100603621731</v>
      </c>
      <c r="AA37" s="90">
        <v>9.8797518910741307</v>
      </c>
      <c r="AB37" s="93">
        <v>85.359490928784183</v>
      </c>
      <c r="AC37" s="92">
        <v>387.17838596491231</v>
      </c>
      <c r="AD37" s="93">
        <v>16.187323741007194</v>
      </c>
      <c r="AE37" s="93">
        <v>51.699492537313432</v>
      </c>
      <c r="AF37" s="93">
        <v>6.2211288515406151</v>
      </c>
      <c r="AG37" s="91" t="s">
        <v>95</v>
      </c>
      <c r="AH37" s="93">
        <v>9.6983465527760817</v>
      </c>
      <c r="AI37" s="90">
        <v>13.388966613672496</v>
      </c>
      <c r="AJ37" s="90">
        <v>10.52266429840142</v>
      </c>
      <c r="AK37" s="90">
        <v>0.16620402561756634</v>
      </c>
      <c r="AL37" s="90">
        <v>2.2606199770378878E-3</v>
      </c>
      <c r="AM37" s="94" t="s">
        <v>96</v>
      </c>
      <c r="AN37" s="111">
        <v>2.4138916734033957</v>
      </c>
      <c r="AO37" s="111">
        <v>10.474740711146621</v>
      </c>
      <c r="AP37" s="111">
        <v>1.1453108917300536</v>
      </c>
      <c r="AQ37" s="111">
        <v>5.2774244120940645</v>
      </c>
      <c r="AR37" s="111">
        <v>1.472828321571034</v>
      </c>
      <c r="AS37" s="111">
        <v>0.37977777777777777</v>
      </c>
      <c r="AT37" s="111">
        <v>1.8847741935483873</v>
      </c>
      <c r="AU37" s="111">
        <v>0.39584272051009572</v>
      </c>
      <c r="AV37" s="111">
        <v>2.3090709926116286</v>
      </c>
      <c r="AW37" s="111">
        <v>0.50510999160369441</v>
      </c>
      <c r="AX37" s="111">
        <v>1.5277319347319349</v>
      </c>
      <c r="AY37" s="111">
        <v>0.23085745140388766</v>
      </c>
      <c r="AZ37" s="111">
        <v>1.6200562675836199</v>
      </c>
      <c r="BA37" s="111">
        <v>0.26258666666666669</v>
      </c>
      <c r="BB37" s="111">
        <v>0.56007165109034251</v>
      </c>
      <c r="BC37" s="90">
        <v>0.6110053068989687</v>
      </c>
      <c r="BD37" s="111">
        <v>0.77812108638249722</v>
      </c>
      <c r="BE37" s="111">
        <v>0.53122935779816516</v>
      </c>
    </row>
    <row r="38" spans="1:57" s="83" customFormat="1" ht="12" customHeight="1" x14ac:dyDescent="0.2">
      <c r="A38" s="62"/>
      <c r="B38" s="115">
        <v>33</v>
      </c>
      <c r="C38" s="89">
        <v>42933</v>
      </c>
      <c r="D38" s="96" t="s">
        <v>311</v>
      </c>
      <c r="E38" s="115">
        <v>90.73</v>
      </c>
      <c r="F38" s="115">
        <v>2812.43</v>
      </c>
      <c r="G38" s="115">
        <v>-1236.6299999999999</v>
      </c>
      <c r="H38" s="115">
        <v>2812.43</v>
      </c>
      <c r="I38" s="83" t="s">
        <v>180</v>
      </c>
      <c r="J38" s="100" t="s">
        <v>310</v>
      </c>
      <c r="K38" s="83" t="s">
        <v>53</v>
      </c>
      <c r="L38" s="83" t="s">
        <v>278</v>
      </c>
      <c r="M38" s="115" t="s">
        <v>306</v>
      </c>
      <c r="N38" s="90">
        <v>81.035075909008867</v>
      </c>
      <c r="Q38" s="90">
        <v>0.51174075265358632</v>
      </c>
      <c r="R38" s="90">
        <v>19.845602342442831</v>
      </c>
      <c r="S38" s="90">
        <v>1.7435368421052631</v>
      </c>
      <c r="T38" s="91">
        <v>0.2548721060196748</v>
      </c>
      <c r="U38" s="90">
        <v>0.03</v>
      </c>
      <c r="V38" s="90">
        <v>15.995149652592197</v>
      </c>
      <c r="W38" s="92">
        <v>1427.0729483282676</v>
      </c>
      <c r="X38" s="93">
        <v>245.92734012974975</v>
      </c>
      <c r="Y38" s="92">
        <v>2639.4985337243406</v>
      </c>
      <c r="Z38" s="92">
        <v>1656.2173038229378</v>
      </c>
      <c r="AA38" s="90">
        <v>9.3304054462934936</v>
      </c>
      <c r="AB38" s="93">
        <v>76.525318169509887</v>
      </c>
      <c r="AC38" s="92">
        <v>359.64519298245619</v>
      </c>
      <c r="AD38" s="93">
        <v>12.510087769784173</v>
      </c>
      <c r="AE38" s="93">
        <v>46.712776119402989</v>
      </c>
      <c r="AF38" s="93">
        <v>5.6790588235294113</v>
      </c>
      <c r="AG38" s="90">
        <v>0.18678141204627044</v>
      </c>
      <c r="AH38" s="93">
        <v>9.0902538133007926</v>
      </c>
      <c r="AI38" s="90">
        <v>15.524785373608903</v>
      </c>
      <c r="AJ38" s="90">
        <v>12.512433392539965</v>
      </c>
      <c r="AK38" s="90">
        <v>0.15728636779505947</v>
      </c>
      <c r="AL38" s="90">
        <v>0.1311159586681975</v>
      </c>
      <c r="AM38" s="94" t="s">
        <v>96</v>
      </c>
      <c r="AN38" s="111">
        <v>3.0136394502829429</v>
      </c>
      <c r="AO38" s="111">
        <v>12.584266879744305</v>
      </c>
      <c r="AP38" s="111">
        <v>1.4707596698494902</v>
      </c>
      <c r="AQ38" s="111">
        <v>6.804512877939529</v>
      </c>
      <c r="AR38" s="111">
        <v>1.9549570420374347</v>
      </c>
      <c r="AS38" s="111">
        <v>0.41463660762211491</v>
      </c>
      <c r="AT38" s="111">
        <v>2.1660967741935484</v>
      </c>
      <c r="AU38" s="111">
        <v>0.44581296493092465</v>
      </c>
      <c r="AV38" s="111">
        <v>2.6655510761323482</v>
      </c>
      <c r="AW38" s="111">
        <v>0.55675062972292189</v>
      </c>
      <c r="AX38" s="111">
        <v>1.7144166666666667</v>
      </c>
      <c r="AY38" s="111">
        <v>0.25715766738660906</v>
      </c>
      <c r="AZ38" s="111">
        <v>1.9861706783369804</v>
      </c>
      <c r="BA38" s="111">
        <v>0.28396000000000005</v>
      </c>
      <c r="BB38" s="111">
        <v>0.57196697819314624</v>
      </c>
      <c r="BC38" s="90">
        <v>0.79919995994793236</v>
      </c>
      <c r="BD38" s="111">
        <v>0.95063334590720483</v>
      </c>
      <c r="BE38" s="111">
        <v>0.65350458715596338</v>
      </c>
    </row>
    <row r="39" spans="1:57" s="83" customFormat="1" ht="12" customHeight="1" x14ac:dyDescent="0.2">
      <c r="A39" s="62">
        <v>12</v>
      </c>
      <c r="B39" s="115">
        <v>34</v>
      </c>
      <c r="C39" s="89">
        <v>42933</v>
      </c>
      <c r="D39" s="96" t="s">
        <v>312</v>
      </c>
      <c r="E39" s="115">
        <v>97.5</v>
      </c>
      <c r="F39" s="115">
        <v>2819.2</v>
      </c>
      <c r="G39" s="115">
        <v>-1243.3999999999999</v>
      </c>
      <c r="H39" s="115">
        <v>2819.2</v>
      </c>
      <c r="I39" s="83" t="s">
        <v>180</v>
      </c>
      <c r="J39" s="100" t="s">
        <v>310</v>
      </c>
      <c r="K39" s="83" t="s">
        <v>53</v>
      </c>
      <c r="L39" s="83" t="s">
        <v>278</v>
      </c>
      <c r="M39" s="115" t="s">
        <v>306</v>
      </c>
      <c r="Q39" s="90">
        <v>0.39458025088452875</v>
      </c>
      <c r="R39" s="90">
        <v>19.274656999442275</v>
      </c>
      <c r="S39" s="90">
        <v>5.15029403508772</v>
      </c>
      <c r="T39" s="91">
        <v>0.10258808440797187</v>
      </c>
      <c r="U39" s="90">
        <v>3.6509538461538461E-2</v>
      </c>
      <c r="V39" s="90">
        <v>25.70784339925174</v>
      </c>
      <c r="W39" s="92">
        <v>4192.0554711246205</v>
      </c>
      <c r="X39" s="93">
        <v>624.22919369786837</v>
      </c>
      <c r="Y39" s="92">
        <v>1687.6202346041055</v>
      </c>
      <c r="Z39" s="92">
        <v>1725.3467471495642</v>
      </c>
      <c r="AA39" s="90">
        <v>8.5167586989409987</v>
      </c>
      <c r="AB39" s="93">
        <v>55.340991064175455</v>
      </c>
      <c r="AC39" s="92">
        <v>242.08126315789471</v>
      </c>
      <c r="AD39" s="93">
        <v>21.84037985611511</v>
      </c>
      <c r="AE39" s="93">
        <v>49.314402985074629</v>
      </c>
      <c r="AF39" s="93">
        <v>8.3509663865546209</v>
      </c>
      <c r="AG39" s="90">
        <v>0.2660408855205425</v>
      </c>
      <c r="AH39" s="93">
        <v>14.343624161073825</v>
      </c>
      <c r="AI39" s="90">
        <v>45.256438791732911</v>
      </c>
      <c r="AJ39" s="90">
        <v>98.919579632918882</v>
      </c>
      <c r="AK39" s="90">
        <v>0.28718206770356813</v>
      </c>
      <c r="AL39" s="90">
        <v>0.3668897818599311</v>
      </c>
      <c r="AM39" s="93">
        <v>2.1758472704323131</v>
      </c>
      <c r="AN39" s="111">
        <v>2.3207502021018596</v>
      </c>
      <c r="AO39" s="111">
        <v>9.6894606472233296</v>
      </c>
      <c r="AP39" s="111">
        <v>2.0437981874089655</v>
      </c>
      <c r="AQ39" s="111">
        <v>12.18090705487122</v>
      </c>
      <c r="AR39" s="111">
        <v>4.5072829088677508</v>
      </c>
      <c r="AS39" s="111">
        <v>0.72142780461621048</v>
      </c>
      <c r="AT39" s="111">
        <v>6.0202843031331996</v>
      </c>
      <c r="AU39" s="111">
        <v>1.4337991498405953</v>
      </c>
      <c r="AV39" s="111">
        <v>7.8888499839383224</v>
      </c>
      <c r="AW39" s="111">
        <v>1.7946347607052897</v>
      </c>
      <c r="AX39" s="111">
        <v>4.4845728438228436</v>
      </c>
      <c r="AY39" s="111">
        <v>0.84312958963282936</v>
      </c>
      <c r="AZ39" s="111">
        <v>4.7940262582056894</v>
      </c>
      <c r="BA39" s="111">
        <v>0.50880000000000003</v>
      </c>
      <c r="BB39" s="111">
        <v>3.3048224299065421</v>
      </c>
      <c r="BC39" s="90">
        <v>0.48435966756783816</v>
      </c>
      <c r="BD39" s="111">
        <v>0.8418604300264052</v>
      </c>
      <c r="BE39" s="111">
        <v>0.15022385321100917</v>
      </c>
    </row>
    <row r="40" spans="1:57" s="83" customFormat="1" ht="12" customHeight="1" x14ac:dyDescent="0.2">
      <c r="A40" s="62"/>
      <c r="B40" s="115">
        <v>35</v>
      </c>
      <c r="C40" s="89">
        <v>42933</v>
      </c>
      <c r="D40" s="96" t="s">
        <v>312</v>
      </c>
      <c r="E40" s="115">
        <v>97.5</v>
      </c>
      <c r="F40" s="115">
        <v>2819.2</v>
      </c>
      <c r="G40" s="115">
        <v>-1243.3999999999999</v>
      </c>
      <c r="H40" s="115">
        <v>2819.2</v>
      </c>
      <c r="I40" s="83" t="s">
        <v>180</v>
      </c>
      <c r="J40" s="100" t="s">
        <v>310</v>
      </c>
      <c r="K40" s="83" t="s">
        <v>53</v>
      </c>
      <c r="L40" s="83" t="s">
        <v>278</v>
      </c>
      <c r="M40" s="115" t="s">
        <v>306</v>
      </c>
      <c r="Q40" s="90">
        <v>0.39908973946606624</v>
      </c>
      <c r="R40" s="90">
        <v>21.377133296151698</v>
      </c>
      <c r="S40" s="90">
        <v>6.8396175438596503</v>
      </c>
      <c r="T40" s="91">
        <v>8.7452166471277848E-2</v>
      </c>
      <c r="U40" s="90">
        <v>3.7594461538461535E-2</v>
      </c>
      <c r="V40" s="90">
        <v>24.634553714591132</v>
      </c>
      <c r="W40" s="92">
        <v>4082.3039513677813</v>
      </c>
      <c r="X40" s="93">
        <v>548.747265987025</v>
      </c>
      <c r="Y40" s="92">
        <v>1669.99780058651</v>
      </c>
      <c r="Z40" s="92">
        <v>2276.8920187793428</v>
      </c>
      <c r="AA40" s="90">
        <v>10.369531013615735</v>
      </c>
      <c r="AB40" s="93">
        <v>60.160406173842397</v>
      </c>
      <c r="AC40" s="92">
        <v>270.29214035087716</v>
      </c>
      <c r="AD40" s="93">
        <v>35.901332374100718</v>
      </c>
      <c r="AE40" s="93">
        <v>81.054179104477612</v>
      </c>
      <c r="AF40" s="93">
        <v>12.263571428571426</v>
      </c>
      <c r="AG40" s="90">
        <v>0.38387634623055444</v>
      </c>
      <c r="AH40" s="93">
        <v>14.332757779133617</v>
      </c>
      <c r="AI40" s="90">
        <v>38.977186009538954</v>
      </c>
      <c r="AJ40" s="90">
        <v>77.915600947306089</v>
      </c>
      <c r="AK40" s="90">
        <v>0.35584812442817937</v>
      </c>
      <c r="AL40" s="90">
        <v>0.30895981630309988</v>
      </c>
      <c r="AM40" s="93">
        <v>2.7042978857683813</v>
      </c>
      <c r="AN40" s="111">
        <v>2.1234001616814875</v>
      </c>
      <c r="AO40" s="111">
        <v>9.6964314822213336</v>
      </c>
      <c r="AP40" s="111">
        <v>1.9150016183848517</v>
      </c>
      <c r="AQ40" s="111">
        <v>11.743971631205673</v>
      </c>
      <c r="AR40" s="111">
        <v>4.6455369745320656</v>
      </c>
      <c r="AS40" s="111">
        <v>0.74588298443370915</v>
      </c>
      <c r="AT40" s="111">
        <v>5.6481284148788387</v>
      </c>
      <c r="AU40" s="111">
        <v>1.3131264612114772</v>
      </c>
      <c r="AV40" s="111">
        <v>7.1118792161901698</v>
      </c>
      <c r="AW40" s="111">
        <v>1.5579093198992444</v>
      </c>
      <c r="AX40" s="111">
        <v>3.5826579254079256</v>
      </c>
      <c r="AY40" s="111">
        <v>0.81267170626349894</v>
      </c>
      <c r="AZ40" s="111">
        <v>4.3011925601750551</v>
      </c>
      <c r="BA40" s="111">
        <v>0.51728000000000007</v>
      </c>
      <c r="BB40" s="111">
        <v>2.9018242990654204</v>
      </c>
      <c r="BC40" s="90">
        <v>0.48594773205166719</v>
      </c>
      <c r="BD40" s="111">
        <v>0.72310637495284813</v>
      </c>
      <c r="BE40" s="111">
        <v>0.12923669724770642</v>
      </c>
    </row>
    <row r="41" spans="1:57" x14ac:dyDescent="0.2">
      <c r="A41" s="114">
        <v>13</v>
      </c>
      <c r="B41" s="115">
        <v>36</v>
      </c>
      <c r="C41" s="116">
        <v>42892</v>
      </c>
      <c r="D41" s="117" t="s">
        <v>313</v>
      </c>
      <c r="E41" s="83">
        <v>119.89</v>
      </c>
      <c r="F41" s="83">
        <v>2841.5899999999997</v>
      </c>
      <c r="G41" s="83">
        <v>-1265.7899999999997</v>
      </c>
      <c r="H41" s="83">
        <v>2842.7899999999995</v>
      </c>
      <c r="I41" s="83" t="s">
        <v>180</v>
      </c>
      <c r="J41" s="115" t="s">
        <v>48</v>
      </c>
      <c r="K41" s="115" t="s">
        <v>50</v>
      </c>
      <c r="L41" s="115" t="s">
        <v>43</v>
      </c>
      <c r="M41" s="115" t="s">
        <v>306</v>
      </c>
      <c r="Q41" s="120">
        <v>0.34197443890274315</v>
      </c>
      <c r="R41" s="120">
        <v>15.841227510156701</v>
      </c>
      <c r="S41" s="120">
        <v>2.470958904109589</v>
      </c>
      <c r="T41" s="121">
        <v>0.25380751706992538</v>
      </c>
      <c r="U41" s="120">
        <v>7.7225572979493359E-3</v>
      </c>
      <c r="V41" s="120">
        <v>12.313214758194915</v>
      </c>
      <c r="W41" s="118">
        <v>2385.4238875878223</v>
      </c>
      <c r="X41" s="122">
        <v>483.6782367874452</v>
      </c>
      <c r="Y41" s="118">
        <v>633.87422096317289</v>
      </c>
      <c r="Z41" s="118">
        <v>1294.9221789883268</v>
      </c>
      <c r="AA41" s="123">
        <v>6.4626936329588016</v>
      </c>
      <c r="AB41" s="122">
        <v>47.915740313061335</v>
      </c>
      <c r="AC41" s="118">
        <v>1094.2974033816427</v>
      </c>
      <c r="AD41" s="122">
        <v>44.242187788474226</v>
      </c>
      <c r="AE41" s="122">
        <v>39.419510489510493</v>
      </c>
      <c r="AF41" s="122">
        <v>5.2971314475873541</v>
      </c>
      <c r="AG41" s="122">
        <v>9.4392407592407593E-2</v>
      </c>
      <c r="AH41" s="122">
        <v>3.9086979166666667</v>
      </c>
      <c r="AI41" s="120">
        <v>9.917304008513657</v>
      </c>
      <c r="AJ41" s="120">
        <v>24.283208036292933</v>
      </c>
      <c r="AK41" s="120">
        <v>0.12502944954128439</v>
      </c>
      <c r="AL41" s="120">
        <v>0.48625560538116597</v>
      </c>
      <c r="AM41" s="122">
        <v>0.47982459959570822</v>
      </c>
      <c r="AN41" s="123">
        <v>0.91271014492753644</v>
      </c>
      <c r="AO41" s="123">
        <v>4.9994948335246834</v>
      </c>
      <c r="AP41" s="123">
        <v>0.77610490272373522</v>
      </c>
      <c r="AQ41" s="123">
        <v>4.1904126984126977</v>
      </c>
      <c r="AR41" s="123">
        <v>0.96987857501254393</v>
      </c>
      <c r="AS41" s="123">
        <v>0.15106196120689655</v>
      </c>
      <c r="AT41" s="123">
        <v>1.5427562256479761</v>
      </c>
      <c r="AU41" s="123">
        <v>0.26815437788018431</v>
      </c>
      <c r="AV41" s="123">
        <v>2.0556704503163377</v>
      </c>
      <c r="AW41" s="123">
        <v>0.32996774193548384</v>
      </c>
      <c r="AX41" s="123">
        <v>1.0577625429553263</v>
      </c>
      <c r="AY41" s="123">
        <v>0.16772946859903384</v>
      </c>
      <c r="AZ41" s="123">
        <v>0.88528294314381251</v>
      </c>
      <c r="BA41" s="123">
        <v>0.12446118721461188</v>
      </c>
      <c r="BB41" s="123">
        <v>0.41508485856905164</v>
      </c>
      <c r="BC41" s="120">
        <v>0.54665063927439617</v>
      </c>
      <c r="BD41" s="123">
        <v>0.22052785974657174</v>
      </c>
      <c r="BE41" s="123">
        <v>3.2772305909617612E-2</v>
      </c>
    </row>
    <row r="42" spans="1:57" x14ac:dyDescent="0.2">
      <c r="B42" s="115">
        <v>37</v>
      </c>
      <c r="C42" s="116">
        <v>42892</v>
      </c>
      <c r="D42" s="117" t="s">
        <v>313</v>
      </c>
      <c r="E42" s="83">
        <v>119.89</v>
      </c>
      <c r="F42" s="83">
        <v>2841.5899999999997</v>
      </c>
      <c r="G42" s="83">
        <v>-1265.7899999999997</v>
      </c>
      <c r="H42" s="83">
        <v>2842.7899999999995</v>
      </c>
      <c r="I42" s="83" t="s">
        <v>180</v>
      </c>
      <c r="J42" s="115" t="s">
        <v>48</v>
      </c>
      <c r="K42" s="115" t="s">
        <v>50</v>
      </c>
      <c r="L42" s="115" t="s">
        <v>43</v>
      </c>
      <c r="M42" s="115" t="s">
        <v>306</v>
      </c>
      <c r="Q42" s="120">
        <v>0.34197443890274315</v>
      </c>
      <c r="R42" s="120">
        <v>15.841227510156701</v>
      </c>
      <c r="S42" s="120">
        <v>2.470958904109589</v>
      </c>
      <c r="T42" s="121">
        <v>0.25380751706992538</v>
      </c>
      <c r="U42" s="120">
        <v>7.7225572979493359E-3</v>
      </c>
      <c r="V42" s="120">
        <v>12.313214758194915</v>
      </c>
      <c r="W42" s="118">
        <v>2385.4238875878223</v>
      </c>
      <c r="X42" s="122">
        <v>483.6782367874452</v>
      </c>
      <c r="Y42" s="118">
        <v>633.87422096317289</v>
      </c>
      <c r="Z42" s="118">
        <v>1294.9221789883268</v>
      </c>
      <c r="AA42" s="123">
        <v>6.4626936329588016</v>
      </c>
      <c r="AB42" s="122">
        <v>47.915740313061335</v>
      </c>
      <c r="AC42" s="118">
        <v>1094.2974033816427</v>
      </c>
      <c r="AD42" s="122">
        <v>44.242187788474226</v>
      </c>
      <c r="AE42" s="122">
        <v>39.419510489510493</v>
      </c>
      <c r="AF42" s="122">
        <v>5.2971314475873541</v>
      </c>
      <c r="AG42" s="122">
        <v>9.4392407592407593E-2</v>
      </c>
      <c r="AH42" s="122">
        <v>3.9086979166666667</v>
      </c>
      <c r="AI42" s="120">
        <v>9.917304008513657</v>
      </c>
      <c r="AJ42" s="120">
        <v>24.283208036292933</v>
      </c>
      <c r="AK42" s="120">
        <v>0.12502944954128439</v>
      </c>
      <c r="AL42" s="120">
        <v>0.48625560538116597</v>
      </c>
      <c r="AM42" s="124">
        <v>0.6</v>
      </c>
      <c r="AN42" s="123">
        <v>0.91271014492753644</v>
      </c>
      <c r="AO42" s="123">
        <v>4.9994948335246834</v>
      </c>
      <c r="AP42" s="123">
        <v>0.77610490272373522</v>
      </c>
      <c r="AQ42" s="123">
        <v>4.1904126984126977</v>
      </c>
      <c r="AR42" s="123">
        <v>0.96987857501254393</v>
      </c>
      <c r="AS42" s="123">
        <v>0.15106196120689655</v>
      </c>
      <c r="AT42" s="123">
        <v>1.5427562256479761</v>
      </c>
      <c r="AU42" s="123">
        <v>0.26815437788018431</v>
      </c>
      <c r="AV42" s="123">
        <v>2.0556704503163377</v>
      </c>
      <c r="AW42" s="123">
        <v>0.32996774193548384</v>
      </c>
      <c r="AX42" s="123">
        <v>1.0577625429553263</v>
      </c>
      <c r="AY42" s="123">
        <v>0.16772946859903384</v>
      </c>
      <c r="AZ42" s="123">
        <v>0.88528294314381251</v>
      </c>
      <c r="BA42" s="123">
        <v>0.12446118721461188</v>
      </c>
      <c r="BB42" s="123">
        <v>0.41508485856905164</v>
      </c>
      <c r="BC42" s="120">
        <v>0.54665063927439617</v>
      </c>
      <c r="BD42" s="123">
        <v>0.22052785974657174</v>
      </c>
      <c r="BE42" s="123">
        <v>3.2772305909617612E-2</v>
      </c>
    </row>
    <row r="43" spans="1:57" x14ac:dyDescent="0.2">
      <c r="B43" s="115">
        <v>38</v>
      </c>
      <c r="C43" s="116">
        <v>42892</v>
      </c>
      <c r="D43" s="117" t="s">
        <v>313</v>
      </c>
      <c r="E43" s="83">
        <v>119.89</v>
      </c>
      <c r="F43" s="83">
        <v>2841.5899999999997</v>
      </c>
      <c r="G43" s="83">
        <v>-1265.7899999999997</v>
      </c>
      <c r="H43" s="83">
        <v>2842.7899999999995</v>
      </c>
      <c r="I43" s="83" t="s">
        <v>180</v>
      </c>
      <c r="J43" s="115" t="s">
        <v>48</v>
      </c>
      <c r="K43" s="115" t="s">
        <v>50</v>
      </c>
      <c r="L43" s="115" t="s">
        <v>43</v>
      </c>
      <c r="M43" s="115" t="s">
        <v>306</v>
      </c>
      <c r="Q43" s="120">
        <v>0.31542362842892768</v>
      </c>
      <c r="R43" s="120">
        <v>13.789979686593151</v>
      </c>
      <c r="S43" s="120">
        <v>2.1661126331811262</v>
      </c>
      <c r="T43" s="121">
        <v>0.14361668825939283</v>
      </c>
      <c r="U43" s="121">
        <v>6.0000000000000001E-3</v>
      </c>
      <c r="V43" s="120">
        <v>11.571700720270471</v>
      </c>
      <c r="W43" s="118">
        <v>2365.2084309133493</v>
      </c>
      <c r="X43" s="122">
        <v>524.03623355642742</v>
      </c>
      <c r="Y43" s="118">
        <v>649.96628895184142</v>
      </c>
      <c r="Z43" s="118">
        <v>1386.378728923476</v>
      </c>
      <c r="AA43" s="123">
        <v>6.9073498127340818</v>
      </c>
      <c r="AB43" s="122">
        <v>53.263654092891969</v>
      </c>
      <c r="AC43" s="118">
        <v>1176.68115942029</v>
      </c>
      <c r="AD43" s="122">
        <v>27.332613741263355</v>
      </c>
      <c r="AE43" s="122">
        <v>50.441468531468537</v>
      </c>
      <c r="AF43" s="122">
        <v>6.3902296173044926</v>
      </c>
      <c r="AG43" s="122">
        <v>0.14491228771228773</v>
      </c>
      <c r="AH43" s="122">
        <v>5.7611944444444445</v>
      </c>
      <c r="AI43" s="120">
        <v>14.738215679318905</v>
      </c>
      <c r="AJ43" s="120">
        <v>35.478593648736222</v>
      </c>
      <c r="AK43" s="120">
        <v>0.11744220183486238</v>
      </c>
      <c r="AL43" s="120">
        <v>0.43257847533632288</v>
      </c>
      <c r="AM43" s="122">
        <v>0.56692147410978067</v>
      </c>
      <c r="AN43" s="123">
        <v>1.2684927536231885</v>
      </c>
      <c r="AO43" s="123">
        <v>7.8768082663605048</v>
      </c>
      <c r="AP43" s="123">
        <v>1.2537585992217897</v>
      </c>
      <c r="AQ43" s="123">
        <v>6.5378835978835976</v>
      </c>
      <c r="AR43" s="123">
        <v>1.7113361766181636</v>
      </c>
      <c r="AS43" s="123">
        <v>0.26947683189655169</v>
      </c>
      <c r="AT43" s="123">
        <v>2.164754362188718</v>
      </c>
      <c r="AU43" s="123">
        <v>0.41357142857142853</v>
      </c>
      <c r="AV43" s="123">
        <v>2.9613349460364717</v>
      </c>
      <c r="AW43" s="123">
        <v>0.49922580645161285</v>
      </c>
      <c r="AX43" s="123">
        <v>1.3847972508591064</v>
      </c>
      <c r="AY43" s="123">
        <v>0.21797101449275363</v>
      </c>
      <c r="AZ43" s="123">
        <v>1.4486448160535115</v>
      </c>
      <c r="BA43" s="123">
        <v>0.17321917808219181</v>
      </c>
      <c r="BB43" s="123">
        <v>0.64332113144758751</v>
      </c>
      <c r="BC43" s="120">
        <v>0.59836083488143366</v>
      </c>
      <c r="BD43" s="123">
        <v>0.18198993230341953</v>
      </c>
      <c r="BE43" s="123">
        <v>4.188122827346466E-2</v>
      </c>
    </row>
    <row r="44" spans="1:57" x14ac:dyDescent="0.2">
      <c r="B44" s="115">
        <v>39</v>
      </c>
      <c r="C44" s="116">
        <v>42892</v>
      </c>
      <c r="D44" s="117" t="s">
        <v>313</v>
      </c>
      <c r="E44" s="83">
        <v>119.89</v>
      </c>
      <c r="F44" s="83">
        <v>2841.5899999999997</v>
      </c>
      <c r="G44" s="83">
        <v>-1265.7899999999997</v>
      </c>
      <c r="H44" s="83">
        <v>2842.7899999999995</v>
      </c>
      <c r="I44" s="83" t="s">
        <v>180</v>
      </c>
      <c r="J44" s="115" t="s">
        <v>48</v>
      </c>
      <c r="K44" s="115" t="s">
        <v>50</v>
      </c>
      <c r="L44" s="115" t="s">
        <v>43</v>
      </c>
      <c r="M44" s="115" t="s">
        <v>306</v>
      </c>
      <c r="Q44" s="120">
        <v>0.32498192019950123</v>
      </c>
      <c r="R44" s="120">
        <v>15.524216482878698</v>
      </c>
      <c r="S44" s="120">
        <v>2.9045601217656012</v>
      </c>
      <c r="T44" s="121">
        <v>0.13324347841310968</v>
      </c>
      <c r="U44" s="121">
        <v>7.0000000000000001E-3</v>
      </c>
      <c r="V44" s="120">
        <v>12.979897104218727</v>
      </c>
      <c r="W44" s="118">
        <v>2331.5160031225605</v>
      </c>
      <c r="X44" s="122">
        <v>519.19739210708519</v>
      </c>
      <c r="Y44" s="118">
        <v>713.56827195467429</v>
      </c>
      <c r="Z44" s="118">
        <v>1331.6757457846952</v>
      </c>
      <c r="AA44" s="123">
        <v>6.8287760299625466</v>
      </c>
      <c r="AB44" s="122">
        <v>54.017847061842446</v>
      </c>
      <c r="AC44" s="118">
        <v>1207.2234299516908</v>
      </c>
      <c r="AD44" s="122">
        <v>57.5251747329553</v>
      </c>
      <c r="AE44" s="122">
        <v>52.95258741258742</v>
      </c>
      <c r="AF44" s="122">
        <v>7.2877337770382695</v>
      </c>
      <c r="AG44" s="122">
        <v>0.25924675324675328</v>
      </c>
      <c r="AH44" s="122">
        <v>7.0332743055555556</v>
      </c>
      <c r="AI44" s="120">
        <v>16.194327775807025</v>
      </c>
      <c r="AJ44" s="120">
        <v>26.755243033052494</v>
      </c>
      <c r="AK44" s="120">
        <v>0.14526211009174311</v>
      </c>
      <c r="AL44" s="120">
        <v>1.0364461883408072</v>
      </c>
      <c r="AM44" s="122">
        <v>0.67460488259990659</v>
      </c>
      <c r="AN44" s="123">
        <v>1.5482898550724637</v>
      </c>
      <c r="AO44" s="123">
        <v>7.3777267508610782</v>
      </c>
      <c r="AP44" s="123">
        <v>1.1562513618677042</v>
      </c>
      <c r="AQ44" s="123">
        <v>6.0261375661375665</v>
      </c>
      <c r="AR44" s="123">
        <v>1.7087345709984945</v>
      </c>
      <c r="AS44" s="123">
        <v>0.26892349137931032</v>
      </c>
      <c r="AT44" s="123">
        <v>2.2507419955954604</v>
      </c>
      <c r="AU44" s="123">
        <v>0.41557258064516123</v>
      </c>
      <c r="AV44" s="123">
        <v>2.8054019352437667</v>
      </c>
      <c r="AW44" s="123">
        <v>0.50777419354838704</v>
      </c>
      <c r="AX44" s="123">
        <v>1.5912804123711337</v>
      </c>
      <c r="AY44" s="123">
        <v>0.25739130434782614</v>
      </c>
      <c r="AZ44" s="123">
        <v>1.3053655518394647</v>
      </c>
      <c r="BA44" s="123">
        <v>0.18348401826484018</v>
      </c>
      <c r="BB44" s="123">
        <v>0.48040765391014978</v>
      </c>
      <c r="BC44" s="120">
        <v>0.69439405529450327</v>
      </c>
      <c r="BD44" s="123">
        <v>0.25057437944801247</v>
      </c>
      <c r="BE44" s="123">
        <v>4.318250289687138E-2</v>
      </c>
    </row>
    <row r="45" spans="1:57" x14ac:dyDescent="0.2">
      <c r="B45" s="115">
        <v>40</v>
      </c>
      <c r="C45" s="116">
        <v>42892</v>
      </c>
      <c r="D45" s="117" t="s">
        <v>313</v>
      </c>
      <c r="E45" s="83">
        <v>119.89</v>
      </c>
      <c r="F45" s="83">
        <v>2841.5899999999997</v>
      </c>
      <c r="G45" s="83">
        <v>-1265.7899999999997</v>
      </c>
      <c r="H45" s="83">
        <v>2842.7899999999995</v>
      </c>
      <c r="I45" s="83" t="s">
        <v>180</v>
      </c>
      <c r="J45" s="115" t="s">
        <v>48</v>
      </c>
      <c r="K45" s="115" t="s">
        <v>50</v>
      </c>
      <c r="L45" s="115" t="s">
        <v>43</v>
      </c>
      <c r="M45" s="115" t="s">
        <v>306</v>
      </c>
      <c r="Q45" s="120">
        <v>0.32923004987531174</v>
      </c>
      <c r="R45" s="120">
        <v>16.624431224608241</v>
      </c>
      <c r="S45" s="120">
        <v>3.7859634703196345</v>
      </c>
      <c r="T45" s="121">
        <v>0.1211188847648727</v>
      </c>
      <c r="U45" s="121">
        <v>8.9999999999999993E-3</v>
      </c>
      <c r="V45" s="120">
        <v>14.149992650301339</v>
      </c>
      <c r="W45" s="118">
        <v>2819.2138953942235</v>
      </c>
      <c r="X45" s="122">
        <v>469.4705746595892</v>
      </c>
      <c r="Y45" s="118">
        <v>824.52691218130315</v>
      </c>
      <c r="Z45" s="118">
        <v>1391.5071335927366</v>
      </c>
      <c r="AA45" s="123">
        <v>7.3582561797752808</v>
      </c>
      <c r="AB45" s="122">
        <v>60.296258660508087</v>
      </c>
      <c r="AC45" s="118">
        <v>1273.130434782609</v>
      </c>
      <c r="AD45" s="122">
        <v>80.252512198338394</v>
      </c>
      <c r="AE45" s="122">
        <v>59.676993006993008</v>
      </c>
      <c r="AF45" s="122">
        <v>6.7851314475873545</v>
      </c>
      <c r="AG45" s="122">
        <v>0.14757122877122877</v>
      </c>
      <c r="AH45" s="122">
        <v>7.2979166666666657</v>
      </c>
      <c r="AI45" s="120">
        <v>29.227186945725435</v>
      </c>
      <c r="AJ45" s="120">
        <v>70.162501620220354</v>
      </c>
      <c r="AK45" s="120">
        <v>0.16886688073394496</v>
      </c>
      <c r="AL45" s="120">
        <v>1.3719282511210764</v>
      </c>
      <c r="AM45" s="122">
        <v>0.87088042295132895</v>
      </c>
      <c r="AN45" s="123">
        <v>1.8401594202898552</v>
      </c>
      <c r="AO45" s="123">
        <v>8.2673938002296197</v>
      </c>
      <c r="AP45" s="123">
        <v>1.4784205447470817</v>
      </c>
      <c r="AQ45" s="123">
        <v>9.0867724867724853</v>
      </c>
      <c r="AR45" s="123">
        <v>2.3627782237832413</v>
      </c>
      <c r="AS45" s="123">
        <v>0.29714385775862068</v>
      </c>
      <c r="AT45" s="123">
        <v>3.8035405725902089</v>
      </c>
      <c r="AU45" s="123">
        <v>0.74442857142857144</v>
      </c>
      <c r="AV45" s="123">
        <v>4.9355582433941194</v>
      </c>
      <c r="AW45" s="123">
        <v>0.85825806451612896</v>
      </c>
      <c r="AX45" s="123">
        <v>2.8233790378006871</v>
      </c>
      <c r="AY45" s="123">
        <v>0.4660869565217392</v>
      </c>
      <c r="AZ45" s="123">
        <v>2.3107591973244146</v>
      </c>
      <c r="BA45" s="123">
        <v>0.36632648401826484</v>
      </c>
      <c r="BB45" s="123">
        <v>1.1383577371048255</v>
      </c>
      <c r="BC45" s="120">
        <v>0.69439405529450327</v>
      </c>
      <c r="BD45" s="123">
        <v>0.44391720187467454</v>
      </c>
      <c r="BE45" s="123">
        <v>4.383314020857474E-2</v>
      </c>
    </row>
    <row r="46" spans="1:57" x14ac:dyDescent="0.2">
      <c r="B46" s="115">
        <v>41</v>
      </c>
      <c r="C46" s="116">
        <v>42892</v>
      </c>
      <c r="D46" s="117" t="s">
        <v>313</v>
      </c>
      <c r="E46" s="83">
        <v>119.89</v>
      </c>
      <c r="F46" s="83">
        <v>2841.59</v>
      </c>
      <c r="G46" s="83">
        <v>-1265.7899999999997</v>
      </c>
      <c r="H46" s="83">
        <v>2842.7899999999995</v>
      </c>
      <c r="I46" s="83" t="s">
        <v>180</v>
      </c>
      <c r="J46" s="115" t="s">
        <v>48</v>
      </c>
      <c r="K46" s="115" t="s">
        <v>50</v>
      </c>
      <c r="L46" s="115" t="s">
        <v>43</v>
      </c>
      <c r="M46" s="115" t="s">
        <v>306</v>
      </c>
      <c r="Q46" s="120">
        <v>0.2994931421446384</v>
      </c>
      <c r="R46" s="120">
        <v>16.437954149738825</v>
      </c>
      <c r="S46" s="120">
        <v>3.0522496194824962</v>
      </c>
      <c r="T46" s="121">
        <v>0.12638268566826569</v>
      </c>
      <c r="U46" s="121">
        <v>6.0000000000000001E-3</v>
      </c>
      <c r="V46" s="120">
        <v>14.63299720711451</v>
      </c>
      <c r="W46" s="118">
        <v>3028.9492583918814</v>
      </c>
      <c r="X46" s="122">
        <v>524.9628202169398</v>
      </c>
      <c r="Y46" s="118">
        <v>668.51048158640231</v>
      </c>
      <c r="Z46" s="118">
        <v>1412.8754863813228</v>
      </c>
      <c r="AA46" s="123">
        <v>7.1921797752808985</v>
      </c>
      <c r="AB46" s="122">
        <v>55.908226841159866</v>
      </c>
      <c r="AC46" s="118">
        <v>1195.1672705314011</v>
      </c>
      <c r="AD46" s="122">
        <v>53.463614664380856</v>
      </c>
      <c r="AE46" s="122">
        <v>50.407762237762242</v>
      </c>
      <c r="AF46" s="122">
        <v>6.6118202995008319</v>
      </c>
      <c r="AG46" s="122">
        <v>0.11167552447552449</v>
      </c>
      <c r="AH46" s="122">
        <v>6.2289826388888887</v>
      </c>
      <c r="AI46" s="120">
        <v>30.158573962398009</v>
      </c>
      <c r="AJ46" s="120">
        <v>48.266137394685671</v>
      </c>
      <c r="AK46" s="120">
        <v>0.24642541284403668</v>
      </c>
      <c r="AL46" s="120">
        <v>1.1572197309417043</v>
      </c>
      <c r="AM46" s="122">
        <v>0.49724397449852276</v>
      </c>
      <c r="AN46" s="123">
        <v>2.0823188405797102</v>
      </c>
      <c r="AO46" s="123">
        <v>8.6579793340987372</v>
      </c>
      <c r="AP46" s="123">
        <v>1.4184667704280154</v>
      </c>
      <c r="AQ46" s="123">
        <v>8.6340740740740731</v>
      </c>
      <c r="AR46" s="123">
        <v>2.545410938283994</v>
      </c>
      <c r="AS46" s="123">
        <v>0.35856465517241376</v>
      </c>
      <c r="AT46" s="123">
        <v>3.8625393867524993</v>
      </c>
      <c r="AU46" s="123">
        <v>0.76243894009216584</v>
      </c>
      <c r="AV46" s="123">
        <v>5.3595011164867881</v>
      </c>
      <c r="AW46" s="123">
        <v>0.89245161290322572</v>
      </c>
      <c r="AX46" s="123">
        <v>2.7844316151202744</v>
      </c>
      <c r="AY46" s="123">
        <v>0.47768115942028994</v>
      </c>
      <c r="AZ46" s="123">
        <v>2.4095304347826083</v>
      </c>
      <c r="BA46" s="123">
        <v>0.38364840182648402</v>
      </c>
      <c r="BB46" s="123">
        <v>0.7322545757071548</v>
      </c>
      <c r="BC46" s="120">
        <v>0.83844388591410768</v>
      </c>
      <c r="BD46" s="123">
        <v>0.41452386738413466</v>
      </c>
      <c r="BE46" s="123">
        <v>6.7906720741599064E-2</v>
      </c>
    </row>
    <row r="47" spans="1:57" x14ac:dyDescent="0.2">
      <c r="B47" s="115">
        <v>42</v>
      </c>
      <c r="C47" s="116">
        <v>42892</v>
      </c>
      <c r="D47" s="117" t="s">
        <v>313</v>
      </c>
      <c r="E47" s="83">
        <v>119.89</v>
      </c>
      <c r="F47" s="83">
        <v>2841.5899999999997</v>
      </c>
      <c r="G47" s="83">
        <v>-1265.7899999999997</v>
      </c>
      <c r="H47" s="83">
        <v>2842.7899999999995</v>
      </c>
      <c r="I47" s="83" t="s">
        <v>180</v>
      </c>
      <c r="J47" s="115" t="s">
        <v>48</v>
      </c>
      <c r="K47" s="115" t="s">
        <v>50</v>
      </c>
      <c r="L47" s="115" t="s">
        <v>43</v>
      </c>
      <c r="M47" s="115" t="s">
        <v>306</v>
      </c>
      <c r="Q47" s="120">
        <v>0.31011346633416459</v>
      </c>
      <c r="R47" s="120">
        <v>17.109271619268718</v>
      </c>
      <c r="S47" s="120">
        <v>3.9052511415525113</v>
      </c>
      <c r="T47" s="121">
        <v>0.12228969046535242</v>
      </c>
      <c r="U47" s="121">
        <v>7.0000000000000001E-3</v>
      </c>
      <c r="V47" s="120">
        <v>14.197612817874468</v>
      </c>
      <c r="W47" s="118">
        <v>2971.6721311475412</v>
      </c>
      <c r="X47" s="122">
        <v>519.30034618047546</v>
      </c>
      <c r="Y47" s="118">
        <v>726.28866855524075</v>
      </c>
      <c r="Z47" s="118">
        <v>1416.2944228274966</v>
      </c>
      <c r="AA47" s="123">
        <v>7.1716434456928839</v>
      </c>
      <c r="AB47" s="122">
        <v>56.486114960225819</v>
      </c>
      <c r="AC47" s="118">
        <v>1222.8964371980678</v>
      </c>
      <c r="AD47" s="122">
        <v>56.492113939074251</v>
      </c>
      <c r="AE47" s="122">
        <v>55.716503496503506</v>
      </c>
      <c r="AF47" s="122">
        <v>7.0413843594009986</v>
      </c>
      <c r="AG47" s="122">
        <v>0.20340899100899101</v>
      </c>
      <c r="AH47" s="122">
        <v>7.7125000000000004</v>
      </c>
      <c r="AI47" s="120">
        <v>27.521830436324937</v>
      </c>
      <c r="AJ47" s="120">
        <v>46.699118600129616</v>
      </c>
      <c r="AK47" s="120">
        <v>0.23715211009174308</v>
      </c>
      <c r="AL47" s="120">
        <v>1.9623766816143497</v>
      </c>
      <c r="AM47" s="122">
        <v>0.87255232467734412</v>
      </c>
      <c r="AN47" s="123">
        <v>1.9054927536231885</v>
      </c>
      <c r="AO47" s="123">
        <v>8.3397244546498257</v>
      </c>
      <c r="AP47" s="123">
        <v>1.448114241245136</v>
      </c>
      <c r="AQ47" s="123">
        <v>8.0304761904761897</v>
      </c>
      <c r="AR47" s="123">
        <v>2.2914942298043148</v>
      </c>
      <c r="AS47" s="123">
        <v>0.29825053879310343</v>
      </c>
      <c r="AT47" s="123">
        <v>3.5901406064712864</v>
      </c>
      <c r="AU47" s="123">
        <v>0.64437096774193536</v>
      </c>
      <c r="AV47" s="123">
        <v>5.0552925195385185</v>
      </c>
      <c r="AW47" s="123">
        <v>0.89587096774193542</v>
      </c>
      <c r="AX47" s="123">
        <v>2.6385333333333327</v>
      </c>
      <c r="AY47" s="123">
        <v>0.45526570048309184</v>
      </c>
      <c r="AZ47" s="123">
        <v>2.3583157190635449</v>
      </c>
      <c r="BA47" s="123">
        <v>0.34451369863013703</v>
      </c>
      <c r="BB47" s="123">
        <v>0.89044592346089868</v>
      </c>
      <c r="BC47" s="120">
        <v>0.70916839689651401</v>
      </c>
      <c r="BD47" s="123">
        <v>0.44457038708557545</v>
      </c>
      <c r="BE47" s="123">
        <v>5.2942062572421789E-2</v>
      </c>
    </row>
    <row r="48" spans="1:57" x14ac:dyDescent="0.2">
      <c r="B48" s="115">
        <v>43</v>
      </c>
      <c r="C48" s="116">
        <v>42892</v>
      </c>
      <c r="D48" s="117" t="s">
        <v>313</v>
      </c>
      <c r="E48" s="83">
        <v>119.89</v>
      </c>
      <c r="F48" s="83">
        <v>2841.5899999999997</v>
      </c>
      <c r="G48" s="83">
        <v>-1265.7899999999997</v>
      </c>
      <c r="H48" s="83">
        <v>2842.7899999999995</v>
      </c>
      <c r="I48" s="83" t="s">
        <v>180</v>
      </c>
      <c r="J48" s="115" t="s">
        <v>48</v>
      </c>
      <c r="K48" s="115" t="s">
        <v>50</v>
      </c>
      <c r="L48" s="115" t="s">
        <v>43</v>
      </c>
      <c r="M48" s="115" t="s">
        <v>306</v>
      </c>
      <c r="Q48" s="120">
        <v>0.31597755610972572</v>
      </c>
      <c r="R48" s="120">
        <v>15.871300058038305</v>
      </c>
      <c r="S48" s="120">
        <v>2.8131369863013695</v>
      </c>
      <c r="T48" s="121">
        <v>0.65131862004972163</v>
      </c>
      <c r="U48" s="121">
        <v>5.0000000000000001E-3</v>
      </c>
      <c r="V48" s="120">
        <v>16.60768778480082</v>
      </c>
      <c r="W48" s="118">
        <v>2853.5081967213114</v>
      </c>
      <c r="X48" s="122">
        <v>417.06704361873989</v>
      </c>
      <c r="Y48" s="118">
        <v>1090.5229461756373</v>
      </c>
      <c r="Z48" s="118">
        <v>1427.6057068741893</v>
      </c>
      <c r="AA48" s="123">
        <v>6.7979865168539328</v>
      </c>
      <c r="AB48" s="122">
        <v>50.802802155504232</v>
      </c>
      <c r="AC48" s="118">
        <v>221.13478260869567</v>
      </c>
      <c r="AD48" s="122">
        <v>11.806884346564685</v>
      </c>
      <c r="AE48" s="122">
        <v>30.243923076923078</v>
      </c>
      <c r="AF48" s="122">
        <v>5.0659151414309482</v>
      </c>
      <c r="AG48" s="122">
        <v>5.3093306693306697E-2</v>
      </c>
      <c r="AH48" s="122">
        <v>7.9047537878787875</v>
      </c>
      <c r="AI48" s="120">
        <v>31.203611209648809</v>
      </c>
      <c r="AJ48" s="120">
        <v>51.910505508749189</v>
      </c>
      <c r="AK48" s="120">
        <v>0.15878981651376151</v>
      </c>
      <c r="AL48" s="120">
        <v>8.5843049327354259E-2</v>
      </c>
      <c r="AM48" s="122">
        <v>0.93885865339760999</v>
      </c>
      <c r="AN48" s="123">
        <v>1.9101775362318842</v>
      </c>
      <c r="AO48" s="123">
        <v>9.7000114810562561</v>
      </c>
      <c r="AP48" s="123">
        <v>1.6195407003891049</v>
      </c>
      <c r="AQ48" s="123">
        <v>9.4468631897203341</v>
      </c>
      <c r="AR48" s="123">
        <v>3.2936803813346716</v>
      </c>
      <c r="AS48" s="123">
        <v>0.41387122844827584</v>
      </c>
      <c r="AT48" s="123">
        <v>4.408584109774691</v>
      </c>
      <c r="AU48" s="123">
        <v>0.65975806451612895</v>
      </c>
      <c r="AV48" s="123">
        <v>5.205014142165985</v>
      </c>
      <c r="AW48" s="123">
        <v>1.0108870967741934</v>
      </c>
      <c r="AX48" s="123">
        <v>2.9651257731958762</v>
      </c>
      <c r="AY48" s="123">
        <v>0.39654347826086961</v>
      </c>
      <c r="AZ48" s="123">
        <v>2.5476474916387959</v>
      </c>
      <c r="BA48" s="123">
        <v>0.3321917808219178</v>
      </c>
      <c r="BB48" s="123">
        <v>0.85098103161397665</v>
      </c>
      <c r="BC48" s="120">
        <v>0.13561359414271662</v>
      </c>
      <c r="BD48" s="123">
        <v>0.30063773650407921</v>
      </c>
      <c r="BE48" s="123">
        <v>3.6767091541135576E-2</v>
      </c>
    </row>
    <row r="49" spans="1:57" x14ac:dyDescent="0.2">
      <c r="B49" s="115">
        <v>44</v>
      </c>
      <c r="C49" s="116">
        <v>42892</v>
      </c>
      <c r="D49" s="117" t="s">
        <v>313</v>
      </c>
      <c r="E49" s="83">
        <v>119.89</v>
      </c>
      <c r="F49" s="83">
        <v>2841.5899999999997</v>
      </c>
      <c r="G49" s="83">
        <v>-1265.7899999999997</v>
      </c>
      <c r="H49" s="83">
        <v>2842.7899999999995</v>
      </c>
      <c r="I49" s="83" t="s">
        <v>180</v>
      </c>
      <c r="J49" s="115" t="s">
        <v>48</v>
      </c>
      <c r="K49" s="115" t="s">
        <v>50</v>
      </c>
      <c r="L49" s="115" t="s">
        <v>43</v>
      </c>
      <c r="M49" s="115" t="s">
        <v>306</v>
      </c>
      <c r="Q49" s="120">
        <v>0.24336159600997506</v>
      </c>
      <c r="R49" s="120">
        <v>16.375</v>
      </c>
      <c r="S49" s="120">
        <v>2.5078150684931506</v>
      </c>
      <c r="T49" s="121">
        <v>0.6714795528554921</v>
      </c>
      <c r="U49" s="121">
        <v>8.9999999999999993E-3</v>
      </c>
      <c r="V49" s="120">
        <v>16.660771718359545</v>
      </c>
      <c r="W49" s="118">
        <v>2940.5152224824355</v>
      </c>
      <c r="X49" s="122">
        <v>499.99861527809827</v>
      </c>
      <c r="Y49" s="118">
        <v>440.29988668555245</v>
      </c>
      <c r="Z49" s="118">
        <v>1527.520103761349</v>
      </c>
      <c r="AA49" s="123">
        <v>6.9215220973782774</v>
      </c>
      <c r="AB49" s="122">
        <v>50.300908391070053</v>
      </c>
      <c r="AC49" s="118">
        <v>202.96141304347827</v>
      </c>
      <c r="AD49" s="122">
        <v>8.5527171304233143</v>
      </c>
      <c r="AE49" s="122">
        <v>29.945790209790211</v>
      </c>
      <c r="AF49" s="122">
        <v>4.1298602329450915</v>
      </c>
      <c r="AG49" s="122">
        <v>8.7347052947052944E-2</v>
      </c>
      <c r="AH49" s="124">
        <v>0.8</v>
      </c>
      <c r="AI49" s="120">
        <v>35.742437034409356</v>
      </c>
      <c r="AJ49" s="120">
        <v>67.875405055087484</v>
      </c>
      <c r="AK49" s="120">
        <v>0.19557486238532112</v>
      </c>
      <c r="AL49" s="120">
        <v>5.5262331838565021E-2</v>
      </c>
      <c r="AM49" s="122">
        <v>0.53836541750894107</v>
      </c>
      <c r="AN49" s="123">
        <v>2.0307777777777778</v>
      </c>
      <c r="AO49" s="123">
        <v>10.852721010332949</v>
      </c>
      <c r="AP49" s="123">
        <v>1.8680670817120624</v>
      </c>
      <c r="AQ49" s="123">
        <v>10.365124716553288</v>
      </c>
      <c r="AR49" s="123">
        <v>3.9507183475497576</v>
      </c>
      <c r="AS49" s="123">
        <v>0.39787284482758617</v>
      </c>
      <c r="AT49" s="123">
        <v>4.805839742503812</v>
      </c>
      <c r="AU49" s="123">
        <v>0.76506336405529951</v>
      </c>
      <c r="AV49" s="123">
        <v>5.9661395608485304</v>
      </c>
      <c r="AW49" s="123">
        <v>1.122795698924731</v>
      </c>
      <c r="AX49" s="123">
        <v>3.5601896907216495</v>
      </c>
      <c r="AY49" s="123">
        <v>0.43121739130434789</v>
      </c>
      <c r="AZ49" s="123">
        <v>3.0221107023411369</v>
      </c>
      <c r="BA49" s="123">
        <v>0.40353881278538811</v>
      </c>
      <c r="BB49" s="123">
        <v>1.3514099833610649</v>
      </c>
      <c r="BC49" s="120">
        <v>0.157906239755218</v>
      </c>
      <c r="BD49" s="123">
        <v>0.28861898975872247</v>
      </c>
      <c r="BE49" s="123">
        <v>4.0782155272305907E-2</v>
      </c>
    </row>
    <row r="50" spans="1:57" s="83" customFormat="1" ht="12" customHeight="1" x14ac:dyDescent="0.2">
      <c r="A50" s="62">
        <v>14</v>
      </c>
      <c r="B50" s="115">
        <v>45</v>
      </c>
      <c r="C50" s="89">
        <v>42933</v>
      </c>
      <c r="D50" s="117" t="s">
        <v>315</v>
      </c>
      <c r="E50" s="115">
        <v>136.05000000000001</v>
      </c>
      <c r="F50" s="115">
        <v>2857.75</v>
      </c>
      <c r="G50" s="115">
        <v>-1281.95</v>
      </c>
      <c r="H50" s="115">
        <v>2858.95</v>
      </c>
      <c r="I50" s="83" t="s">
        <v>180</v>
      </c>
      <c r="K50" s="83" t="s">
        <v>53</v>
      </c>
      <c r="L50" s="83" t="s">
        <v>278</v>
      </c>
      <c r="M50" s="115" t="s">
        <v>306</v>
      </c>
      <c r="N50" s="90">
        <v>81.608103830326058</v>
      </c>
      <c r="Q50" s="90">
        <v>0.30931650048247022</v>
      </c>
      <c r="R50" s="90">
        <v>17.132150027886226</v>
      </c>
      <c r="S50" s="90">
        <v>3.5225150877192983</v>
      </c>
      <c r="T50" s="91">
        <v>0.80776290075946788</v>
      </c>
      <c r="U50" s="90">
        <v>3.5304615384615386E-2</v>
      </c>
      <c r="V50" s="90">
        <v>23.466070283270977</v>
      </c>
      <c r="W50" s="92">
        <v>3592.3039513677809</v>
      </c>
      <c r="X50" s="93">
        <v>541.62472196478211</v>
      </c>
      <c r="Y50" s="92">
        <v>783.48343108504389</v>
      </c>
      <c r="Z50" s="92">
        <v>1589.4835680751173</v>
      </c>
      <c r="AA50" s="90">
        <v>7.531377458396368</v>
      </c>
      <c r="AB50" s="93">
        <v>47.271570538857297</v>
      </c>
      <c r="AC50" s="92">
        <v>256.8957894736842</v>
      </c>
      <c r="AD50" s="94" t="s">
        <v>131</v>
      </c>
      <c r="AE50" s="93">
        <v>29.297537313432837</v>
      </c>
      <c r="AF50" s="93">
        <v>5.9036638655462186</v>
      </c>
      <c r="AG50" s="90">
        <v>0.26233107299561231</v>
      </c>
      <c r="AH50" s="93">
        <v>11.748212324588163</v>
      </c>
      <c r="AI50" s="90">
        <v>45.603529411764704</v>
      </c>
      <c r="AJ50" s="90">
        <v>57.675950266429837</v>
      </c>
      <c r="AK50" s="90">
        <v>0.10571271729185727</v>
      </c>
      <c r="AL50" s="90">
        <v>0.12407577497129738</v>
      </c>
      <c r="AM50" s="94" t="s">
        <v>96</v>
      </c>
      <c r="AN50" s="111">
        <v>2.968654001616815</v>
      </c>
      <c r="AO50" s="111">
        <v>12.860677187375149</v>
      </c>
      <c r="AP50" s="111">
        <v>2.4335394076711441</v>
      </c>
      <c r="AQ50" s="111">
        <v>14.799425158641286</v>
      </c>
      <c r="AR50" s="111">
        <v>5.6567296716784288</v>
      </c>
      <c r="AS50" s="111">
        <v>0.76830917874396143</v>
      </c>
      <c r="AT50" s="111">
        <v>7.2340191387559818</v>
      </c>
      <c r="AU50" s="111">
        <v>1.3099744952178536</v>
      </c>
      <c r="AV50" s="111">
        <v>8.374013170575008</v>
      </c>
      <c r="AW50" s="111">
        <v>1.8778043660789252</v>
      </c>
      <c r="AX50" s="111">
        <v>5.1118951048951047</v>
      </c>
      <c r="AY50" s="111">
        <v>0.69749028077753772</v>
      </c>
      <c r="AZ50" s="111">
        <v>4.7087271022194441</v>
      </c>
      <c r="BA50" s="111">
        <v>0.69278222222222219</v>
      </c>
      <c r="BB50" s="111">
        <v>1.8152161993769467</v>
      </c>
      <c r="BC50" s="90">
        <v>0.1953934114348653</v>
      </c>
      <c r="BD50" s="111">
        <v>0.54713278008298749</v>
      </c>
      <c r="BE50" s="111">
        <v>0.10345688073394496</v>
      </c>
    </row>
    <row r="51" spans="1:57" x14ac:dyDescent="0.2">
      <c r="A51" s="114">
        <v>15</v>
      </c>
      <c r="B51" s="115">
        <v>46</v>
      </c>
      <c r="C51" s="116">
        <v>42516</v>
      </c>
      <c r="D51" s="117" t="s">
        <v>316</v>
      </c>
      <c r="E51" s="83">
        <v>159.80000000000001</v>
      </c>
      <c r="F51" s="83">
        <v>2881.5</v>
      </c>
      <c r="G51" s="83">
        <v>-1305.7</v>
      </c>
      <c r="H51" s="83">
        <v>2898.06</v>
      </c>
      <c r="I51" s="83" t="s">
        <v>180</v>
      </c>
      <c r="J51" s="115" t="s">
        <v>389</v>
      </c>
      <c r="K51" s="115" t="s">
        <v>47</v>
      </c>
      <c r="L51" s="115" t="s">
        <v>43</v>
      </c>
      <c r="M51" s="115" t="s">
        <v>306</v>
      </c>
      <c r="N51" s="8">
        <v>78.714596868133967</v>
      </c>
      <c r="Q51" s="120">
        <v>0.28899999999999998</v>
      </c>
      <c r="R51" s="120">
        <v>15.77</v>
      </c>
      <c r="S51" s="120">
        <v>2.165</v>
      </c>
      <c r="T51" s="121">
        <v>0.67101</v>
      </c>
      <c r="U51" s="120">
        <v>4.0000000000000001E-3</v>
      </c>
      <c r="V51" s="120">
        <v>22.27</v>
      </c>
      <c r="W51" s="118">
        <v>3747</v>
      </c>
      <c r="X51" s="122">
        <v>563.79999999999995</v>
      </c>
      <c r="Y51" s="118">
        <v>762.1</v>
      </c>
      <c r="Z51" s="118">
        <v>1564</v>
      </c>
      <c r="AA51" s="123">
        <v>7.8639999999999999</v>
      </c>
      <c r="AB51" s="122">
        <v>53.92</v>
      </c>
      <c r="AC51" s="118">
        <v>289.39999999999998</v>
      </c>
      <c r="AD51" s="122">
        <v>1.476</v>
      </c>
      <c r="AE51" s="122">
        <v>34.1</v>
      </c>
      <c r="AF51" s="122">
        <v>5.2119999999999997</v>
      </c>
      <c r="AG51" s="124">
        <v>0.2</v>
      </c>
      <c r="AH51" s="122">
        <v>10.77</v>
      </c>
      <c r="AI51" s="120">
        <v>90.41</v>
      </c>
      <c r="AJ51" s="120">
        <v>145</v>
      </c>
      <c r="AK51" s="120">
        <v>0.16200000000000001</v>
      </c>
      <c r="AL51" s="120">
        <v>0.11600000000000001</v>
      </c>
      <c r="AM51" s="122">
        <v>1.171</v>
      </c>
      <c r="AN51" s="123">
        <v>4.6239999999999997</v>
      </c>
      <c r="AO51" s="123">
        <v>24.14</v>
      </c>
      <c r="AP51" s="123">
        <v>4.6779999999999999</v>
      </c>
      <c r="AQ51" s="123">
        <v>27.35</v>
      </c>
      <c r="AR51" s="123">
        <v>10.23</v>
      </c>
      <c r="AS51" s="123">
        <v>0.75600000000000001</v>
      </c>
      <c r="AT51" s="123">
        <v>13.56</v>
      </c>
      <c r="AU51" s="123">
        <v>2.4209999999999998</v>
      </c>
      <c r="AV51" s="123">
        <v>16.53</v>
      </c>
      <c r="AW51" s="123">
        <v>3.52</v>
      </c>
      <c r="AX51" s="123">
        <v>9.3529999999999998</v>
      </c>
      <c r="AY51" s="123">
        <v>1.242</v>
      </c>
      <c r="AZ51" s="123">
        <v>7.39</v>
      </c>
      <c r="BA51" s="123">
        <v>1.012</v>
      </c>
      <c r="BB51" s="123">
        <v>3.8879999999999999</v>
      </c>
      <c r="BC51" s="120">
        <v>0.58199999999999996</v>
      </c>
      <c r="BD51" s="123">
        <v>0.502</v>
      </c>
      <c r="BE51" s="123">
        <v>5.8999999999999997E-2</v>
      </c>
    </row>
    <row r="52" spans="1:57" x14ac:dyDescent="0.2">
      <c r="A52" s="114">
        <v>16</v>
      </c>
      <c r="B52" s="115">
        <v>47</v>
      </c>
      <c r="C52" s="116">
        <v>42892</v>
      </c>
      <c r="D52" s="117" t="s">
        <v>318</v>
      </c>
      <c r="E52" s="115">
        <v>197.34</v>
      </c>
      <c r="F52" s="115">
        <v>2919.04</v>
      </c>
      <c r="G52" s="115">
        <v>-1343.24</v>
      </c>
      <c r="H52" s="115">
        <v>2944.9399999999996</v>
      </c>
      <c r="I52" s="83" t="s">
        <v>180</v>
      </c>
      <c r="J52" s="115" t="s">
        <v>49</v>
      </c>
      <c r="K52" s="115" t="s">
        <v>49</v>
      </c>
      <c r="L52" s="115" t="s">
        <v>43</v>
      </c>
      <c r="M52" s="115" t="s">
        <v>306</v>
      </c>
      <c r="N52" s="8">
        <v>82.487309644670049</v>
      </c>
      <c r="Q52" s="120">
        <v>0.3357506234413965</v>
      </c>
      <c r="R52" s="120">
        <v>15.883749274521184</v>
      </c>
      <c r="S52" s="120">
        <v>2.5968683409436832</v>
      </c>
      <c r="T52" s="121">
        <v>0.65322808081515449</v>
      </c>
      <c r="U52" s="121">
        <v>8.9999999999999993E-3</v>
      </c>
      <c r="V52" s="120">
        <v>15.39847714243716</v>
      </c>
      <c r="W52" s="118">
        <v>2214.2341920374706</v>
      </c>
      <c r="X52" s="122">
        <v>485.93378721440104</v>
      </c>
      <c r="Y52" s="118">
        <v>1299.7325779036828</v>
      </c>
      <c r="Z52" s="118">
        <v>1421.896887159533</v>
      </c>
      <c r="AA52" s="123">
        <v>6.9696808988764039</v>
      </c>
      <c r="AB52" s="122">
        <v>47.947138824736975</v>
      </c>
      <c r="AC52" s="118">
        <v>173.53514492753621</v>
      </c>
      <c r="AD52" s="122">
        <v>29.844157984966369</v>
      </c>
      <c r="AE52" s="122">
        <v>26.890377622377621</v>
      </c>
      <c r="AF52" s="122">
        <v>6.1243710482529119</v>
      </c>
      <c r="AG52" s="122">
        <v>0.10324655344655345</v>
      </c>
      <c r="AH52" s="122">
        <v>9.1025252525252522</v>
      </c>
      <c r="AI52" s="120">
        <v>15.816332032635685</v>
      </c>
      <c r="AJ52" s="120">
        <v>33.001697990926765</v>
      </c>
      <c r="AK52" s="120">
        <v>0.14408027522935779</v>
      </c>
      <c r="AL52" s="120">
        <v>0.12590470852017938</v>
      </c>
      <c r="AM52" s="122">
        <v>1.091995024102006</v>
      </c>
      <c r="AN52" s="123">
        <v>1.2387483896940419</v>
      </c>
      <c r="AO52" s="123">
        <v>7.4254154228855738</v>
      </c>
      <c r="AP52" s="123">
        <v>1.0455621789883269</v>
      </c>
      <c r="AQ52" s="123">
        <v>5.7943287981859406</v>
      </c>
      <c r="AR52" s="123">
        <v>2.3209299213915369</v>
      </c>
      <c r="AS52" s="123">
        <v>0.34947198275862068</v>
      </c>
      <c r="AT52" s="123">
        <v>1.9394612908690501</v>
      </c>
      <c r="AU52" s="123">
        <v>0.35668202764976958</v>
      </c>
      <c r="AV52" s="123">
        <v>2.5880282843319691</v>
      </c>
      <c r="AW52" s="123">
        <v>0.41656720430107519</v>
      </c>
      <c r="AX52" s="123">
        <v>1.5103632302405499</v>
      </c>
      <c r="AY52" s="123">
        <v>0.15957971014492753</v>
      </c>
      <c r="AZ52" s="123">
        <v>1.0698193979933108</v>
      </c>
      <c r="BA52" s="123">
        <v>0.13900000000000001</v>
      </c>
      <c r="BB52" s="123">
        <v>0.62231680532445932</v>
      </c>
      <c r="BC52" s="120">
        <v>1.4762576767566387</v>
      </c>
      <c r="BD52" s="123">
        <v>0.2309994792570734</v>
      </c>
      <c r="BE52" s="123">
        <v>6.6308227114716109E-2</v>
      </c>
    </row>
    <row r="53" spans="1:57" x14ac:dyDescent="0.2">
      <c r="A53" s="114">
        <v>17</v>
      </c>
      <c r="B53" s="115">
        <v>48</v>
      </c>
      <c r="C53" s="116" t="s">
        <v>57</v>
      </c>
      <c r="D53" s="117" t="s">
        <v>319</v>
      </c>
      <c r="E53" s="115">
        <v>204.55</v>
      </c>
      <c r="F53" s="115">
        <v>2926.25</v>
      </c>
      <c r="G53" s="115">
        <v>-1350.45</v>
      </c>
      <c r="H53" s="115">
        <v>2952.1499999999996</v>
      </c>
      <c r="I53" s="83" t="s">
        <v>180</v>
      </c>
      <c r="J53" s="115" t="s">
        <v>320</v>
      </c>
      <c r="K53" s="115" t="s">
        <v>53</v>
      </c>
      <c r="L53" s="115" t="s">
        <v>43</v>
      </c>
      <c r="M53" s="115" t="s">
        <v>401</v>
      </c>
      <c r="Q53" s="120">
        <v>2.3879999999999999</v>
      </c>
      <c r="R53" s="120">
        <v>23.44</v>
      </c>
      <c r="S53" s="120">
        <v>10.4</v>
      </c>
      <c r="T53" s="121">
        <v>1.08751</v>
      </c>
      <c r="U53" s="120">
        <v>0.315</v>
      </c>
      <c r="V53" s="120">
        <v>13.39</v>
      </c>
      <c r="W53" s="118">
        <v>5133</v>
      </c>
      <c r="X53" s="122">
        <v>363.4</v>
      </c>
      <c r="Y53" s="118">
        <v>689.7</v>
      </c>
      <c r="Z53" s="118">
        <v>883.9</v>
      </c>
      <c r="AA53" s="123">
        <v>9.468</v>
      </c>
      <c r="AB53" s="122">
        <v>80.599999999999994</v>
      </c>
      <c r="AC53" s="118">
        <v>788</v>
      </c>
      <c r="AD53" s="124">
        <v>8.9</v>
      </c>
      <c r="AE53" s="122">
        <v>44.08</v>
      </c>
      <c r="AF53" s="122">
        <v>12.22</v>
      </c>
      <c r="AG53" s="124">
        <v>1.3</v>
      </c>
      <c r="AH53" s="122">
        <v>37.450000000000003</v>
      </c>
      <c r="AI53" s="120">
        <v>16.04</v>
      </c>
      <c r="AJ53" s="120">
        <v>38.979999999999997</v>
      </c>
      <c r="AK53" s="120">
        <v>1.7729999999999999</v>
      </c>
      <c r="AL53" s="121">
        <v>0.73</v>
      </c>
      <c r="AM53" s="122">
        <v>32.729999999999997</v>
      </c>
      <c r="AN53" s="123">
        <v>2.3690000000000002</v>
      </c>
      <c r="AO53" s="123">
        <v>7.2750000000000004</v>
      </c>
      <c r="AP53" s="123">
        <v>1.2430000000000001</v>
      </c>
      <c r="AQ53" s="123">
        <v>6.0129999999999999</v>
      </c>
      <c r="AR53" s="123">
        <v>2.29</v>
      </c>
      <c r="AS53" s="123">
        <v>0.39600000000000002</v>
      </c>
      <c r="AT53" s="123">
        <v>2.35</v>
      </c>
      <c r="AU53" s="123">
        <v>0.34200000000000003</v>
      </c>
      <c r="AV53" s="123">
        <v>2.8559999999999999</v>
      </c>
      <c r="AW53" s="123">
        <v>0.59299999999999997</v>
      </c>
      <c r="AX53" s="123">
        <v>1.772</v>
      </c>
      <c r="AY53" s="123">
        <v>0.22500000000000001</v>
      </c>
      <c r="AZ53" s="123">
        <v>1.26</v>
      </c>
      <c r="BA53" s="123">
        <v>0.14599999999999999</v>
      </c>
      <c r="BB53" s="123">
        <v>1.077</v>
      </c>
      <c r="BC53" s="121">
        <v>3.1</v>
      </c>
      <c r="BD53" s="123">
        <v>0.47399999999999998</v>
      </c>
      <c r="BE53" s="123">
        <v>0.114</v>
      </c>
    </row>
    <row r="54" spans="1:57" x14ac:dyDescent="0.2">
      <c r="B54" s="115">
        <v>49</v>
      </c>
      <c r="C54" s="116" t="s">
        <v>57</v>
      </c>
      <c r="D54" s="117" t="s">
        <v>319</v>
      </c>
      <c r="E54" s="115">
        <v>204.55</v>
      </c>
      <c r="F54" s="115">
        <v>2926.25</v>
      </c>
      <c r="G54" s="115">
        <v>-1350.45</v>
      </c>
      <c r="H54" s="115">
        <v>2952.1499999999996</v>
      </c>
      <c r="I54" s="83" t="s">
        <v>180</v>
      </c>
      <c r="J54" s="115" t="s">
        <v>320</v>
      </c>
      <c r="K54" s="115" t="s">
        <v>53</v>
      </c>
      <c r="L54" s="115" t="s">
        <v>43</v>
      </c>
      <c r="M54" s="115" t="s">
        <v>401</v>
      </c>
      <c r="Q54" s="120">
        <v>2.274</v>
      </c>
      <c r="R54" s="120">
        <v>23.75</v>
      </c>
      <c r="S54" s="120">
        <v>10.06</v>
      </c>
      <c r="T54" s="121">
        <v>1.04711</v>
      </c>
      <c r="U54" s="120">
        <v>0.27600000000000002</v>
      </c>
      <c r="V54" s="120">
        <v>13.1</v>
      </c>
      <c r="W54" s="118">
        <v>3297</v>
      </c>
      <c r="X54" s="122">
        <v>313.8</v>
      </c>
      <c r="Y54" s="118">
        <v>374.9</v>
      </c>
      <c r="Z54" s="118">
        <v>1010</v>
      </c>
      <c r="AA54" s="123">
        <v>9.5359999999999996</v>
      </c>
      <c r="AB54" s="122">
        <v>79.989999999999995</v>
      </c>
      <c r="AC54" s="118">
        <v>736.3</v>
      </c>
      <c r="AD54" s="124">
        <v>6.4</v>
      </c>
      <c r="AE54" s="122">
        <v>45.31</v>
      </c>
      <c r="AF54" s="122">
        <v>10.59</v>
      </c>
      <c r="AG54" s="124">
        <v>2.1</v>
      </c>
      <c r="AH54" s="122">
        <v>26.5</v>
      </c>
      <c r="AI54" s="120">
        <v>17.29</v>
      </c>
      <c r="AJ54" s="120">
        <v>40.61</v>
      </c>
      <c r="AK54" s="120">
        <v>0.75900000000000001</v>
      </c>
      <c r="AL54" s="121">
        <v>0.91</v>
      </c>
      <c r="AM54" s="122">
        <v>23.28</v>
      </c>
      <c r="AN54" s="123">
        <v>2.2559999999999998</v>
      </c>
      <c r="AO54" s="123">
        <v>6.9749999999999996</v>
      </c>
      <c r="AP54" s="123">
        <v>1.143</v>
      </c>
      <c r="AQ54" s="123">
        <v>6.2960000000000003</v>
      </c>
      <c r="AR54" s="123">
        <v>2.246</v>
      </c>
      <c r="AS54" s="123">
        <v>0.434</v>
      </c>
      <c r="AT54" s="123">
        <v>2.68</v>
      </c>
      <c r="AU54" s="123">
        <v>0.46400000000000002</v>
      </c>
      <c r="AV54" s="123">
        <v>2.903</v>
      </c>
      <c r="AW54" s="123">
        <v>0.626</v>
      </c>
      <c r="AX54" s="123">
        <v>1.8080000000000001</v>
      </c>
      <c r="AY54" s="123">
        <v>0.23200000000000001</v>
      </c>
      <c r="AZ54" s="123">
        <v>1.371</v>
      </c>
      <c r="BA54" s="123">
        <v>0.20200000000000001</v>
      </c>
      <c r="BB54" s="123">
        <v>1.5820000000000001</v>
      </c>
      <c r="BC54" s="121">
        <v>3.2</v>
      </c>
      <c r="BD54" s="123">
        <v>0.33200000000000002</v>
      </c>
      <c r="BE54" s="123">
        <v>7.1999999999999995E-2</v>
      </c>
    </row>
    <row r="55" spans="1:57" x14ac:dyDescent="0.2">
      <c r="B55" s="115">
        <v>50</v>
      </c>
      <c r="C55" s="116" t="s">
        <v>57</v>
      </c>
      <c r="D55" s="117" t="s">
        <v>319</v>
      </c>
      <c r="E55" s="115">
        <v>204.55</v>
      </c>
      <c r="F55" s="115">
        <v>2926.25</v>
      </c>
      <c r="G55" s="115">
        <v>-1350.45</v>
      </c>
      <c r="H55" s="115">
        <v>2952.1499999999996</v>
      </c>
      <c r="I55" s="83" t="s">
        <v>180</v>
      </c>
      <c r="J55" s="115" t="s">
        <v>320</v>
      </c>
      <c r="K55" s="115" t="s">
        <v>53</v>
      </c>
      <c r="L55" s="115" t="s">
        <v>43</v>
      </c>
      <c r="M55" s="115" t="s">
        <v>401</v>
      </c>
      <c r="Q55" s="120">
        <v>2.9249999999999998</v>
      </c>
      <c r="R55" s="120">
        <v>20.98</v>
      </c>
      <c r="S55" s="120">
        <v>11.45</v>
      </c>
      <c r="T55" s="121">
        <v>0.87897999999999998</v>
      </c>
      <c r="U55" s="120">
        <v>9.0999999999999998E-2</v>
      </c>
      <c r="V55" s="120">
        <v>11.43</v>
      </c>
      <c r="W55" s="118">
        <v>474</v>
      </c>
      <c r="X55" s="122">
        <v>87.02</v>
      </c>
      <c r="Y55" s="118">
        <v>157.19999999999999</v>
      </c>
      <c r="Z55" s="118">
        <v>1076</v>
      </c>
      <c r="AA55" s="123">
        <v>9.7370000000000001</v>
      </c>
      <c r="AB55" s="122">
        <v>93.5</v>
      </c>
      <c r="AC55" s="118">
        <v>817.9</v>
      </c>
      <c r="AD55" s="124">
        <v>7.7</v>
      </c>
      <c r="AE55" s="122">
        <v>53.85</v>
      </c>
      <c r="AF55" s="122">
        <v>12.74</v>
      </c>
      <c r="AG55" s="124">
        <v>1.7</v>
      </c>
      <c r="AH55" s="122">
        <v>11.99</v>
      </c>
      <c r="AI55" s="120">
        <v>1.577</v>
      </c>
      <c r="AJ55" s="120">
        <v>0.95099999999999996</v>
      </c>
      <c r="AK55" s="120">
        <v>1.4999999999999999E-2</v>
      </c>
      <c r="AL55" s="121">
        <v>0.54</v>
      </c>
      <c r="AM55" s="122">
        <v>28.07</v>
      </c>
      <c r="AN55" s="123">
        <v>1.921</v>
      </c>
      <c r="AO55" s="123">
        <v>5.5830000000000002</v>
      </c>
      <c r="AP55" s="123">
        <v>0.56799999999999995</v>
      </c>
      <c r="AQ55" s="123">
        <v>2.0960000000000001</v>
      </c>
      <c r="AR55" s="123">
        <v>0.38900000000000001</v>
      </c>
      <c r="AS55" s="123">
        <v>0.38100000000000001</v>
      </c>
      <c r="AT55" s="125">
        <v>0.35</v>
      </c>
      <c r="AU55" s="125">
        <v>0.08</v>
      </c>
      <c r="AV55" s="123">
        <v>0.316</v>
      </c>
      <c r="AW55" s="123">
        <v>5.0999999999999997E-2</v>
      </c>
      <c r="AX55" s="123">
        <v>0.216</v>
      </c>
      <c r="AY55" s="123">
        <v>3.6999999999999998E-2</v>
      </c>
      <c r="AZ55" s="123">
        <v>0.28000000000000003</v>
      </c>
      <c r="BA55" s="125">
        <v>7.0000000000000007E-2</v>
      </c>
      <c r="BB55" s="123">
        <v>0.106</v>
      </c>
      <c r="BC55" s="121">
        <v>2.4</v>
      </c>
      <c r="BD55" s="123">
        <v>0.11</v>
      </c>
      <c r="BE55" s="123">
        <v>0.108</v>
      </c>
    </row>
    <row r="56" spans="1:57" x14ac:dyDescent="0.2">
      <c r="A56" s="114">
        <v>18</v>
      </c>
      <c r="B56" s="115">
        <v>51</v>
      </c>
      <c r="C56" s="116">
        <v>42517</v>
      </c>
      <c r="D56" s="117" t="s">
        <v>322</v>
      </c>
      <c r="E56" s="120">
        <v>217.20178692405</v>
      </c>
      <c r="F56" s="120">
        <v>2938.8999999999996</v>
      </c>
      <c r="G56" s="120">
        <v>-1363.0999999999997</v>
      </c>
      <c r="H56" s="120">
        <v>2964.7999999999993</v>
      </c>
      <c r="I56" s="83" t="s">
        <v>180</v>
      </c>
      <c r="J56" s="115" t="s">
        <v>48</v>
      </c>
      <c r="K56" s="115" t="s">
        <v>50</v>
      </c>
      <c r="L56" s="115" t="s">
        <v>43</v>
      </c>
      <c r="M56" s="115" t="s">
        <v>306</v>
      </c>
      <c r="Q56" s="120">
        <v>0.20200000000000001</v>
      </c>
      <c r="R56" s="120">
        <v>15.23</v>
      </c>
      <c r="S56" s="120">
        <v>4.016</v>
      </c>
      <c r="T56" s="121">
        <v>0.83182999999999996</v>
      </c>
      <c r="U56" s="120">
        <v>3.0000000000000001E-3</v>
      </c>
      <c r="V56" s="120">
        <v>19.37</v>
      </c>
      <c r="W56" s="118">
        <v>3160</v>
      </c>
      <c r="X56" s="122">
        <v>529.5</v>
      </c>
      <c r="Y56" s="118">
        <v>351.1</v>
      </c>
      <c r="Z56" s="118">
        <v>1902</v>
      </c>
      <c r="AA56" s="123">
        <v>13.6</v>
      </c>
      <c r="AB56" s="122">
        <v>73.39</v>
      </c>
      <c r="AC56" s="118">
        <v>722.6</v>
      </c>
      <c r="AD56" s="122">
        <v>753.4</v>
      </c>
      <c r="AE56" s="122">
        <v>52.07</v>
      </c>
      <c r="AF56" s="122">
        <v>7.4130000000000003</v>
      </c>
      <c r="AG56" s="124">
        <v>0.3</v>
      </c>
      <c r="AH56" s="122">
        <v>9.1579999999999995</v>
      </c>
      <c r="AI56" s="120">
        <v>31.09</v>
      </c>
      <c r="AJ56" s="120">
        <v>54.93</v>
      </c>
      <c r="AK56" s="120">
        <v>0.27500000000000002</v>
      </c>
      <c r="AL56" s="120">
        <v>0.25600000000000001</v>
      </c>
      <c r="AM56" s="122">
        <v>3.7290000000000001</v>
      </c>
      <c r="AN56" s="123">
        <v>1.6639999999999999</v>
      </c>
      <c r="AO56" s="123">
        <v>7.5389999999999997</v>
      </c>
      <c r="AP56" s="123">
        <v>1.3759999999999999</v>
      </c>
      <c r="AQ56" s="123">
        <v>9.3569999999999993</v>
      </c>
      <c r="AR56" s="123">
        <v>3.3180000000000001</v>
      </c>
      <c r="AS56" s="123">
        <v>0.45800000000000002</v>
      </c>
      <c r="AT56" s="123">
        <v>4.5709999999999997</v>
      </c>
      <c r="AU56" s="123">
        <v>0.80600000000000005</v>
      </c>
      <c r="AV56" s="123">
        <v>5.4829999999999997</v>
      </c>
      <c r="AW56" s="123">
        <v>1.3220000000000001</v>
      </c>
      <c r="AX56" s="123">
        <v>3.5289999999999999</v>
      </c>
      <c r="AY56" s="123">
        <v>0.499</v>
      </c>
      <c r="AZ56" s="123">
        <v>3.26</v>
      </c>
      <c r="BA56" s="123">
        <v>0.47</v>
      </c>
      <c r="BB56" s="123">
        <v>2.0470000000000002</v>
      </c>
      <c r="BC56" s="120">
        <v>0.35499999999999998</v>
      </c>
      <c r="BD56" s="123">
        <v>0.86599999999999999</v>
      </c>
      <c r="BE56" s="123">
        <v>0.18</v>
      </c>
    </row>
    <row r="57" spans="1:57" x14ac:dyDescent="0.2">
      <c r="B57" s="115">
        <v>52</v>
      </c>
      <c r="C57" s="116">
        <v>42517</v>
      </c>
      <c r="D57" s="117" t="s">
        <v>322</v>
      </c>
      <c r="E57" s="120">
        <v>217.20178692405</v>
      </c>
      <c r="F57" s="120">
        <v>2938.8999999999996</v>
      </c>
      <c r="G57" s="120">
        <v>-1363.0999999999997</v>
      </c>
      <c r="H57" s="120">
        <v>2964.7999999999993</v>
      </c>
      <c r="I57" s="83" t="s">
        <v>180</v>
      </c>
      <c r="J57" s="115" t="s">
        <v>48</v>
      </c>
      <c r="K57" s="115" t="s">
        <v>50</v>
      </c>
      <c r="L57" s="115" t="s">
        <v>43</v>
      </c>
      <c r="M57" s="115" t="s">
        <v>306</v>
      </c>
      <c r="Q57" s="120">
        <v>0.19500000000000001</v>
      </c>
      <c r="R57" s="120">
        <v>15.4</v>
      </c>
      <c r="S57" s="120">
        <v>5.5640000000000001</v>
      </c>
      <c r="T57" s="121">
        <v>0.83764000000000005</v>
      </c>
      <c r="U57" s="120">
        <v>3.0000000000000001E-3</v>
      </c>
      <c r="V57" s="120">
        <v>17.91</v>
      </c>
      <c r="W57" s="118">
        <v>3014</v>
      </c>
      <c r="X57" s="122">
        <v>509.1</v>
      </c>
      <c r="Y57" s="118">
        <v>528.1</v>
      </c>
      <c r="Z57" s="118">
        <v>1858</v>
      </c>
      <c r="AA57" s="123">
        <v>15.78</v>
      </c>
      <c r="AB57" s="122">
        <v>79.14</v>
      </c>
      <c r="AC57" s="118">
        <v>1881</v>
      </c>
      <c r="AD57" s="122">
        <v>2734</v>
      </c>
      <c r="AE57" s="122">
        <v>53.43</v>
      </c>
      <c r="AF57" s="122">
        <v>9.2119999999999997</v>
      </c>
      <c r="AG57" s="124">
        <v>0.3</v>
      </c>
      <c r="AH57" s="122">
        <v>8.9350000000000005</v>
      </c>
      <c r="AI57" s="120">
        <v>28.24</v>
      </c>
      <c r="AJ57" s="120">
        <v>53.71</v>
      </c>
      <c r="AK57" s="120">
        <v>0.25700000000000001</v>
      </c>
      <c r="AL57" s="120">
        <v>0.25900000000000001</v>
      </c>
      <c r="AM57" s="122">
        <v>2.8460000000000001</v>
      </c>
      <c r="AN57" s="123">
        <v>1.5</v>
      </c>
      <c r="AO57" s="123">
        <v>6.9779999999999998</v>
      </c>
      <c r="AP57" s="123">
        <v>1.2609999999999999</v>
      </c>
      <c r="AQ57" s="123">
        <v>8.6999999999999993</v>
      </c>
      <c r="AR57" s="123">
        <v>2.835</v>
      </c>
      <c r="AS57" s="123">
        <v>0.39900000000000002</v>
      </c>
      <c r="AT57" s="123">
        <v>4.4000000000000004</v>
      </c>
      <c r="AU57" s="123">
        <v>0.77200000000000002</v>
      </c>
      <c r="AV57" s="123">
        <v>5.24</v>
      </c>
      <c r="AW57" s="123">
        <v>1.1519999999999999</v>
      </c>
      <c r="AX57" s="123">
        <v>3.1520000000000001</v>
      </c>
      <c r="AY57" s="123">
        <v>0.41599999999999998</v>
      </c>
      <c r="AZ57" s="123">
        <v>2.9089999999999998</v>
      </c>
      <c r="BA57" s="123">
        <v>0.442</v>
      </c>
      <c r="BB57" s="123">
        <v>1.98</v>
      </c>
      <c r="BC57" s="120">
        <v>0.47299999999999998</v>
      </c>
      <c r="BD57" s="123">
        <v>0.72599999999999998</v>
      </c>
      <c r="BE57" s="123">
        <v>0.16800000000000001</v>
      </c>
    </row>
    <row r="58" spans="1:57" x14ac:dyDescent="0.2">
      <c r="B58" s="115">
        <v>53</v>
      </c>
      <c r="C58" s="116">
        <v>42517</v>
      </c>
      <c r="D58" s="117" t="s">
        <v>322</v>
      </c>
      <c r="E58" s="120">
        <v>217.20178692405</v>
      </c>
      <c r="F58" s="120">
        <v>2938.8999999999996</v>
      </c>
      <c r="G58" s="120">
        <v>-1363.0999999999997</v>
      </c>
      <c r="H58" s="120">
        <v>2964.7999999999993</v>
      </c>
      <c r="I58" s="83" t="s">
        <v>180</v>
      </c>
      <c r="J58" s="115" t="s">
        <v>48</v>
      </c>
      <c r="K58" s="115" t="s">
        <v>50</v>
      </c>
      <c r="L58" s="115" t="s">
        <v>43</v>
      </c>
      <c r="M58" s="115" t="s">
        <v>306</v>
      </c>
      <c r="Q58" s="120">
        <v>0.20799999999999999</v>
      </c>
      <c r="R58" s="120">
        <v>16.21</v>
      </c>
      <c r="S58" s="120">
        <v>4.8739999999999997</v>
      </c>
      <c r="T58" s="121">
        <v>0.86190999999999995</v>
      </c>
      <c r="U58" s="120">
        <v>3.0000000000000001E-3</v>
      </c>
      <c r="V58" s="120">
        <v>20.02</v>
      </c>
      <c r="W58" s="118">
        <v>3141</v>
      </c>
      <c r="X58" s="122">
        <v>538</v>
      </c>
      <c r="Y58" s="118">
        <v>364.4</v>
      </c>
      <c r="Z58" s="118">
        <v>2017</v>
      </c>
      <c r="AA58" s="123">
        <v>14.98</v>
      </c>
      <c r="AB58" s="122">
        <v>73.72</v>
      </c>
      <c r="AC58" s="118">
        <v>658.5</v>
      </c>
      <c r="AD58" s="122">
        <v>12.06</v>
      </c>
      <c r="AE58" s="122">
        <v>53.94</v>
      </c>
      <c r="AF58" s="122">
        <v>7.9059999999999997</v>
      </c>
      <c r="AG58" s="122">
        <v>0.23699999999999999</v>
      </c>
      <c r="AH58" s="122">
        <v>9.6189999999999998</v>
      </c>
      <c r="AI58" s="120">
        <v>33.979999999999997</v>
      </c>
      <c r="AJ58" s="120">
        <v>60.38</v>
      </c>
      <c r="AK58" s="120">
        <v>0.26400000000000001</v>
      </c>
      <c r="AL58" s="120">
        <v>0.29799999999999999</v>
      </c>
      <c r="AM58" s="122">
        <v>1.546</v>
      </c>
      <c r="AN58" s="123">
        <v>1.629</v>
      </c>
      <c r="AO58" s="123">
        <v>7.4870000000000001</v>
      </c>
      <c r="AP58" s="123">
        <v>1.419</v>
      </c>
      <c r="AQ58" s="123">
        <v>9.5239999999999991</v>
      </c>
      <c r="AR58" s="123">
        <v>3.5659999999999998</v>
      </c>
      <c r="AS58" s="123">
        <v>0.46500000000000002</v>
      </c>
      <c r="AT58" s="123">
        <v>5.0529999999999999</v>
      </c>
      <c r="AU58" s="123">
        <v>0.88800000000000001</v>
      </c>
      <c r="AV58" s="123">
        <v>6.1139999999999999</v>
      </c>
      <c r="AW58" s="123">
        <v>1.306</v>
      </c>
      <c r="AX58" s="123">
        <v>3.7410000000000001</v>
      </c>
      <c r="AY58" s="123">
        <v>0.53400000000000003</v>
      </c>
      <c r="AZ58" s="123">
        <v>3.4870000000000001</v>
      </c>
      <c r="BA58" s="123">
        <v>0.47399999999999998</v>
      </c>
      <c r="BB58" s="123">
        <v>2.12</v>
      </c>
      <c r="BC58" s="120">
        <v>0.33200000000000002</v>
      </c>
      <c r="BD58" s="123">
        <v>0.78500000000000003</v>
      </c>
      <c r="BE58" s="123">
        <v>0.183</v>
      </c>
    </row>
    <row r="59" spans="1:57" x14ac:dyDescent="0.2">
      <c r="B59" s="115">
        <v>54</v>
      </c>
      <c r="C59" s="116">
        <v>42517</v>
      </c>
      <c r="D59" s="117" t="s">
        <v>322</v>
      </c>
      <c r="E59" s="120">
        <v>217.20178692405</v>
      </c>
      <c r="F59" s="120">
        <v>2938.8999999999996</v>
      </c>
      <c r="G59" s="120">
        <v>-1363.0999999999997</v>
      </c>
      <c r="H59" s="120">
        <v>2964.7999999999993</v>
      </c>
      <c r="I59" s="83" t="s">
        <v>180</v>
      </c>
      <c r="J59" s="115" t="s">
        <v>48</v>
      </c>
      <c r="K59" s="115" t="s">
        <v>50</v>
      </c>
      <c r="L59" s="115" t="s">
        <v>43</v>
      </c>
      <c r="M59" s="115" t="s">
        <v>306</v>
      </c>
      <c r="Q59" s="120">
        <v>0.19600000000000001</v>
      </c>
      <c r="R59" s="120">
        <v>14.55</v>
      </c>
      <c r="S59" s="120">
        <v>3.4580000000000002</v>
      </c>
      <c r="T59" s="121">
        <v>0.86472000000000004</v>
      </c>
      <c r="U59" s="120">
        <v>3.0000000000000001E-3</v>
      </c>
      <c r="V59" s="120">
        <v>19.47</v>
      </c>
      <c r="W59" s="118">
        <v>3007</v>
      </c>
      <c r="X59" s="122">
        <v>530.6</v>
      </c>
      <c r="Y59" s="118">
        <v>289.8</v>
      </c>
      <c r="Z59" s="118">
        <v>2030</v>
      </c>
      <c r="AA59" s="123">
        <v>14.6</v>
      </c>
      <c r="AB59" s="122">
        <v>72.55</v>
      </c>
      <c r="AC59" s="118">
        <v>877.7</v>
      </c>
      <c r="AD59" s="122">
        <v>15.13</v>
      </c>
      <c r="AE59" s="122">
        <v>56.13</v>
      </c>
      <c r="AF59" s="122">
        <v>5.8849999999999998</v>
      </c>
      <c r="AG59" s="124">
        <v>0.3</v>
      </c>
      <c r="AH59" s="122">
        <v>8.7050000000000001</v>
      </c>
      <c r="AI59" s="120">
        <v>34.76</v>
      </c>
      <c r="AJ59" s="120">
        <v>66.680000000000007</v>
      </c>
      <c r="AK59" s="120">
        <v>0.35099999999999998</v>
      </c>
      <c r="AL59" s="120">
        <v>0.17100000000000001</v>
      </c>
      <c r="AM59" s="122">
        <v>1.962</v>
      </c>
      <c r="AN59" s="123">
        <v>1.6519999999999999</v>
      </c>
      <c r="AO59" s="123">
        <v>8.26</v>
      </c>
      <c r="AP59" s="123">
        <v>1.494</v>
      </c>
      <c r="AQ59" s="123">
        <v>9.4149999999999991</v>
      </c>
      <c r="AR59" s="123">
        <v>3.629</v>
      </c>
      <c r="AS59" s="123">
        <v>0.41199999999999998</v>
      </c>
      <c r="AT59" s="123">
        <v>4.7439999999999998</v>
      </c>
      <c r="AU59" s="123">
        <v>0.94799999999999995</v>
      </c>
      <c r="AV59" s="123">
        <v>6.218</v>
      </c>
      <c r="AW59" s="123">
        <v>1.3680000000000001</v>
      </c>
      <c r="AX59" s="123">
        <v>3.819</v>
      </c>
      <c r="AY59" s="123">
        <v>0.52100000000000002</v>
      </c>
      <c r="AZ59" s="123">
        <v>3.391</v>
      </c>
      <c r="BA59" s="123">
        <v>0.48499999999999999</v>
      </c>
      <c r="BB59" s="123">
        <v>2.4300000000000002</v>
      </c>
      <c r="BC59" s="120">
        <v>0.47299999999999998</v>
      </c>
      <c r="BD59" s="123">
        <v>0.64200000000000002</v>
      </c>
      <c r="BE59" s="123">
        <v>0.23300000000000001</v>
      </c>
    </row>
    <row r="60" spans="1:57" x14ac:dyDescent="0.2">
      <c r="B60" s="115">
        <v>55</v>
      </c>
      <c r="C60" s="116">
        <v>42517</v>
      </c>
      <c r="D60" s="117" t="s">
        <v>322</v>
      </c>
      <c r="E60" s="120">
        <v>217.20178692405</v>
      </c>
      <c r="F60" s="120">
        <v>2938.8999999999996</v>
      </c>
      <c r="G60" s="120">
        <v>-1363.0999999999997</v>
      </c>
      <c r="H60" s="120">
        <v>2964.7999999999993</v>
      </c>
      <c r="I60" s="83" t="s">
        <v>180</v>
      </c>
      <c r="J60" s="115" t="s">
        <v>48</v>
      </c>
      <c r="K60" s="115" t="s">
        <v>50</v>
      </c>
      <c r="L60" s="115" t="s">
        <v>43</v>
      </c>
      <c r="M60" s="115" t="s">
        <v>306</v>
      </c>
      <c r="Q60" s="120">
        <v>0.24</v>
      </c>
      <c r="R60" s="120">
        <v>16.03</v>
      </c>
      <c r="S60" s="120">
        <v>4.6829999999999998</v>
      </c>
      <c r="T60" s="121">
        <v>0.82684000000000002</v>
      </c>
      <c r="U60" s="120">
        <v>4.0000000000000001E-3</v>
      </c>
      <c r="V60" s="120">
        <v>19.440000000000001</v>
      </c>
      <c r="W60" s="118">
        <v>2559</v>
      </c>
      <c r="X60" s="122">
        <v>501.8</v>
      </c>
      <c r="Y60" s="118">
        <v>357.3</v>
      </c>
      <c r="Z60" s="118">
        <v>2010</v>
      </c>
      <c r="AA60" s="123">
        <v>14.92</v>
      </c>
      <c r="AB60" s="122">
        <v>70.97</v>
      </c>
      <c r="AC60" s="118">
        <v>796.3</v>
      </c>
      <c r="AD60" s="122">
        <v>7.1840000000000002</v>
      </c>
      <c r="AE60" s="122">
        <v>53.24</v>
      </c>
      <c r="AF60" s="122">
        <v>7.2750000000000004</v>
      </c>
      <c r="AG60" s="122">
        <v>0.28899999999999998</v>
      </c>
      <c r="AH60" s="122">
        <v>14.09</v>
      </c>
      <c r="AI60" s="120">
        <v>31.27</v>
      </c>
      <c r="AJ60" s="120">
        <v>55.96</v>
      </c>
      <c r="AK60" s="120">
        <v>0.20399999999999999</v>
      </c>
      <c r="AL60" s="120">
        <v>0.247</v>
      </c>
      <c r="AM60" s="122">
        <v>1.8879999999999999</v>
      </c>
      <c r="AN60" s="123">
        <v>1.58</v>
      </c>
      <c r="AO60" s="123">
        <v>7.2060000000000004</v>
      </c>
      <c r="AP60" s="123">
        <v>1.365</v>
      </c>
      <c r="AQ60" s="123">
        <v>8.9489999999999998</v>
      </c>
      <c r="AR60" s="123">
        <v>3.7469999999999999</v>
      </c>
      <c r="AS60" s="123">
        <v>0.42199999999999999</v>
      </c>
      <c r="AT60" s="123">
        <v>4.516</v>
      </c>
      <c r="AU60" s="123">
        <v>0.81100000000000005</v>
      </c>
      <c r="AV60" s="123">
        <v>5.5949999999999998</v>
      </c>
      <c r="AW60" s="123">
        <v>1.1220000000000001</v>
      </c>
      <c r="AX60" s="123">
        <v>3.4529999999999998</v>
      </c>
      <c r="AY60" s="123">
        <v>0.438</v>
      </c>
      <c r="AZ60" s="123">
        <v>3.2269999999999999</v>
      </c>
      <c r="BA60" s="123">
        <v>0.52600000000000002</v>
      </c>
      <c r="BB60" s="123">
        <v>1.6639999999999999</v>
      </c>
      <c r="BC60" s="120">
        <v>0.40500000000000003</v>
      </c>
      <c r="BD60" s="123">
        <v>0.58499999999999996</v>
      </c>
      <c r="BE60" s="123">
        <v>0.157</v>
      </c>
    </row>
    <row r="61" spans="1:57" x14ac:dyDescent="0.2">
      <c r="B61" s="115">
        <v>56</v>
      </c>
      <c r="C61" s="116">
        <v>42517</v>
      </c>
      <c r="D61" s="117" t="s">
        <v>322</v>
      </c>
      <c r="E61" s="120">
        <v>217.20178692405</v>
      </c>
      <c r="F61" s="120">
        <v>2938.8999999999996</v>
      </c>
      <c r="G61" s="120">
        <v>-1363.0999999999997</v>
      </c>
      <c r="H61" s="120">
        <v>2964.7999999999993</v>
      </c>
      <c r="I61" s="83" t="s">
        <v>180</v>
      </c>
      <c r="J61" s="115" t="s">
        <v>48</v>
      </c>
      <c r="K61" s="115" t="s">
        <v>50</v>
      </c>
      <c r="L61" s="115" t="s">
        <v>43</v>
      </c>
      <c r="M61" s="115" t="s">
        <v>306</v>
      </c>
      <c r="Q61" s="120">
        <v>0.24099999999999999</v>
      </c>
      <c r="R61" s="120">
        <v>15.42</v>
      </c>
      <c r="S61" s="120">
        <v>3.9860000000000002</v>
      </c>
      <c r="T61" s="121">
        <v>0.87144999999999995</v>
      </c>
      <c r="U61" s="120">
        <v>3.0000000000000001E-3</v>
      </c>
      <c r="V61" s="120">
        <v>17.62</v>
      </c>
      <c r="W61" s="118">
        <v>2620</v>
      </c>
      <c r="X61" s="122">
        <v>534.5</v>
      </c>
      <c r="Y61" s="118">
        <v>430.1</v>
      </c>
      <c r="Z61" s="118">
        <v>2013</v>
      </c>
      <c r="AA61" s="123">
        <v>14.89</v>
      </c>
      <c r="AB61" s="122">
        <v>74.17</v>
      </c>
      <c r="AC61" s="118">
        <v>650.5</v>
      </c>
      <c r="AD61" s="122">
        <v>9.9450000000000003</v>
      </c>
      <c r="AE61" s="122">
        <v>61.95</v>
      </c>
      <c r="AF61" s="122">
        <v>7.431</v>
      </c>
      <c r="AG61" s="124">
        <v>0.3</v>
      </c>
      <c r="AH61" s="122">
        <v>8.673</v>
      </c>
      <c r="AI61" s="120">
        <v>26.88</v>
      </c>
      <c r="AJ61" s="120">
        <v>52.05</v>
      </c>
      <c r="AK61" s="120">
        <v>0.20799999999999999</v>
      </c>
      <c r="AL61" s="120">
        <v>0.16400000000000001</v>
      </c>
      <c r="AM61" s="122">
        <v>1.9410000000000001</v>
      </c>
      <c r="AN61" s="123">
        <v>1.488</v>
      </c>
      <c r="AO61" s="123">
        <v>7.6260000000000003</v>
      </c>
      <c r="AP61" s="123">
        <v>1.232</v>
      </c>
      <c r="AQ61" s="123">
        <v>8.4</v>
      </c>
      <c r="AR61" s="123">
        <v>2.887</v>
      </c>
      <c r="AS61" s="123">
        <v>0.40400000000000003</v>
      </c>
      <c r="AT61" s="123">
        <v>4.1180000000000003</v>
      </c>
      <c r="AU61" s="123">
        <v>0.71</v>
      </c>
      <c r="AV61" s="123">
        <v>5.1379999999999999</v>
      </c>
      <c r="AW61" s="123">
        <v>0.999</v>
      </c>
      <c r="AX61" s="123">
        <v>2.8929999999999998</v>
      </c>
      <c r="AY61" s="123">
        <v>0.40899999999999997</v>
      </c>
      <c r="AZ61" s="123">
        <v>2.7120000000000002</v>
      </c>
      <c r="BA61" s="123">
        <v>0.40200000000000002</v>
      </c>
      <c r="BB61" s="123">
        <v>1.4830000000000001</v>
      </c>
      <c r="BC61" s="120">
        <v>0.46800000000000003</v>
      </c>
      <c r="BD61" s="123">
        <v>0.50700000000000001</v>
      </c>
      <c r="BE61" s="123">
        <v>0.17100000000000001</v>
      </c>
    </row>
    <row r="62" spans="1:57" x14ac:dyDescent="0.2">
      <c r="B62" s="115">
        <v>57</v>
      </c>
      <c r="C62" s="116">
        <v>42517</v>
      </c>
      <c r="D62" s="117" t="s">
        <v>322</v>
      </c>
      <c r="E62" s="120">
        <v>217.20178692405</v>
      </c>
      <c r="F62" s="120">
        <v>2938.8999999999996</v>
      </c>
      <c r="G62" s="120">
        <v>-1363.0999999999997</v>
      </c>
      <c r="H62" s="120">
        <v>2964.7999999999993</v>
      </c>
      <c r="I62" s="83" t="s">
        <v>180</v>
      </c>
      <c r="J62" s="115" t="s">
        <v>48</v>
      </c>
      <c r="K62" s="115" t="s">
        <v>50</v>
      </c>
      <c r="L62" s="115" t="s">
        <v>43</v>
      </c>
      <c r="M62" s="115" t="s">
        <v>306</v>
      </c>
      <c r="Q62" s="120">
        <v>0.22900000000000001</v>
      </c>
      <c r="R62" s="120">
        <v>14.44</v>
      </c>
      <c r="S62" s="120">
        <v>3.3090000000000002</v>
      </c>
      <c r="T62" s="121">
        <v>0.8296</v>
      </c>
      <c r="U62" s="121">
        <v>3.0000000000000001E-3</v>
      </c>
      <c r="V62" s="120">
        <v>16.809999999999999</v>
      </c>
      <c r="W62" s="118">
        <v>2700</v>
      </c>
      <c r="X62" s="122">
        <v>487.3</v>
      </c>
      <c r="Y62" s="118">
        <v>397.8</v>
      </c>
      <c r="Z62" s="118">
        <v>1976</v>
      </c>
      <c r="AA62" s="123">
        <v>13.83</v>
      </c>
      <c r="AB62" s="122">
        <v>74.260000000000005</v>
      </c>
      <c r="AC62" s="118">
        <v>682.8</v>
      </c>
      <c r="AD62" s="122">
        <v>14.36</v>
      </c>
      <c r="AE62" s="122">
        <v>61.66</v>
      </c>
      <c r="AF62" s="122">
        <v>6.8029999999999999</v>
      </c>
      <c r="AG62" s="122">
        <v>0.19400000000000001</v>
      </c>
      <c r="AH62" s="122">
        <v>7.7709999999999999</v>
      </c>
      <c r="AI62" s="120">
        <v>24.84</v>
      </c>
      <c r="AJ62" s="120">
        <v>47.05</v>
      </c>
      <c r="AK62" s="120">
        <v>0.35099999999999998</v>
      </c>
      <c r="AL62" s="120">
        <v>0.155</v>
      </c>
      <c r="AM62" s="122">
        <v>2.04</v>
      </c>
      <c r="AN62" s="123">
        <v>1.3560000000000001</v>
      </c>
      <c r="AO62" s="123">
        <v>7.4980000000000002</v>
      </c>
      <c r="AP62" s="123">
        <v>1.216</v>
      </c>
      <c r="AQ62" s="123">
        <v>7.9409999999999998</v>
      </c>
      <c r="AR62" s="123">
        <v>2.6240000000000001</v>
      </c>
      <c r="AS62" s="123">
        <v>0.34599999999999997</v>
      </c>
      <c r="AT62" s="123">
        <v>3.738</v>
      </c>
      <c r="AU62" s="123">
        <v>0.66400000000000003</v>
      </c>
      <c r="AV62" s="123">
        <v>4.5839999999999996</v>
      </c>
      <c r="AW62" s="123">
        <v>1.0069999999999999</v>
      </c>
      <c r="AX62" s="123">
        <v>2.75</v>
      </c>
      <c r="AY62" s="123">
        <v>0.36299999999999999</v>
      </c>
      <c r="AZ62" s="123">
        <v>2.4889999999999999</v>
      </c>
      <c r="BA62" s="123">
        <v>0.374</v>
      </c>
      <c r="BB62" s="123">
        <v>1.5389999999999999</v>
      </c>
      <c r="BC62" s="120">
        <v>0.50900000000000001</v>
      </c>
      <c r="BD62" s="123">
        <v>0.501</v>
      </c>
      <c r="BE62" s="123">
        <v>0.17699999999999999</v>
      </c>
    </row>
    <row r="63" spans="1:57" x14ac:dyDescent="0.2">
      <c r="A63" s="114">
        <v>19</v>
      </c>
      <c r="B63" s="115">
        <v>58</v>
      </c>
      <c r="C63" s="116">
        <v>42894</v>
      </c>
      <c r="D63" s="117" t="s">
        <v>335</v>
      </c>
      <c r="E63" s="115">
        <v>246.7</v>
      </c>
      <c r="F63" s="115">
        <v>2968.3999999999996</v>
      </c>
      <c r="G63" s="115">
        <v>-1392.5999999999997</v>
      </c>
      <c r="H63" s="115">
        <v>2994.2999999999993</v>
      </c>
      <c r="I63" s="83" t="s">
        <v>181</v>
      </c>
      <c r="J63" s="115" t="s">
        <v>336</v>
      </c>
      <c r="K63" s="115" t="s">
        <v>47</v>
      </c>
      <c r="L63" s="115" t="s">
        <v>43</v>
      </c>
      <c r="M63" s="115" t="s">
        <v>289</v>
      </c>
      <c r="Q63" s="120">
        <v>0.32404409937888201</v>
      </c>
      <c r="R63" s="120">
        <v>18.507849121796717</v>
      </c>
      <c r="S63" s="120">
        <v>2.8961715575620772</v>
      </c>
      <c r="T63" s="121">
        <v>0.30554587861211085</v>
      </c>
      <c r="U63" s="120">
        <v>4.0047846889952152E-2</v>
      </c>
      <c r="V63" s="120">
        <v>20.166295371050698</v>
      </c>
      <c r="W63" s="118">
        <v>3200.6198083067093</v>
      </c>
      <c r="X63" s="122">
        <v>434.43515399422523</v>
      </c>
      <c r="Y63" s="118">
        <v>1835.5754428833231</v>
      </c>
      <c r="Z63" s="118">
        <v>1777.9960835509137</v>
      </c>
      <c r="AA63" s="123">
        <v>9.896988797610156</v>
      </c>
      <c r="AB63" s="122">
        <v>66.95707442698945</v>
      </c>
      <c r="AC63" s="118">
        <v>283.63759909399772</v>
      </c>
      <c r="AD63" s="122">
        <v>8.5994404630650489</v>
      </c>
      <c r="AE63" s="122">
        <v>48.094534711964556</v>
      </c>
      <c r="AF63" s="122">
        <v>5.582352840666382</v>
      </c>
      <c r="AG63" s="122">
        <v>0.15216778259157149</v>
      </c>
      <c r="AH63" s="122">
        <v>11.765716993051166</v>
      </c>
      <c r="AI63" s="120">
        <v>28.012187159956479</v>
      </c>
      <c r="AJ63" s="120">
        <v>39.192378449408672</v>
      </c>
      <c r="AK63" s="120">
        <v>0.49731505576208179</v>
      </c>
      <c r="AL63" s="120">
        <v>9.5467869222097004E-2</v>
      </c>
      <c r="AM63" s="122">
        <v>1.9986586890243903</v>
      </c>
      <c r="AN63" s="123">
        <v>3.2656831395348846</v>
      </c>
      <c r="AO63" s="123">
        <v>10.7624398356486</v>
      </c>
      <c r="AP63" s="123">
        <v>1.8134852988691434</v>
      </c>
      <c r="AQ63" s="123">
        <v>9.9112183729077454</v>
      </c>
      <c r="AR63" s="123">
        <v>3.1584875904860397</v>
      </c>
      <c r="AS63" s="123">
        <v>0.48709866392600215</v>
      </c>
      <c r="AT63" s="123">
        <v>3.5099935164647671</v>
      </c>
      <c r="AU63" s="123">
        <v>0.63278467153284679</v>
      </c>
      <c r="AV63" s="123">
        <v>4.1654426415094337</v>
      </c>
      <c r="AW63" s="123">
        <v>0.88147075208913661</v>
      </c>
      <c r="AX63" s="123">
        <v>2.4679199999999999</v>
      </c>
      <c r="AY63" s="123">
        <v>0.39794117647058824</v>
      </c>
      <c r="AZ63" s="123">
        <v>2.2686186267845003</v>
      </c>
      <c r="BA63" s="123">
        <v>0.3476926503340757</v>
      </c>
      <c r="BB63" s="123">
        <v>1.2938900953389831</v>
      </c>
      <c r="BC63" s="120">
        <v>0.24609699321047523</v>
      </c>
      <c r="BD63" s="123">
        <v>0.16516368992818997</v>
      </c>
      <c r="BE63" s="123">
        <v>3.9146620847651775E-2</v>
      </c>
    </row>
    <row r="64" spans="1:57" x14ac:dyDescent="0.2">
      <c r="B64" s="115">
        <v>59</v>
      </c>
      <c r="C64" s="116">
        <v>42894</v>
      </c>
      <c r="D64" s="117" t="s">
        <v>335</v>
      </c>
      <c r="E64" s="115">
        <v>246.7</v>
      </c>
      <c r="F64" s="115">
        <v>2968.3999999999996</v>
      </c>
      <c r="G64" s="115">
        <v>-1392.5999999999997</v>
      </c>
      <c r="H64" s="115">
        <v>2994.2999999999993</v>
      </c>
      <c r="I64" s="83" t="s">
        <v>181</v>
      </c>
      <c r="J64" s="115" t="s">
        <v>336</v>
      </c>
      <c r="K64" s="115" t="s">
        <v>47</v>
      </c>
      <c r="L64" s="115" t="s">
        <v>43</v>
      </c>
      <c r="M64" s="115" t="s">
        <v>289</v>
      </c>
      <c r="Q64" s="120">
        <v>0.31269223602484469</v>
      </c>
      <c r="R64" s="120">
        <v>16.722188309818602</v>
      </c>
      <c r="S64" s="120">
        <v>2.9684695259593683</v>
      </c>
      <c r="T64" s="121">
        <v>0.37135169380481498</v>
      </c>
      <c r="U64" s="120">
        <v>3.5023923444976075E-2</v>
      </c>
      <c r="V64" s="120">
        <v>20.318455547391626</v>
      </c>
      <c r="W64" s="118">
        <v>4678.6980830670927</v>
      </c>
      <c r="X64" s="122">
        <v>485.15399422521659</v>
      </c>
      <c r="Y64" s="118">
        <v>1647.2516799022601</v>
      </c>
      <c r="Z64" s="118">
        <v>1700.9040469973891</v>
      </c>
      <c r="AA64" s="123">
        <v>9.1509096340552656</v>
      </c>
      <c r="AB64" s="122">
        <v>60.300818954416691</v>
      </c>
      <c r="AC64" s="118">
        <v>262.35560588901473</v>
      </c>
      <c r="AD64" s="122">
        <v>7.8161080485115759</v>
      </c>
      <c r="AE64" s="122">
        <v>37.477341211225998</v>
      </c>
      <c r="AF64" s="122">
        <v>5.3746877402819315</v>
      </c>
      <c r="AG64" s="124">
        <v>0.09</v>
      </c>
      <c r="AH64" s="122">
        <v>11.684504106127603</v>
      </c>
      <c r="AI64" s="120">
        <v>31.528280739934715</v>
      </c>
      <c r="AJ64" s="120">
        <v>59.922996057818658</v>
      </c>
      <c r="AK64" s="120">
        <v>0.80679182156133833</v>
      </c>
      <c r="AL64" s="120">
        <v>3.8669673055242E-2</v>
      </c>
      <c r="AM64" s="122">
        <v>2.0690972560975611</v>
      </c>
      <c r="AN64" s="123">
        <v>3.7660452657807317</v>
      </c>
      <c r="AO64" s="123">
        <v>13.387425161416552</v>
      </c>
      <c r="AP64" s="123">
        <v>2.2225715670436181</v>
      </c>
      <c r="AQ64" s="123">
        <v>12.300879719735306</v>
      </c>
      <c r="AR64" s="123">
        <v>4.0730801447776637</v>
      </c>
      <c r="AS64" s="123">
        <v>0.46687615621788292</v>
      </c>
      <c r="AT64" s="123">
        <v>4.32688005459819</v>
      </c>
      <c r="AU64" s="123">
        <v>0.73290267639902684</v>
      </c>
      <c r="AV64" s="123">
        <v>5.0421116981132075</v>
      </c>
      <c r="AW64" s="123">
        <v>0.96579387186629528</v>
      </c>
      <c r="AX64" s="123">
        <v>2.9128888888888889</v>
      </c>
      <c r="AY64" s="123">
        <v>0.46315931372549018</v>
      </c>
      <c r="AZ64" s="123">
        <v>2.4654860639021074</v>
      </c>
      <c r="BA64" s="123">
        <v>0.35162138084632516</v>
      </c>
      <c r="BB64" s="123">
        <v>2.7347203389830512</v>
      </c>
      <c r="BC64" s="120">
        <v>0.1832774975751697</v>
      </c>
      <c r="BD64" s="123">
        <v>0.26176910329589392</v>
      </c>
      <c r="BE64" s="123">
        <v>5.5445589919816733E-2</v>
      </c>
    </row>
    <row r="65" spans="1:57" x14ac:dyDescent="0.2">
      <c r="B65" s="115">
        <v>60</v>
      </c>
      <c r="C65" s="116">
        <v>42894</v>
      </c>
      <c r="D65" s="117" t="s">
        <v>335</v>
      </c>
      <c r="E65" s="115">
        <v>246.7</v>
      </c>
      <c r="F65" s="115">
        <v>2968.3999999999996</v>
      </c>
      <c r="G65" s="115">
        <v>-1392.5999999999997</v>
      </c>
      <c r="H65" s="115">
        <v>2994.2999999999993</v>
      </c>
      <c r="I65" s="83" t="s">
        <v>181</v>
      </c>
      <c r="J65" s="115" t="s">
        <v>336</v>
      </c>
      <c r="K65" s="115" t="s">
        <v>47</v>
      </c>
      <c r="L65" s="115" t="s">
        <v>43</v>
      </c>
      <c r="M65" s="115" t="s">
        <v>289</v>
      </c>
      <c r="Q65" s="120">
        <v>0.32714006211180124</v>
      </c>
      <c r="R65" s="120">
        <v>18.066685862366828</v>
      </c>
      <c r="S65" s="120">
        <v>2.5516930022573368</v>
      </c>
      <c r="T65" s="121">
        <v>0.15248422813515497</v>
      </c>
      <c r="U65" s="120">
        <v>4.5071770334928228E-2</v>
      </c>
      <c r="V65" s="120">
        <v>19.588086700955177</v>
      </c>
      <c r="W65" s="118">
        <v>2674.7156549520769</v>
      </c>
      <c r="X65" s="122">
        <v>326.44670356111641</v>
      </c>
      <c r="Y65" s="118">
        <v>2018.0867440439829</v>
      </c>
      <c r="Z65" s="118">
        <v>1856.0639686684071</v>
      </c>
      <c r="AA65" s="123">
        <v>9.6274055265123231</v>
      </c>
      <c r="AB65" s="122">
        <v>66.744640741694582</v>
      </c>
      <c r="AC65" s="118">
        <v>278.1336353340883</v>
      </c>
      <c r="AD65" s="122">
        <v>9.623798235942667</v>
      </c>
      <c r="AE65" s="122">
        <v>52.295657311669132</v>
      </c>
      <c r="AF65" s="122">
        <v>5.1060025630072614</v>
      </c>
      <c r="AG65" s="122">
        <v>0.35677176053564397</v>
      </c>
      <c r="AH65" s="122">
        <v>11.217530006317117</v>
      </c>
      <c r="AI65" s="120">
        <v>19.521556039173014</v>
      </c>
      <c r="AJ65" s="120">
        <v>30.725886990801577</v>
      </c>
      <c r="AK65" s="120">
        <v>0.29916821561338292</v>
      </c>
      <c r="AL65" s="120">
        <v>4.4421645997745209E-2</v>
      </c>
      <c r="AM65" s="122">
        <v>2.6756007621951219</v>
      </c>
      <c r="AN65" s="123">
        <v>3.0031980897009971</v>
      </c>
      <c r="AO65" s="123">
        <v>11.744378790843278</v>
      </c>
      <c r="AP65" s="123">
        <v>1.7762956381260093</v>
      </c>
      <c r="AQ65" s="123">
        <v>8.3657734527053318</v>
      </c>
      <c r="AR65" s="123">
        <v>2.8279364012409518</v>
      </c>
      <c r="AS65" s="123">
        <v>0.38510688591983561</v>
      </c>
      <c r="AT65" s="123">
        <v>2.4828101006654153</v>
      </c>
      <c r="AU65" s="123">
        <v>0.48892579075425796</v>
      </c>
      <c r="AV65" s="123">
        <v>2.9798901886792453</v>
      </c>
      <c r="AW65" s="123">
        <v>0.6167353760445683</v>
      </c>
      <c r="AX65" s="123">
        <v>1.760791111111111</v>
      </c>
      <c r="AY65" s="123">
        <v>0.28850735294117652</v>
      </c>
      <c r="AZ65" s="123">
        <v>1.7077321549966009</v>
      </c>
      <c r="BA65" s="123">
        <v>0.27108240534521161</v>
      </c>
      <c r="BB65" s="123">
        <v>1.192026747881356</v>
      </c>
      <c r="BC65" s="120">
        <v>0.31927846750727445</v>
      </c>
      <c r="BD65" s="123">
        <v>0.19889891364389611</v>
      </c>
      <c r="BE65" s="123">
        <v>3.5826460481099665E-2</v>
      </c>
    </row>
    <row r="66" spans="1:57" x14ac:dyDescent="0.2">
      <c r="B66" s="115">
        <v>61</v>
      </c>
      <c r="C66" s="116">
        <v>42894</v>
      </c>
      <c r="D66" s="117" t="s">
        <v>335</v>
      </c>
      <c r="E66" s="115">
        <v>246.7</v>
      </c>
      <c r="F66" s="115">
        <v>2968.3999999999996</v>
      </c>
      <c r="G66" s="115">
        <v>-1392.5999999999997</v>
      </c>
      <c r="H66" s="115">
        <v>2994.2999999999993</v>
      </c>
      <c r="I66" s="83" t="s">
        <v>181</v>
      </c>
      <c r="J66" s="115" t="s">
        <v>336</v>
      </c>
      <c r="K66" s="115" t="s">
        <v>47</v>
      </c>
      <c r="L66" s="115" t="s">
        <v>43</v>
      </c>
      <c r="M66" s="115" t="s">
        <v>289</v>
      </c>
      <c r="Q66" s="120">
        <v>0.30030838509316771</v>
      </c>
      <c r="R66" s="120">
        <v>16.154978404837316</v>
      </c>
      <c r="S66" s="120">
        <v>2.1349164785553052</v>
      </c>
      <c r="T66" s="121">
        <v>0.23670249659317236</v>
      </c>
      <c r="U66" s="120">
        <v>4.7081339712918654E-2</v>
      </c>
      <c r="V66" s="120">
        <v>18.604117560617194</v>
      </c>
      <c r="W66" s="118">
        <v>2611.0319488817895</v>
      </c>
      <c r="X66" s="122">
        <v>364.36176612127048</v>
      </c>
      <c r="Y66" s="118">
        <v>1561.2272449602931</v>
      </c>
      <c r="Z66" s="118">
        <v>1659.9184073107049</v>
      </c>
      <c r="AA66" s="123">
        <v>8.90321135175504</v>
      </c>
      <c r="AB66" s="122">
        <v>60.543600309039405</v>
      </c>
      <c r="AC66" s="118">
        <v>251.3476783691959</v>
      </c>
      <c r="AD66" s="122">
        <v>13.101449834619626</v>
      </c>
      <c r="AE66" s="122">
        <v>41.272909896602663</v>
      </c>
      <c r="AF66" s="122">
        <v>4.5135173002990179</v>
      </c>
      <c r="AG66" s="122">
        <v>0.32078613627412367</v>
      </c>
      <c r="AH66" s="122">
        <v>10.476462413139608</v>
      </c>
      <c r="AI66" s="120">
        <v>21.172198041349294</v>
      </c>
      <c r="AJ66" s="120">
        <v>38.343495400788434</v>
      </c>
      <c r="AK66" s="120">
        <v>0.3778141263940521</v>
      </c>
      <c r="AL66" s="120">
        <v>3.7765501691093571E-2</v>
      </c>
      <c r="AM66" s="122">
        <v>2.2941347560975611</v>
      </c>
      <c r="AN66" s="123">
        <v>3.0134514119601334</v>
      </c>
      <c r="AO66" s="123">
        <v>12.006877323420072</v>
      </c>
      <c r="AP66" s="123">
        <v>1.856547011308562</v>
      </c>
      <c r="AQ66" s="123">
        <v>8.9161790579992211</v>
      </c>
      <c r="AR66" s="123">
        <v>2.6109488107549121</v>
      </c>
      <c r="AS66" s="123">
        <v>0.41412178828365881</v>
      </c>
      <c r="AT66" s="123">
        <v>2.8033960075072515</v>
      </c>
      <c r="AU66" s="123">
        <v>0.45198905109489057</v>
      </c>
      <c r="AV66" s="123">
        <v>3.365744528301887</v>
      </c>
      <c r="AW66" s="123">
        <v>0.70007799442896934</v>
      </c>
      <c r="AX66" s="123">
        <v>1.8331111111111111</v>
      </c>
      <c r="AY66" s="123">
        <v>0.28850735294117652</v>
      </c>
      <c r="AZ66" s="123">
        <v>1.6380856560163155</v>
      </c>
      <c r="BA66" s="123">
        <v>0.23867037861915366</v>
      </c>
      <c r="BB66" s="123">
        <v>1.5847367584745764</v>
      </c>
      <c r="BC66" s="120">
        <v>0.7661387972841901</v>
      </c>
      <c r="BD66" s="123">
        <v>0.15187405634321485</v>
      </c>
      <c r="BE66" s="123">
        <v>3.8241122565864837E-2</v>
      </c>
    </row>
    <row r="67" spans="1:57" x14ac:dyDescent="0.2">
      <c r="A67" s="114">
        <v>20</v>
      </c>
      <c r="B67" s="115">
        <v>62</v>
      </c>
      <c r="C67" s="116">
        <v>42517</v>
      </c>
      <c r="D67" s="117" t="s">
        <v>337</v>
      </c>
      <c r="E67" s="115">
        <v>257.44</v>
      </c>
      <c r="F67" s="115">
        <v>2979.1899999999996</v>
      </c>
      <c r="G67" s="115">
        <v>-1403.3899999999996</v>
      </c>
      <c r="H67" s="115">
        <v>3005.0899999999992</v>
      </c>
      <c r="I67" s="83" t="s">
        <v>182</v>
      </c>
      <c r="J67" s="115" t="s">
        <v>402</v>
      </c>
      <c r="K67" s="115" t="s">
        <v>47</v>
      </c>
      <c r="L67" s="115" t="s">
        <v>43</v>
      </c>
      <c r="M67" s="115" t="s">
        <v>289</v>
      </c>
      <c r="Q67" s="120">
        <v>0.20699999999999999</v>
      </c>
      <c r="R67" s="120">
        <v>15.62</v>
      </c>
      <c r="S67" s="120">
        <v>0.51</v>
      </c>
      <c r="T67" s="121">
        <v>0.72248000000000001</v>
      </c>
      <c r="U67" s="121">
        <v>1.2999999999999999E-2</v>
      </c>
      <c r="V67" s="120">
        <v>21.83</v>
      </c>
      <c r="W67" s="118">
        <v>184.3</v>
      </c>
      <c r="X67" s="122">
        <v>227.3</v>
      </c>
      <c r="Y67" s="118">
        <v>247.7</v>
      </c>
      <c r="Z67" s="118">
        <v>1555</v>
      </c>
      <c r="AA67" s="123">
        <v>6.7279999999999998</v>
      </c>
      <c r="AB67" s="122">
        <v>45.05</v>
      </c>
      <c r="AC67" s="118">
        <v>216.3</v>
      </c>
      <c r="AD67" s="122">
        <v>4.4829999999999997</v>
      </c>
      <c r="AE67" s="122">
        <v>30.19</v>
      </c>
      <c r="AF67" s="122">
        <v>2.6240000000000001</v>
      </c>
      <c r="AG67" s="124">
        <v>1.7</v>
      </c>
      <c r="AH67" s="122">
        <v>5.7460000000000004</v>
      </c>
      <c r="AI67" s="120">
        <v>19.13</v>
      </c>
      <c r="AJ67" s="120">
        <v>25.48</v>
      </c>
      <c r="AK67" s="121">
        <v>0.1</v>
      </c>
      <c r="AL67" s="121">
        <v>0.13</v>
      </c>
      <c r="AM67" s="124">
        <v>2.1</v>
      </c>
      <c r="AN67" s="123">
        <v>1.9950000000000001</v>
      </c>
      <c r="AO67" s="123">
        <v>8.65</v>
      </c>
      <c r="AP67" s="123">
        <v>1.3759999999999999</v>
      </c>
      <c r="AQ67" s="123">
        <v>7.681</v>
      </c>
      <c r="AR67" s="123">
        <v>2.2839999999999998</v>
      </c>
      <c r="AS67" s="123">
        <v>0.35799999999999998</v>
      </c>
      <c r="AT67" s="123">
        <v>3.11</v>
      </c>
      <c r="AU67" s="123">
        <v>0.47899999999999998</v>
      </c>
      <c r="AV67" s="123">
        <v>3.6709999999999998</v>
      </c>
      <c r="AW67" s="123">
        <v>0.69099999999999995</v>
      </c>
      <c r="AX67" s="123">
        <v>2.0259999999999998</v>
      </c>
      <c r="AY67" s="123">
        <v>0.223</v>
      </c>
      <c r="AZ67" s="123">
        <v>1.7050000000000001</v>
      </c>
      <c r="BA67" s="123">
        <v>0.27200000000000002</v>
      </c>
      <c r="BB67" s="123">
        <v>0.998</v>
      </c>
      <c r="BC67" s="120">
        <v>0.28299999999999997</v>
      </c>
      <c r="BD67" s="123">
        <v>4.2000000000000003E-2</v>
      </c>
      <c r="BE67" s="123">
        <v>1.2999999999999999E-2</v>
      </c>
    </row>
    <row r="68" spans="1:57" x14ac:dyDescent="0.2">
      <c r="B68" s="115">
        <v>63</v>
      </c>
      <c r="C68" s="116">
        <v>42517</v>
      </c>
      <c r="D68" s="117" t="s">
        <v>337</v>
      </c>
      <c r="E68" s="115">
        <v>257.44</v>
      </c>
      <c r="F68" s="115">
        <v>2979.1899999999996</v>
      </c>
      <c r="G68" s="115">
        <v>-1403.3899999999996</v>
      </c>
      <c r="H68" s="115">
        <v>3005.0899999999992</v>
      </c>
      <c r="I68" s="83" t="s">
        <v>182</v>
      </c>
      <c r="J68" s="115" t="s">
        <v>402</v>
      </c>
      <c r="K68" s="115" t="s">
        <v>47</v>
      </c>
      <c r="L68" s="115" t="s">
        <v>43</v>
      </c>
      <c r="M68" s="115" t="s">
        <v>289</v>
      </c>
      <c r="Q68" s="120">
        <v>0.2</v>
      </c>
      <c r="R68" s="120">
        <v>15.61</v>
      </c>
      <c r="S68" s="120">
        <v>0.22</v>
      </c>
      <c r="T68" s="121">
        <v>0.74409000000000003</v>
      </c>
      <c r="U68" s="121">
        <v>3.0000000000000001E-3</v>
      </c>
      <c r="V68" s="120">
        <v>22.19</v>
      </c>
      <c r="W68" s="118">
        <v>229.3</v>
      </c>
      <c r="X68" s="122">
        <v>234.8</v>
      </c>
      <c r="Y68" s="118">
        <v>278.3</v>
      </c>
      <c r="Z68" s="118">
        <v>1609</v>
      </c>
      <c r="AA68" s="123">
        <v>6.6070000000000002</v>
      </c>
      <c r="AB68" s="122">
        <v>45.77</v>
      </c>
      <c r="AC68" s="118">
        <v>217.8</v>
      </c>
      <c r="AD68" s="122">
        <v>3.7829999999999999</v>
      </c>
      <c r="AE68" s="122">
        <v>27.16</v>
      </c>
      <c r="AF68" s="122">
        <v>2.0259999999999998</v>
      </c>
      <c r="AG68" s="124">
        <v>0.4</v>
      </c>
      <c r="AH68" s="122">
        <v>5.2229999999999999</v>
      </c>
      <c r="AI68" s="120">
        <v>22.22</v>
      </c>
      <c r="AJ68" s="120">
        <v>28.19</v>
      </c>
      <c r="AK68" s="120">
        <v>2E-3</v>
      </c>
      <c r="AL68" s="121">
        <v>7.0000000000000007E-2</v>
      </c>
      <c r="AM68" s="124">
        <v>0.6</v>
      </c>
      <c r="AN68" s="123">
        <v>2.3679999999999999</v>
      </c>
      <c r="AO68" s="123">
        <v>10.55</v>
      </c>
      <c r="AP68" s="123">
        <v>1.651</v>
      </c>
      <c r="AQ68" s="123">
        <v>9.4369999999999994</v>
      </c>
      <c r="AR68" s="123">
        <v>2.86</v>
      </c>
      <c r="AS68" s="123">
        <v>0.49399999999999999</v>
      </c>
      <c r="AT68" s="123">
        <v>3.8159999999999998</v>
      </c>
      <c r="AU68" s="123">
        <v>0.58799999999999997</v>
      </c>
      <c r="AV68" s="123">
        <v>3.9849999999999999</v>
      </c>
      <c r="AW68" s="123">
        <v>0.84899999999999998</v>
      </c>
      <c r="AX68" s="123">
        <v>2.4359999999999999</v>
      </c>
      <c r="AY68" s="123">
        <v>0.28599999999999998</v>
      </c>
      <c r="AZ68" s="123">
        <v>1.897</v>
      </c>
      <c r="BA68" s="123">
        <v>0.29599999999999999</v>
      </c>
      <c r="BB68" s="123">
        <v>1.3280000000000001</v>
      </c>
      <c r="BC68" s="120">
        <v>0.19800000000000001</v>
      </c>
      <c r="BD68" s="123">
        <v>1.4E-2</v>
      </c>
      <c r="BE68" s="123">
        <v>8.9999999999999993E-3</v>
      </c>
    </row>
    <row r="69" spans="1:57" x14ac:dyDescent="0.2">
      <c r="B69" s="115">
        <v>64</v>
      </c>
      <c r="C69" s="116">
        <v>42517</v>
      </c>
      <c r="D69" s="117" t="s">
        <v>337</v>
      </c>
      <c r="E69" s="115">
        <v>257.44</v>
      </c>
      <c r="F69" s="115">
        <v>2979.1899999999996</v>
      </c>
      <c r="G69" s="115">
        <v>-1403.3899999999996</v>
      </c>
      <c r="H69" s="115">
        <v>3005.0899999999992</v>
      </c>
      <c r="I69" s="83" t="s">
        <v>182</v>
      </c>
      <c r="J69" s="115" t="s">
        <v>402</v>
      </c>
      <c r="K69" s="115" t="s">
        <v>47</v>
      </c>
      <c r="L69" s="115" t="s">
        <v>43</v>
      </c>
      <c r="M69" s="115" t="s">
        <v>289</v>
      </c>
      <c r="Q69" s="120">
        <v>0.23200000000000001</v>
      </c>
      <c r="R69" s="120">
        <v>15.66</v>
      </c>
      <c r="S69" s="120">
        <v>0.32800000000000001</v>
      </c>
      <c r="T69" s="121">
        <v>0.75124000000000002</v>
      </c>
      <c r="U69" s="120">
        <v>1.0999999999999999E-2</v>
      </c>
      <c r="V69" s="120">
        <v>21.76</v>
      </c>
      <c r="W69" s="118">
        <v>156.30000000000001</v>
      </c>
      <c r="X69" s="122">
        <v>193</v>
      </c>
      <c r="Y69" s="118">
        <v>236.9</v>
      </c>
      <c r="Z69" s="118">
        <v>1756</v>
      </c>
      <c r="AA69" s="123">
        <v>6.484</v>
      </c>
      <c r="AB69" s="122">
        <v>42.39</v>
      </c>
      <c r="AC69" s="118">
        <v>209.6</v>
      </c>
      <c r="AD69" s="122">
        <v>4.3520000000000003</v>
      </c>
      <c r="AE69" s="122">
        <v>27.51</v>
      </c>
      <c r="AF69" s="122">
        <v>1.593</v>
      </c>
      <c r="AG69" s="124">
        <v>0.3</v>
      </c>
      <c r="AH69" s="122">
        <v>4.1829999999999998</v>
      </c>
      <c r="AI69" s="120">
        <v>13.97</v>
      </c>
      <c r="AJ69" s="120">
        <v>9.6750000000000007</v>
      </c>
      <c r="AK69" s="120">
        <v>0</v>
      </c>
      <c r="AL69" s="121">
        <v>7.0000000000000007E-2</v>
      </c>
      <c r="AM69" s="122">
        <v>0.22500000000000001</v>
      </c>
      <c r="AN69" s="123">
        <v>1.2709999999999999</v>
      </c>
      <c r="AO69" s="123">
        <v>5.8289999999999997</v>
      </c>
      <c r="AP69" s="123">
        <v>0.93700000000000006</v>
      </c>
      <c r="AQ69" s="123">
        <v>5.3840000000000003</v>
      </c>
      <c r="AR69" s="123">
        <v>1.5449999999999999</v>
      </c>
      <c r="AS69" s="123">
        <v>0.29099999999999998</v>
      </c>
      <c r="AT69" s="123">
        <v>2.0129999999999999</v>
      </c>
      <c r="AU69" s="123">
        <v>0.39200000000000002</v>
      </c>
      <c r="AV69" s="123">
        <v>2.3580000000000001</v>
      </c>
      <c r="AW69" s="123">
        <v>0.58499999999999996</v>
      </c>
      <c r="AX69" s="123">
        <v>1.339</v>
      </c>
      <c r="AY69" s="123">
        <v>0.184</v>
      </c>
      <c r="AZ69" s="123">
        <v>1.4430000000000001</v>
      </c>
      <c r="BA69" s="123">
        <v>0.20100000000000001</v>
      </c>
      <c r="BB69" s="123">
        <v>0.502</v>
      </c>
      <c r="BC69" s="120">
        <v>0.33200000000000002</v>
      </c>
      <c r="BD69" s="123">
        <v>1.2E-2</v>
      </c>
      <c r="BE69" s="123">
        <v>0.01</v>
      </c>
    </row>
    <row r="70" spans="1:57" x14ac:dyDescent="0.2">
      <c r="B70" s="115">
        <v>65</v>
      </c>
      <c r="C70" s="116">
        <v>42517</v>
      </c>
      <c r="D70" s="117" t="s">
        <v>337</v>
      </c>
      <c r="E70" s="115">
        <v>257.44</v>
      </c>
      <c r="F70" s="115">
        <v>2979.1899999999996</v>
      </c>
      <c r="G70" s="115">
        <v>-1403.3899999999996</v>
      </c>
      <c r="H70" s="115">
        <v>3005.0899999999992</v>
      </c>
      <c r="I70" s="83" t="s">
        <v>182</v>
      </c>
      <c r="J70" s="115" t="s">
        <v>402</v>
      </c>
      <c r="K70" s="115" t="s">
        <v>47</v>
      </c>
      <c r="L70" s="115" t="s">
        <v>43</v>
      </c>
      <c r="M70" s="115" t="s">
        <v>289</v>
      </c>
      <c r="Q70" s="120">
        <v>0.32700000000000001</v>
      </c>
      <c r="R70" s="120">
        <v>16.39</v>
      </c>
      <c r="S70" s="120">
        <v>1.986</v>
      </c>
      <c r="T70" s="121">
        <v>0.80381999999999998</v>
      </c>
      <c r="U70" s="121">
        <v>3.0000000000000001E-3</v>
      </c>
      <c r="V70" s="120">
        <v>20.72</v>
      </c>
      <c r="W70" s="118">
        <v>2163</v>
      </c>
      <c r="X70" s="122">
        <v>382.7</v>
      </c>
      <c r="Y70" s="118">
        <v>439.5</v>
      </c>
      <c r="Z70" s="118">
        <v>1793</v>
      </c>
      <c r="AA70" s="123">
        <v>8.7040000000000006</v>
      </c>
      <c r="AB70" s="122">
        <v>55.76</v>
      </c>
      <c r="AC70" s="118">
        <v>277.39999999999998</v>
      </c>
      <c r="AD70" s="122">
        <v>9.5570000000000004</v>
      </c>
      <c r="AE70" s="122">
        <v>38.74</v>
      </c>
      <c r="AF70" s="122">
        <v>4.9489999999999998</v>
      </c>
      <c r="AG70" s="124">
        <v>0.2</v>
      </c>
      <c r="AH70" s="122">
        <v>9.7650000000000006</v>
      </c>
      <c r="AI70" s="120">
        <v>22.19</v>
      </c>
      <c r="AJ70" s="120">
        <v>44.42</v>
      </c>
      <c r="AK70" s="120">
        <v>0.125</v>
      </c>
      <c r="AL70" s="121">
        <v>0.1</v>
      </c>
      <c r="AM70" s="122">
        <v>0.83199999999999996</v>
      </c>
      <c r="AN70" s="123">
        <v>3.1930000000000001</v>
      </c>
      <c r="AO70" s="123">
        <v>11.08</v>
      </c>
      <c r="AP70" s="123">
        <v>1.7330000000000001</v>
      </c>
      <c r="AQ70" s="123">
        <v>9.4670000000000005</v>
      </c>
      <c r="AR70" s="123">
        <v>2.8140000000000001</v>
      </c>
      <c r="AS70" s="123">
        <v>0.56799999999999995</v>
      </c>
      <c r="AT70" s="123">
        <v>3.2229999999999999</v>
      </c>
      <c r="AU70" s="123">
        <v>0.54300000000000004</v>
      </c>
      <c r="AV70" s="123">
        <v>3.968</v>
      </c>
      <c r="AW70" s="123">
        <v>0.77900000000000003</v>
      </c>
      <c r="AX70" s="123">
        <v>2.2440000000000002</v>
      </c>
      <c r="AY70" s="123">
        <v>0.315</v>
      </c>
      <c r="AZ70" s="123">
        <v>2.02</v>
      </c>
      <c r="BA70" s="123">
        <v>0.31</v>
      </c>
      <c r="BB70" s="123">
        <v>1.542</v>
      </c>
      <c r="BC70" s="120">
        <v>0.40300000000000002</v>
      </c>
      <c r="BD70" s="123">
        <v>0.38900000000000001</v>
      </c>
      <c r="BE70" s="123">
        <v>5.3999999999999999E-2</v>
      </c>
    </row>
    <row r="71" spans="1:57" x14ac:dyDescent="0.2">
      <c r="B71" s="115">
        <v>66</v>
      </c>
      <c r="C71" s="116">
        <v>42517</v>
      </c>
      <c r="D71" s="117" t="s">
        <v>337</v>
      </c>
      <c r="E71" s="115">
        <v>257.44</v>
      </c>
      <c r="F71" s="115">
        <v>2979.1899999999996</v>
      </c>
      <c r="G71" s="115">
        <v>-1403.3899999999996</v>
      </c>
      <c r="H71" s="115">
        <v>3005.0899999999992</v>
      </c>
      <c r="I71" s="83" t="s">
        <v>182</v>
      </c>
      <c r="J71" s="115" t="s">
        <v>338</v>
      </c>
      <c r="K71" s="115" t="s">
        <v>47</v>
      </c>
      <c r="L71" s="115" t="s">
        <v>43</v>
      </c>
      <c r="M71" s="115" t="s">
        <v>289</v>
      </c>
      <c r="Q71" s="120">
        <v>0.27900000000000003</v>
      </c>
      <c r="R71" s="120">
        <v>17.34</v>
      </c>
      <c r="S71" s="120">
        <v>2.0150000000000001</v>
      </c>
      <c r="T71" s="121">
        <v>0.84001000000000003</v>
      </c>
      <c r="U71" s="121">
        <v>3.0000000000000001E-3</v>
      </c>
      <c r="V71" s="120">
        <v>20.309999999999999</v>
      </c>
      <c r="W71" s="118">
        <v>1606</v>
      </c>
      <c r="X71" s="122">
        <v>354.7</v>
      </c>
      <c r="Y71" s="118">
        <v>443.9</v>
      </c>
      <c r="Z71" s="118">
        <v>1678</v>
      </c>
      <c r="AA71" s="123">
        <v>8.4809999999999999</v>
      </c>
      <c r="AB71" s="122">
        <v>56.08</v>
      </c>
      <c r="AC71" s="118">
        <v>269.8</v>
      </c>
      <c r="AD71" s="122">
        <v>3.6920000000000002</v>
      </c>
      <c r="AE71" s="122">
        <v>40.619999999999997</v>
      </c>
      <c r="AF71" s="122">
        <v>4.3419999999999996</v>
      </c>
      <c r="AG71" s="124">
        <v>0.2</v>
      </c>
      <c r="AH71" s="122">
        <v>9.7170000000000005</v>
      </c>
      <c r="AI71" s="120">
        <v>20.75</v>
      </c>
      <c r="AJ71" s="120">
        <v>29.61</v>
      </c>
      <c r="AK71" s="120">
        <v>7.4999999999999997E-2</v>
      </c>
      <c r="AL71" s="121">
        <v>7.0000000000000007E-2</v>
      </c>
      <c r="AM71" s="122">
        <v>0.56699999999999995</v>
      </c>
      <c r="AN71" s="123">
        <v>2.387</v>
      </c>
      <c r="AO71" s="123">
        <v>8.3949999999999996</v>
      </c>
      <c r="AP71" s="123">
        <v>1.361</v>
      </c>
      <c r="AQ71" s="123">
        <v>7.9649999999999999</v>
      </c>
      <c r="AR71" s="123">
        <v>2.2570000000000001</v>
      </c>
      <c r="AS71" s="123">
        <v>0.51700000000000002</v>
      </c>
      <c r="AT71" s="123">
        <v>2.8940000000000001</v>
      </c>
      <c r="AU71" s="123">
        <v>0.53400000000000003</v>
      </c>
      <c r="AV71" s="123">
        <v>3.5609999999999999</v>
      </c>
      <c r="AW71" s="123">
        <v>0.73899999999999999</v>
      </c>
      <c r="AX71" s="123">
        <v>2.2290000000000001</v>
      </c>
      <c r="AY71" s="123">
        <v>0.29499999999999998</v>
      </c>
      <c r="AZ71" s="123">
        <v>1.9910000000000001</v>
      </c>
      <c r="BA71" s="123">
        <v>0.29099999999999998</v>
      </c>
      <c r="BB71" s="123">
        <v>1.014</v>
      </c>
      <c r="BC71" s="120">
        <v>0.254</v>
      </c>
      <c r="BD71" s="123">
        <v>0.125</v>
      </c>
      <c r="BE71" s="123">
        <v>0.04</v>
      </c>
    </row>
    <row r="72" spans="1:57" x14ac:dyDescent="0.2">
      <c r="B72" s="115">
        <v>67</v>
      </c>
      <c r="C72" s="116">
        <v>42517</v>
      </c>
      <c r="D72" s="117" t="s">
        <v>337</v>
      </c>
      <c r="E72" s="115">
        <v>257.44</v>
      </c>
      <c r="F72" s="115">
        <v>2979.1899999999996</v>
      </c>
      <c r="G72" s="115">
        <v>-1403.3899999999996</v>
      </c>
      <c r="H72" s="115">
        <v>3005.0899999999992</v>
      </c>
      <c r="I72" s="83" t="s">
        <v>182</v>
      </c>
      <c r="J72" s="115" t="s">
        <v>338</v>
      </c>
      <c r="K72" s="115" t="s">
        <v>47</v>
      </c>
      <c r="L72" s="115" t="s">
        <v>43</v>
      </c>
      <c r="M72" s="115" t="s">
        <v>289</v>
      </c>
      <c r="Q72" s="120">
        <v>0.248</v>
      </c>
      <c r="R72" s="120">
        <v>17.170000000000002</v>
      </c>
      <c r="S72" s="120">
        <v>1.4139999999999999</v>
      </c>
      <c r="T72" s="121">
        <v>0.82630999999999999</v>
      </c>
      <c r="U72" s="121">
        <v>3.0000000000000001E-3</v>
      </c>
      <c r="V72" s="120">
        <v>17.350000000000001</v>
      </c>
      <c r="W72" s="118">
        <v>1426</v>
      </c>
      <c r="X72" s="122">
        <v>397.1</v>
      </c>
      <c r="Y72" s="118">
        <v>421.4</v>
      </c>
      <c r="Z72" s="118">
        <v>1527</v>
      </c>
      <c r="AA72" s="123">
        <v>7.6319999999999997</v>
      </c>
      <c r="AB72" s="122">
        <v>49.51</v>
      </c>
      <c r="AC72" s="118">
        <v>243.4</v>
      </c>
      <c r="AD72" s="122">
        <v>8.407</v>
      </c>
      <c r="AE72" s="122">
        <v>36.159999999999997</v>
      </c>
      <c r="AF72" s="122">
        <v>4.3559999999999999</v>
      </c>
      <c r="AG72" s="124">
        <v>0.2</v>
      </c>
      <c r="AH72" s="122">
        <v>7.1470000000000002</v>
      </c>
      <c r="AI72" s="120">
        <v>14.3</v>
      </c>
      <c r="AJ72" s="120">
        <v>19.260000000000002</v>
      </c>
      <c r="AK72" s="120">
        <v>5.5E-2</v>
      </c>
      <c r="AL72" s="121">
        <v>0.11</v>
      </c>
      <c r="AM72" s="124">
        <v>1.1000000000000001</v>
      </c>
      <c r="AN72" s="123">
        <v>1.579</v>
      </c>
      <c r="AO72" s="123">
        <v>8.0950000000000006</v>
      </c>
      <c r="AP72" s="123">
        <v>1.1040000000000001</v>
      </c>
      <c r="AQ72" s="123">
        <v>6.2549999999999999</v>
      </c>
      <c r="AR72" s="123">
        <v>1.752</v>
      </c>
      <c r="AS72" s="123">
        <v>0.437</v>
      </c>
      <c r="AT72" s="123">
        <v>2.09</v>
      </c>
      <c r="AU72" s="123">
        <v>0.36199999999999999</v>
      </c>
      <c r="AV72" s="123">
        <v>2.5680000000000001</v>
      </c>
      <c r="AW72" s="123">
        <v>0.503</v>
      </c>
      <c r="AX72" s="123">
        <v>1.532</v>
      </c>
      <c r="AY72" s="123">
        <v>0.218</v>
      </c>
      <c r="AZ72" s="123">
        <v>1.419</v>
      </c>
      <c r="BA72" s="123">
        <v>0.20399999999999999</v>
      </c>
      <c r="BB72" s="123">
        <v>0.66300000000000003</v>
      </c>
      <c r="BC72" s="120">
        <v>0.20100000000000001</v>
      </c>
      <c r="BD72" s="123">
        <v>5.3999999999999999E-2</v>
      </c>
      <c r="BE72" s="123">
        <v>2.7E-2</v>
      </c>
    </row>
    <row r="73" spans="1:57" x14ac:dyDescent="0.2">
      <c r="A73" s="114">
        <v>21</v>
      </c>
      <c r="B73" s="115">
        <v>68</v>
      </c>
      <c r="C73" s="116" t="s">
        <v>57</v>
      </c>
      <c r="D73" s="117" t="s">
        <v>339</v>
      </c>
      <c r="E73" s="115">
        <v>268.45999999999998</v>
      </c>
      <c r="F73" s="115">
        <v>2990.16</v>
      </c>
      <c r="G73" s="115">
        <v>-1414.36</v>
      </c>
      <c r="H73" s="115">
        <v>3016.0599999999995</v>
      </c>
      <c r="I73" s="83" t="s">
        <v>182</v>
      </c>
      <c r="J73" s="115" t="s">
        <v>392</v>
      </c>
      <c r="K73" s="115" t="s">
        <v>47</v>
      </c>
      <c r="L73" s="115" t="s">
        <v>43</v>
      </c>
      <c r="M73" s="115" t="s">
        <v>289</v>
      </c>
      <c r="N73" s="8">
        <v>81.339327493623472</v>
      </c>
      <c r="Q73" s="120">
        <v>0.19946764091858035</v>
      </c>
      <c r="R73" s="120">
        <v>21.65145186743819</v>
      </c>
      <c r="S73" s="120">
        <v>1.3497293895531779</v>
      </c>
      <c r="T73" s="121">
        <v>0.8800539374500419</v>
      </c>
      <c r="U73" s="121">
        <v>6.0000000000000001E-3</v>
      </c>
      <c r="V73" s="120">
        <v>19.150457508147408</v>
      </c>
      <c r="W73" s="118">
        <v>1433.2614942528737</v>
      </c>
      <c r="X73" s="122">
        <v>311.25097995043927</v>
      </c>
      <c r="Y73" s="118">
        <v>257.49685893774983</v>
      </c>
      <c r="Z73" s="118">
        <v>1688.8466413181243</v>
      </c>
      <c r="AA73" s="123">
        <v>8.1371610787172006</v>
      </c>
      <c r="AB73" s="122">
        <v>60.832521070897364</v>
      </c>
      <c r="AC73" s="118">
        <v>237.54153616703951</v>
      </c>
      <c r="AD73" s="124">
        <v>3.4</v>
      </c>
      <c r="AE73" s="122">
        <v>37.056668914362774</v>
      </c>
      <c r="AF73" s="122">
        <v>3.9978744075829384</v>
      </c>
      <c r="AG73" s="124">
        <v>1.5</v>
      </c>
      <c r="AH73" s="122">
        <v>8.3998408763332382</v>
      </c>
      <c r="AI73" s="120">
        <v>10.214165904239096</v>
      </c>
      <c r="AJ73" s="120">
        <v>12.125716878402903</v>
      </c>
      <c r="AK73" s="120">
        <v>0.13187000849617672</v>
      </c>
      <c r="AL73" s="121">
        <v>0.33</v>
      </c>
      <c r="AM73" s="124">
        <v>1.6</v>
      </c>
      <c r="AN73" s="123">
        <v>1.5779924585218705</v>
      </c>
      <c r="AO73" s="123">
        <v>7.3999927756653987</v>
      </c>
      <c r="AP73" s="123">
        <v>1.0527949218749999</v>
      </c>
      <c r="AQ73" s="123">
        <v>5.7526911274182781</v>
      </c>
      <c r="AR73" s="123">
        <v>1.7687866108786612</v>
      </c>
      <c r="AS73" s="123">
        <v>0.3978555133079848</v>
      </c>
      <c r="AT73" s="123">
        <v>1.5284029032735891</v>
      </c>
      <c r="AU73" s="123">
        <v>0.28095975232198145</v>
      </c>
      <c r="AV73" s="123">
        <v>1.7486651792583476</v>
      </c>
      <c r="AW73" s="123">
        <v>0.35015897047691141</v>
      </c>
      <c r="AX73" s="123">
        <v>1.0944866855524078</v>
      </c>
      <c r="AY73" s="123">
        <v>0.18805631067961165</v>
      </c>
      <c r="AZ73" s="123">
        <v>1.1467610098176719</v>
      </c>
      <c r="BA73" s="123">
        <v>0.12330177514792898</v>
      </c>
      <c r="BB73" s="123">
        <v>0.34707223045964841</v>
      </c>
      <c r="BC73" s="121">
        <v>1.4</v>
      </c>
      <c r="BD73" s="123">
        <v>0.16954963723234823</v>
      </c>
      <c r="BE73" s="123">
        <v>3.2021739130434788E-2</v>
      </c>
    </row>
    <row r="74" spans="1:57" x14ac:dyDescent="0.2">
      <c r="B74" s="115">
        <v>69</v>
      </c>
      <c r="C74" s="116" t="s">
        <v>57</v>
      </c>
      <c r="D74" s="117" t="s">
        <v>339</v>
      </c>
      <c r="E74" s="115">
        <v>268.45999999999998</v>
      </c>
      <c r="F74" s="115">
        <v>2990.16</v>
      </c>
      <c r="G74" s="115">
        <v>-1414.36</v>
      </c>
      <c r="H74" s="115">
        <v>3016.0599999999995</v>
      </c>
      <c r="I74" s="83" t="s">
        <v>182</v>
      </c>
      <c r="J74" s="115" t="s">
        <v>392</v>
      </c>
      <c r="K74" s="115" t="s">
        <v>47</v>
      </c>
      <c r="L74" s="115" t="s">
        <v>43</v>
      </c>
      <c r="M74" s="115" t="s">
        <v>289</v>
      </c>
      <c r="N74" s="8">
        <v>81.339327493623472</v>
      </c>
      <c r="Q74" s="121">
        <v>2.4E-2</v>
      </c>
      <c r="R74" s="120">
        <v>23.722503945291951</v>
      </c>
      <c r="S74" s="120">
        <v>1.7815928256765263</v>
      </c>
      <c r="T74" s="121">
        <v>0.9746468284884604</v>
      </c>
      <c r="U74" s="121">
        <v>6.0000000000000001E-3</v>
      </c>
      <c r="V74" s="120">
        <v>22.668418149912259</v>
      </c>
      <c r="W74" s="118">
        <v>1517.628591954023</v>
      </c>
      <c r="X74" s="122">
        <v>329.28596530750173</v>
      </c>
      <c r="Y74" s="118">
        <v>312.37812678469442</v>
      </c>
      <c r="Z74" s="118">
        <v>1906.722433460076</v>
      </c>
      <c r="AA74" s="123">
        <v>9.4425327988338186</v>
      </c>
      <c r="AB74" s="122">
        <v>68.431531978185419</v>
      </c>
      <c r="AC74" s="119">
        <v>43</v>
      </c>
      <c r="AD74" s="124">
        <v>4.4000000000000004</v>
      </c>
      <c r="AE74" s="122">
        <v>40.677977073499662</v>
      </c>
      <c r="AF74" s="122">
        <v>4.2484810426540278</v>
      </c>
      <c r="AG74" s="124">
        <v>2.2000000000000002</v>
      </c>
      <c r="AH74" s="122">
        <v>10.976059383107524</v>
      </c>
      <c r="AI74" s="120">
        <v>10.178029887160719</v>
      </c>
      <c r="AJ74" s="120">
        <v>11.682032667876586</v>
      </c>
      <c r="AK74" s="121">
        <v>0.14000000000000001</v>
      </c>
      <c r="AL74" s="121">
        <v>0.56000000000000005</v>
      </c>
      <c r="AM74" s="124">
        <v>1.1000000000000001</v>
      </c>
      <c r="AN74" s="123">
        <v>1.718735294117647</v>
      </c>
      <c r="AO74" s="123">
        <v>7.4956427756653987</v>
      </c>
      <c r="AP74" s="123">
        <v>1.1186253004807691</v>
      </c>
      <c r="AQ74" s="123">
        <v>5.2013582388258834</v>
      </c>
      <c r="AR74" s="123">
        <v>1.528216377764495</v>
      </c>
      <c r="AS74" s="123">
        <v>0.41268060836501902</v>
      </c>
      <c r="AT74" s="123">
        <v>1.3076107243371353</v>
      </c>
      <c r="AU74" s="123">
        <v>0.28407017543859647</v>
      </c>
      <c r="AV74" s="123">
        <v>1.5376913371287892</v>
      </c>
      <c r="AW74" s="123">
        <v>0.36721423164269501</v>
      </c>
      <c r="AX74" s="123">
        <v>1.0665898016997168</v>
      </c>
      <c r="AY74" s="123">
        <v>0.18147961165048543</v>
      </c>
      <c r="AZ74" s="123">
        <v>1.0390555399719494</v>
      </c>
      <c r="BA74" s="123">
        <v>0.13390532544378697</v>
      </c>
      <c r="BB74" s="123">
        <v>0.16587883922897689</v>
      </c>
      <c r="BC74" s="121">
        <v>1.4</v>
      </c>
      <c r="BD74" s="123">
        <v>0.22081189170058399</v>
      </c>
      <c r="BE74" s="123">
        <v>6.555034324942792E-2</v>
      </c>
    </row>
    <row r="75" spans="1:57" x14ac:dyDescent="0.2">
      <c r="B75" s="115">
        <v>70</v>
      </c>
      <c r="C75" s="116" t="s">
        <v>57</v>
      </c>
      <c r="D75" s="117" t="s">
        <v>339</v>
      </c>
      <c r="E75" s="115">
        <v>268.45999999999998</v>
      </c>
      <c r="F75" s="115">
        <v>2990.16</v>
      </c>
      <c r="G75" s="115">
        <v>-1414.36</v>
      </c>
      <c r="H75" s="115">
        <v>3016.0599999999995</v>
      </c>
      <c r="I75" s="83" t="s">
        <v>182</v>
      </c>
      <c r="J75" s="115" t="s">
        <v>392</v>
      </c>
      <c r="K75" s="115" t="s">
        <v>47</v>
      </c>
      <c r="L75" s="115" t="s">
        <v>43</v>
      </c>
      <c r="M75" s="115" t="s">
        <v>289</v>
      </c>
      <c r="N75" s="8">
        <v>81.339327493623472</v>
      </c>
      <c r="Q75" s="121">
        <v>2.4E-2</v>
      </c>
      <c r="R75" s="120">
        <v>22.767916885849555</v>
      </c>
      <c r="S75" s="120">
        <v>1.721075519194462</v>
      </c>
      <c r="T75" s="121">
        <v>0.97803631884087305</v>
      </c>
      <c r="U75" s="121">
        <v>6.0000000000000001E-3</v>
      </c>
      <c r="V75" s="120">
        <v>22.137999498621209</v>
      </c>
      <c r="W75" s="118">
        <v>1525.3469827586207</v>
      </c>
      <c r="X75" s="122">
        <v>316.43388150484344</v>
      </c>
      <c r="Y75" s="118">
        <v>298.32866933181037</v>
      </c>
      <c r="Z75" s="118">
        <v>1835.9923954372623</v>
      </c>
      <c r="AA75" s="123">
        <v>9.0672412536443137</v>
      </c>
      <c r="AB75" s="122">
        <v>65.518691125433804</v>
      </c>
      <c r="AC75" s="118">
        <v>75.004325130499623</v>
      </c>
      <c r="AD75" s="124">
        <v>4.4000000000000004</v>
      </c>
      <c r="AE75" s="122">
        <v>39.879325691166549</v>
      </c>
      <c r="AF75" s="122">
        <v>4.0037488151658769</v>
      </c>
      <c r="AG75" s="124">
        <v>2.2000000000000002</v>
      </c>
      <c r="AH75" s="122">
        <v>10.453833957912945</v>
      </c>
      <c r="AI75" s="120">
        <v>10.224434278743519</v>
      </c>
      <c r="AJ75" s="120">
        <v>11.736914700544464</v>
      </c>
      <c r="AK75" s="121">
        <v>0.14000000000000001</v>
      </c>
      <c r="AL75" s="121">
        <v>0.56000000000000005</v>
      </c>
      <c r="AM75" s="124">
        <v>1.1000000000000001</v>
      </c>
      <c r="AN75" s="123">
        <v>1.6845882352941175</v>
      </c>
      <c r="AO75" s="123">
        <v>7.3527653992395434</v>
      </c>
      <c r="AP75" s="123">
        <v>1.0915467247596156</v>
      </c>
      <c r="AQ75" s="123">
        <v>5.0982715143428949</v>
      </c>
      <c r="AR75" s="123">
        <v>1.4793200836820084</v>
      </c>
      <c r="AS75" s="123">
        <v>0.40615969581749051</v>
      </c>
      <c r="AT75" s="123">
        <v>1.4266899718560213</v>
      </c>
      <c r="AU75" s="123">
        <v>0.26873684210526322</v>
      </c>
      <c r="AV75" s="123">
        <v>1.5384225265425451</v>
      </c>
      <c r="AW75" s="123">
        <v>0.36585919757759283</v>
      </c>
      <c r="AX75" s="123">
        <v>1.0414413597733712</v>
      </c>
      <c r="AY75" s="123">
        <v>0.16758252427184464</v>
      </c>
      <c r="AZ75" s="123">
        <v>1.0218748948106593</v>
      </c>
      <c r="BA75" s="123">
        <v>0.13822485207100593</v>
      </c>
      <c r="BB75" s="123">
        <v>0.18764308409235331</v>
      </c>
      <c r="BC75" s="121">
        <v>1.4</v>
      </c>
      <c r="BD75" s="123">
        <v>0.20680516722703945</v>
      </c>
      <c r="BE75" s="123">
        <v>6.0508009153318082E-2</v>
      </c>
    </row>
    <row r="76" spans="1:57" x14ac:dyDescent="0.2">
      <c r="B76" s="115">
        <v>71</v>
      </c>
      <c r="C76" s="116" t="s">
        <v>57</v>
      </c>
      <c r="D76" s="117" t="s">
        <v>339</v>
      </c>
      <c r="E76" s="115">
        <v>268.45999999999998</v>
      </c>
      <c r="F76" s="115">
        <v>2990.16</v>
      </c>
      <c r="G76" s="115">
        <v>-1414.36</v>
      </c>
      <c r="H76" s="115">
        <v>3016.0599999999995</v>
      </c>
      <c r="I76" s="83" t="s">
        <v>182</v>
      </c>
      <c r="J76" s="115" t="s">
        <v>392</v>
      </c>
      <c r="K76" s="115" t="s">
        <v>47</v>
      </c>
      <c r="L76" s="115" t="s">
        <v>43</v>
      </c>
      <c r="M76" s="115" t="s">
        <v>289</v>
      </c>
      <c r="N76" s="8">
        <v>81.339327493623472</v>
      </c>
      <c r="Q76" s="120">
        <v>0.22273068893528183</v>
      </c>
      <c r="R76" s="120">
        <v>20.879053129931613</v>
      </c>
      <c r="S76" s="120">
        <v>1.5560283196979234</v>
      </c>
      <c r="T76" s="121">
        <v>0.93204250604555161</v>
      </c>
      <c r="U76" s="121">
        <v>6.0000000000000001E-3</v>
      </c>
      <c r="V76" s="120">
        <v>21.086467786412637</v>
      </c>
      <c r="W76" s="118">
        <v>1673.9260057471263</v>
      </c>
      <c r="X76" s="122">
        <v>328.40968686641139</v>
      </c>
      <c r="Y76" s="118">
        <v>249.33340948029692</v>
      </c>
      <c r="Z76" s="118">
        <v>1547.0950570342204</v>
      </c>
      <c r="AA76" s="123">
        <v>7.5690379008746351</v>
      </c>
      <c r="AB76" s="122">
        <v>55.44511650966782</v>
      </c>
      <c r="AC76" s="118">
        <v>215.6098434004474</v>
      </c>
      <c r="AD76" s="124">
        <v>4.2</v>
      </c>
      <c r="AE76" s="122">
        <v>29.363749157113958</v>
      </c>
      <c r="AF76" s="122">
        <v>3.3575853080568718</v>
      </c>
      <c r="AG76" s="124">
        <v>1.9</v>
      </c>
      <c r="AH76" s="122">
        <v>8.7127716921302962</v>
      </c>
      <c r="AI76" s="120">
        <v>9.783592558706923</v>
      </c>
      <c r="AJ76" s="120">
        <v>13.226569872958256</v>
      </c>
      <c r="AK76" s="121">
        <v>0.28999999999999998</v>
      </c>
      <c r="AL76" s="121">
        <v>0.72</v>
      </c>
      <c r="AM76" s="124">
        <v>1.6</v>
      </c>
      <c r="AN76" s="123">
        <v>1.6732058823529412</v>
      </c>
      <c r="AO76" s="123">
        <v>7.4049895437262352</v>
      </c>
      <c r="AP76" s="123">
        <v>1.1344989483173078</v>
      </c>
      <c r="AQ76" s="123">
        <v>5.8289212808539022</v>
      </c>
      <c r="AR76" s="123">
        <v>1.4254512851165571</v>
      </c>
      <c r="AS76" s="123">
        <v>0.44249049429657789</v>
      </c>
      <c r="AT76" s="123">
        <v>1.3890066656791586</v>
      </c>
      <c r="AU76" s="123">
        <v>0.25259649122807021</v>
      </c>
      <c r="AV76" s="123">
        <v>1.5749819972303432</v>
      </c>
      <c r="AW76" s="123">
        <v>0.33943603330809996</v>
      </c>
      <c r="AX76" s="123">
        <v>1.0665898016997168</v>
      </c>
      <c r="AY76" s="123">
        <v>0.14142330097087377</v>
      </c>
      <c r="AZ76" s="123">
        <v>1.1085251051893408</v>
      </c>
      <c r="BA76" s="123">
        <v>0.11950690335305721</v>
      </c>
      <c r="BB76" s="123">
        <v>0.31646388477017584</v>
      </c>
      <c r="BC76" s="120">
        <v>3.7754991565135896</v>
      </c>
      <c r="BD76" s="123">
        <v>0.15984144399221378</v>
      </c>
      <c r="BE76" s="125">
        <v>0.05</v>
      </c>
    </row>
    <row r="77" spans="1:57" x14ac:dyDescent="0.2">
      <c r="N77" s="8"/>
    </row>
    <row r="78" spans="1:57" x14ac:dyDescent="0.2">
      <c r="N78" s="8"/>
    </row>
    <row r="79" spans="1:57" x14ac:dyDescent="0.2">
      <c r="A79" s="126" t="s">
        <v>66</v>
      </c>
      <c r="N79" s="8"/>
    </row>
    <row r="80" spans="1:57" x14ac:dyDescent="0.2">
      <c r="A80" s="114">
        <v>1</v>
      </c>
      <c r="B80" s="115">
        <v>1</v>
      </c>
      <c r="C80" s="116" t="s">
        <v>57</v>
      </c>
      <c r="D80" s="117" t="s">
        <v>341</v>
      </c>
      <c r="E80" s="120">
        <v>390.26688710379995</v>
      </c>
      <c r="F80" s="120">
        <v>3111.97</v>
      </c>
      <c r="G80" s="120">
        <v>-1536.1699999999998</v>
      </c>
      <c r="H80" s="120">
        <v>3137.8699999999994</v>
      </c>
      <c r="I80" s="115" t="s">
        <v>184</v>
      </c>
      <c r="J80" s="115" t="s">
        <v>47</v>
      </c>
      <c r="K80" s="115" t="s">
        <v>47</v>
      </c>
      <c r="L80" s="115" t="s">
        <v>43</v>
      </c>
      <c r="M80" s="115" t="s">
        <v>403</v>
      </c>
      <c r="N80" s="8">
        <v>76.349421139678242</v>
      </c>
      <c r="Q80" s="121">
        <v>2.4E-2</v>
      </c>
      <c r="R80" s="120">
        <v>21.010005260389267</v>
      </c>
      <c r="S80" s="120">
        <v>1.4178256765261168</v>
      </c>
      <c r="T80" s="121">
        <v>0.83408743274007657</v>
      </c>
      <c r="U80" s="121">
        <v>6.0000000000000001E-3</v>
      </c>
      <c r="V80" s="120">
        <v>23.691595638004511</v>
      </c>
      <c r="W80" s="118">
        <v>2160.9949712643679</v>
      </c>
      <c r="X80" s="122">
        <v>506.87720207253881</v>
      </c>
      <c r="Y80" s="118">
        <v>328.2860651056539</v>
      </c>
      <c r="Z80" s="118">
        <v>2204.7686945500636</v>
      </c>
      <c r="AA80" s="123">
        <v>10.859037900874634</v>
      </c>
      <c r="AB80" s="122">
        <v>89.400396628656409</v>
      </c>
      <c r="AC80" s="118">
        <v>171.579269202088</v>
      </c>
      <c r="AD80" s="124">
        <v>4.5</v>
      </c>
      <c r="AE80" s="122">
        <v>44.635576534052589</v>
      </c>
      <c r="AF80" s="122">
        <v>4.6391327014218016</v>
      </c>
      <c r="AG80" s="124">
        <v>2.8</v>
      </c>
      <c r="AH80" s="122">
        <v>11.778264629576247</v>
      </c>
      <c r="AI80" s="120">
        <v>14.905840195181456</v>
      </c>
      <c r="AJ80" s="120">
        <v>23.099346642468237</v>
      </c>
      <c r="AK80" s="121">
        <v>0.24</v>
      </c>
      <c r="AL80" s="121">
        <v>0.3</v>
      </c>
      <c r="AM80" s="124">
        <v>2.4</v>
      </c>
      <c r="AN80" s="123">
        <v>2.1269449472096533</v>
      </c>
      <c r="AO80" s="123">
        <v>9.7739788973384005</v>
      </c>
      <c r="AP80" s="123">
        <v>1.630390625</v>
      </c>
      <c r="AQ80" s="123">
        <v>8.4763468979319541</v>
      </c>
      <c r="AR80" s="123">
        <v>2.1498744769874478</v>
      </c>
      <c r="AS80" s="123">
        <v>0.55739163498098854</v>
      </c>
      <c r="AT80" s="123">
        <v>1.9242482595171087</v>
      </c>
      <c r="AU80" s="123">
        <v>0.40560371517027866</v>
      </c>
      <c r="AV80" s="123">
        <v>2.3187067241114021</v>
      </c>
      <c r="AW80" s="123">
        <v>0.48236184708554125</v>
      </c>
      <c r="AX80" s="123">
        <v>1.7006045325779038</v>
      </c>
      <c r="AY80" s="123">
        <v>0.24777087378640777</v>
      </c>
      <c r="AZ80" s="123">
        <v>1.3789273492286118</v>
      </c>
      <c r="BA80" s="123">
        <v>0.15596449704142012</v>
      </c>
      <c r="BB80" s="123">
        <v>0.62364541410718066</v>
      </c>
      <c r="BC80" s="121">
        <v>1.3</v>
      </c>
      <c r="BD80" s="123">
        <v>0.33716156432489819</v>
      </c>
      <c r="BE80" s="123">
        <v>6.6571510297482844E-2</v>
      </c>
    </row>
    <row r="81" spans="1:57" x14ac:dyDescent="0.2">
      <c r="B81" s="115">
        <v>2</v>
      </c>
      <c r="C81" s="116" t="s">
        <v>57</v>
      </c>
      <c r="D81" s="117" t="s">
        <v>341</v>
      </c>
      <c r="E81" s="120">
        <v>390.26688710379995</v>
      </c>
      <c r="F81" s="120">
        <v>3111.97</v>
      </c>
      <c r="G81" s="120">
        <v>-1536.1699999999998</v>
      </c>
      <c r="H81" s="120">
        <v>3137.8699999999994</v>
      </c>
      <c r="I81" s="115" t="s">
        <v>184</v>
      </c>
      <c r="J81" s="115" t="s">
        <v>47</v>
      </c>
      <c r="K81" s="115" t="s">
        <v>47</v>
      </c>
      <c r="L81" s="115" t="s">
        <v>43</v>
      </c>
      <c r="M81" s="115" t="s">
        <v>403</v>
      </c>
      <c r="N81" s="8">
        <v>76.349421139678242</v>
      </c>
      <c r="Q81" s="121">
        <v>2.4E-2</v>
      </c>
      <c r="R81" s="120">
        <v>22.724034718569172</v>
      </c>
      <c r="S81" s="120">
        <v>1.4361202013845185</v>
      </c>
      <c r="T81" s="121">
        <v>0.83408743274007657</v>
      </c>
      <c r="U81" s="121">
        <v>6.0000000000000001E-3</v>
      </c>
      <c r="V81" s="120">
        <v>25.504067435447482</v>
      </c>
      <c r="W81" s="118">
        <v>2271.0129310344828</v>
      </c>
      <c r="X81" s="122">
        <v>548.53834196891194</v>
      </c>
      <c r="Y81" s="118">
        <v>356.54791547687034</v>
      </c>
      <c r="Z81" s="118">
        <v>2412.7851711026615</v>
      </c>
      <c r="AA81" s="123">
        <v>11.76395772594752</v>
      </c>
      <c r="AB81" s="122">
        <v>95.713505205751105</v>
      </c>
      <c r="AC81" s="118">
        <v>93.478784489187177</v>
      </c>
      <c r="AD81" s="124">
        <v>4.5</v>
      </c>
      <c r="AE81" s="122">
        <v>50.472097100472006</v>
      </c>
      <c r="AF81" s="122">
        <v>4.9626161137440761</v>
      </c>
      <c r="AG81" s="124">
        <v>2.8</v>
      </c>
      <c r="AH81" s="122">
        <v>12.861666186220814</v>
      </c>
      <c r="AI81" s="120">
        <v>16.411085696858798</v>
      </c>
      <c r="AJ81" s="120">
        <v>24.673865698729578</v>
      </c>
      <c r="AK81" s="121">
        <v>0.23</v>
      </c>
      <c r="AL81" s="121">
        <v>0.3</v>
      </c>
      <c r="AM81" s="124">
        <v>2.4</v>
      </c>
      <c r="AN81" s="123">
        <v>2.3856806184012065</v>
      </c>
      <c r="AO81" s="123">
        <v>10.70381558935361</v>
      </c>
      <c r="AP81" s="123">
        <v>1.7964121093749998</v>
      </c>
      <c r="AQ81" s="123">
        <v>9.1582925283522361</v>
      </c>
      <c r="AR81" s="123">
        <v>2.2095397489539748</v>
      </c>
      <c r="AS81" s="123">
        <v>0.61549429657794674</v>
      </c>
      <c r="AT81" s="123">
        <v>2.0213769811879723</v>
      </c>
      <c r="AU81" s="123">
        <v>0.42808049535603715</v>
      </c>
      <c r="AV81" s="123">
        <v>2.7372749653792892</v>
      </c>
      <c r="AW81" s="123">
        <v>0.49040121120363361</v>
      </c>
      <c r="AX81" s="123">
        <v>1.8888099150141644</v>
      </c>
      <c r="AY81" s="123">
        <v>0.25222718446601938</v>
      </c>
      <c r="AZ81" s="123">
        <v>1.451290883590463</v>
      </c>
      <c r="BA81" s="123">
        <v>0.17719526627218934</v>
      </c>
      <c r="BB81" s="123">
        <v>0.67245244651556879</v>
      </c>
      <c r="BC81" s="121">
        <v>1.4</v>
      </c>
      <c r="BD81" s="123">
        <v>0.33037957883560432</v>
      </c>
      <c r="BE81" s="123">
        <v>6.3200800915331812E-2</v>
      </c>
    </row>
    <row r="82" spans="1:57" x14ac:dyDescent="0.2">
      <c r="A82" s="114">
        <v>2</v>
      </c>
      <c r="B82" s="115">
        <v>3</v>
      </c>
      <c r="C82" s="116">
        <v>42894</v>
      </c>
      <c r="D82" s="117" t="s">
        <v>342</v>
      </c>
      <c r="E82" s="120">
        <v>422.82162818408</v>
      </c>
      <c r="F82" s="120">
        <v>3144.52</v>
      </c>
      <c r="G82" s="120">
        <v>-1568.72</v>
      </c>
      <c r="H82" s="120">
        <v>3170.4199999999996</v>
      </c>
      <c r="I82" s="115" t="s">
        <v>184</v>
      </c>
      <c r="J82" s="115" t="s">
        <v>47</v>
      </c>
      <c r="K82" s="115" t="s">
        <v>47</v>
      </c>
      <c r="L82" s="115" t="s">
        <v>43</v>
      </c>
      <c r="M82" s="115" t="s">
        <v>403</v>
      </c>
      <c r="N82" s="8"/>
      <c r="Q82" s="120">
        <v>0.26731677018633543</v>
      </c>
      <c r="R82" s="120">
        <v>16.540115174200977</v>
      </c>
      <c r="S82" s="120">
        <v>1.9739661399548538</v>
      </c>
      <c r="T82" s="121">
        <v>0.76544657744854816</v>
      </c>
      <c r="U82" s="120">
        <v>4.6181818181818185E-2</v>
      </c>
      <c r="V82" s="120">
        <v>21.164631888317412</v>
      </c>
      <c r="W82" s="118">
        <v>2883.2300319488818</v>
      </c>
      <c r="X82" s="122">
        <v>453.60596727622709</v>
      </c>
      <c r="Y82" s="118">
        <v>192.825901038485</v>
      </c>
      <c r="Z82" s="118">
        <v>2022.1135770234989</v>
      </c>
      <c r="AA82" s="123">
        <v>10.713174010455562</v>
      </c>
      <c r="AB82" s="122">
        <v>79.624032964202939</v>
      </c>
      <c r="AC82" s="118">
        <v>220.83329558323896</v>
      </c>
      <c r="AD82" s="122">
        <v>1.1588269018743109</v>
      </c>
      <c r="AE82" s="122">
        <v>44.94316838995568</v>
      </c>
      <c r="AF82" s="122">
        <v>4.3866791969243915</v>
      </c>
      <c r="AG82" s="122">
        <v>0.37361165813312325</v>
      </c>
      <c r="AH82" s="122">
        <v>10.276462413139608</v>
      </c>
      <c r="AI82" s="120">
        <v>25.694566557852738</v>
      </c>
      <c r="AJ82" s="120">
        <v>57.970630749014454</v>
      </c>
      <c r="AK82" s="120">
        <v>0.4008308550185874</v>
      </c>
      <c r="AL82" s="120">
        <v>0.142484780157835</v>
      </c>
      <c r="AM82" s="122">
        <v>3.0237975609756096</v>
      </c>
      <c r="AN82" s="123">
        <v>2.8645514950166118</v>
      </c>
      <c r="AO82" s="123">
        <v>11.730696536881238</v>
      </c>
      <c r="AP82" s="123">
        <v>2.0072859450726974</v>
      </c>
      <c r="AQ82" s="123">
        <v>11.587407551576486</v>
      </c>
      <c r="AR82" s="123">
        <v>3.1770196483971049</v>
      </c>
      <c r="AS82" s="123">
        <v>0.38714080164439879</v>
      </c>
      <c r="AT82" s="123">
        <v>3.9472820337826313</v>
      </c>
      <c r="AU82" s="123">
        <v>0.65835766423357667</v>
      </c>
      <c r="AV82" s="123">
        <v>4.2154475471698118</v>
      </c>
      <c r="AW82" s="123">
        <v>0.88752089136490264</v>
      </c>
      <c r="AX82" s="123">
        <v>2.569578461538462</v>
      </c>
      <c r="AY82" s="123">
        <v>0.34274754901960786</v>
      </c>
      <c r="AZ82" s="123">
        <v>2.6986798096532971</v>
      </c>
      <c r="BA82" s="123">
        <v>0.28612917594654791</v>
      </c>
      <c r="BB82" s="123">
        <v>1.601834216101695</v>
      </c>
      <c r="BC82" s="120">
        <v>0.24658079534432592</v>
      </c>
      <c r="BD82" s="123">
        <v>0.23434118946786961</v>
      </c>
      <c r="BE82" s="123">
        <v>4.9817296678121417E-2</v>
      </c>
    </row>
    <row r="83" spans="1:57" x14ac:dyDescent="0.2">
      <c r="A83" s="114">
        <v>3</v>
      </c>
      <c r="B83" s="115">
        <v>4</v>
      </c>
      <c r="C83" s="116">
        <v>42894</v>
      </c>
      <c r="D83" s="117" t="s">
        <v>343</v>
      </c>
      <c r="E83" s="120">
        <v>499.13456607014996</v>
      </c>
      <c r="F83" s="120">
        <v>3220.83</v>
      </c>
      <c r="G83" s="120">
        <v>-1645.03</v>
      </c>
      <c r="H83" s="120">
        <v>3246.7299999999996</v>
      </c>
      <c r="I83" s="115" t="s">
        <v>184</v>
      </c>
      <c r="J83" s="115" t="s">
        <v>47</v>
      </c>
      <c r="K83" s="115" t="s">
        <v>47</v>
      </c>
      <c r="L83" s="115" t="s">
        <v>43</v>
      </c>
      <c r="M83" s="115" t="s">
        <v>403</v>
      </c>
      <c r="N83" s="8">
        <v>75.164770730049057</v>
      </c>
      <c r="Q83" s="120">
        <v>0.25532049689440994</v>
      </c>
      <c r="R83" s="120">
        <v>17.905905557155201</v>
      </c>
      <c r="S83" s="120">
        <v>1.3905786305492853</v>
      </c>
      <c r="T83" s="121">
        <v>0.47196602728956288</v>
      </c>
      <c r="U83" s="120">
        <v>0.03</v>
      </c>
      <c r="V83" s="120">
        <v>19.139197648787658</v>
      </c>
      <c r="W83" s="118">
        <v>1989.8250798722045</v>
      </c>
      <c r="X83" s="122">
        <v>414.99153031761307</v>
      </c>
      <c r="Y83" s="118">
        <v>183.39462431276723</v>
      </c>
      <c r="Z83" s="118">
        <v>2040.3309399477805</v>
      </c>
      <c r="AA83" s="123">
        <v>9.8061911874533241</v>
      </c>
      <c r="AB83" s="122">
        <v>77.799752768477973</v>
      </c>
      <c r="AC83" s="118">
        <v>220.96545866364664</v>
      </c>
      <c r="AD83" s="122">
        <v>8.3509040793825804</v>
      </c>
      <c r="AE83" s="122">
        <v>46.510192023633685</v>
      </c>
      <c r="AF83" s="122">
        <v>3.8934335753951306</v>
      </c>
      <c r="AG83" s="122">
        <v>0.21220559275305234</v>
      </c>
      <c r="AH83" s="122">
        <v>7.925079911560327</v>
      </c>
      <c r="AI83" s="120">
        <v>14.351991294885746</v>
      </c>
      <c r="AJ83" s="120">
        <v>24.432851511169513</v>
      </c>
      <c r="AK83" s="120">
        <v>0.35409665427509296</v>
      </c>
      <c r="AL83" s="120">
        <v>3.5630214205186021E-2</v>
      </c>
      <c r="AM83" s="122">
        <v>2.611249542682927</v>
      </c>
      <c r="AN83" s="123">
        <v>1.7340531561461796</v>
      </c>
      <c r="AO83" s="123">
        <v>8.511585208374095</v>
      </c>
      <c r="AP83" s="123">
        <v>1.402439903069467</v>
      </c>
      <c r="AQ83" s="123">
        <v>6.6858034254573759</v>
      </c>
      <c r="AR83" s="123">
        <v>2.0214519131334026</v>
      </c>
      <c r="AS83" s="123">
        <v>0.32844707091469688</v>
      </c>
      <c r="AT83" s="123">
        <v>2.210171301825627</v>
      </c>
      <c r="AU83" s="123">
        <v>0.36809610705596113</v>
      </c>
      <c r="AV83" s="123">
        <v>2.3530290566037739</v>
      </c>
      <c r="AW83" s="123">
        <v>0.4555793871866296</v>
      </c>
      <c r="AX83" s="123">
        <v>1.4619282051282054</v>
      </c>
      <c r="AY83" s="123">
        <v>0.18307352941176472</v>
      </c>
      <c r="AZ83" s="123">
        <v>1.4075067980965332</v>
      </c>
      <c r="BA83" s="123">
        <v>0.15888641425389752</v>
      </c>
      <c r="BB83" s="123">
        <v>0.69078283898305082</v>
      </c>
      <c r="BC83" s="120">
        <v>0.68052570320077588</v>
      </c>
      <c r="BD83" s="123">
        <v>0.14707052108267354</v>
      </c>
      <c r="BE83" s="123">
        <v>3.4687285223367698E-2</v>
      </c>
    </row>
    <row r="84" spans="1:57" x14ac:dyDescent="0.2">
      <c r="B84" s="115">
        <v>5</v>
      </c>
      <c r="C84" s="116">
        <v>42894</v>
      </c>
      <c r="D84" s="117" t="s">
        <v>343</v>
      </c>
      <c r="E84" s="120">
        <v>499.13456607014996</v>
      </c>
      <c r="F84" s="120">
        <v>3220.83</v>
      </c>
      <c r="G84" s="120">
        <v>-1645.03</v>
      </c>
      <c r="H84" s="120">
        <v>3246.7299999999996</v>
      </c>
      <c r="I84" s="115" t="s">
        <v>184</v>
      </c>
      <c r="J84" s="115" t="s">
        <v>47</v>
      </c>
      <c r="K84" s="115" t="s">
        <v>47</v>
      </c>
      <c r="L84" s="115" t="s">
        <v>43</v>
      </c>
      <c r="M84" s="115" t="s">
        <v>403</v>
      </c>
      <c r="N84" s="8">
        <v>75.164770730049057</v>
      </c>
      <c r="Q84" s="120">
        <v>0.26466149068322981</v>
      </c>
      <c r="R84" s="120">
        <v>17.970742873596315</v>
      </c>
      <c r="S84" s="120">
        <v>1.9104303987960873</v>
      </c>
      <c r="T84" s="121">
        <v>0.59997963118907027</v>
      </c>
      <c r="U84" s="120">
        <v>3.4712918660287084E-2</v>
      </c>
      <c r="V84" s="120">
        <v>19.304526083761942</v>
      </c>
      <c r="W84" s="118">
        <v>2113.8714057507987</v>
      </c>
      <c r="X84" s="122">
        <v>420.91424446583255</v>
      </c>
      <c r="Y84" s="118">
        <v>174.30800244349419</v>
      </c>
      <c r="Z84" s="118">
        <v>2005.3080939947779</v>
      </c>
      <c r="AA84" s="123">
        <v>9.4993174010455554</v>
      </c>
      <c r="AB84" s="122">
        <v>72.950667010043773</v>
      </c>
      <c r="AC84" s="118">
        <v>215.34088335220838</v>
      </c>
      <c r="AD84" s="122">
        <v>16.100507166482913</v>
      </c>
      <c r="AE84" s="122">
        <v>44.888197932053174</v>
      </c>
      <c r="AF84" s="122">
        <v>4.0285194361384029</v>
      </c>
      <c r="AG84" s="122">
        <v>0.31781488775108307</v>
      </c>
      <c r="AH84" s="122">
        <v>9.9147157296272876</v>
      </c>
      <c r="AI84" s="120">
        <v>18.511164309031557</v>
      </c>
      <c r="AJ84" s="120">
        <v>29.256504599211564</v>
      </c>
      <c r="AK84" s="120">
        <v>0.24193680297397768</v>
      </c>
      <c r="AL84" s="120">
        <v>4.3307779030439683E-2</v>
      </c>
      <c r="AM84" s="122">
        <v>4.2838318597560976</v>
      </c>
      <c r="AN84" s="123">
        <v>2.0136212624584719</v>
      </c>
      <c r="AO84" s="123">
        <v>7.8718634318137353</v>
      </c>
      <c r="AP84" s="123">
        <v>1.2975145395799677</v>
      </c>
      <c r="AQ84" s="123">
        <v>6.9533787465940042</v>
      </c>
      <c r="AR84" s="123">
        <v>2.384252326783868</v>
      </c>
      <c r="AS84" s="123">
        <v>0.35289722507708121</v>
      </c>
      <c r="AT84" s="123">
        <v>2.7142262412557585</v>
      </c>
      <c r="AU84" s="123">
        <v>0.39641119221411197</v>
      </c>
      <c r="AV84" s="123">
        <v>2.9253249056603772</v>
      </c>
      <c r="AW84" s="123">
        <v>0.59966573816155988</v>
      </c>
      <c r="AX84" s="123">
        <v>1.7594584615384619</v>
      </c>
      <c r="AY84" s="123">
        <v>0.24120588235294121</v>
      </c>
      <c r="AZ84" s="123">
        <v>1.6906213460231139</v>
      </c>
      <c r="BA84" s="123">
        <v>0.21779064587973274</v>
      </c>
      <c r="BB84" s="123">
        <v>0.77902860169491528</v>
      </c>
      <c r="BC84" s="120">
        <v>1.3022642095053345</v>
      </c>
      <c r="BD84" s="123">
        <v>0.1418935739274535</v>
      </c>
      <c r="BE84" s="123">
        <v>2.2334478808705614E-2</v>
      </c>
    </row>
    <row r="85" spans="1:57" x14ac:dyDescent="0.2">
      <c r="B85" s="115">
        <v>6</v>
      </c>
      <c r="C85" s="116">
        <v>42894</v>
      </c>
      <c r="D85" s="117" t="s">
        <v>343</v>
      </c>
      <c r="E85" s="120">
        <v>499.13456607014996</v>
      </c>
      <c r="F85" s="120">
        <v>3220.83</v>
      </c>
      <c r="G85" s="120">
        <v>-1645.03</v>
      </c>
      <c r="H85" s="120">
        <v>3246.7299999999996</v>
      </c>
      <c r="I85" s="115" t="s">
        <v>184</v>
      </c>
      <c r="J85" s="115" t="s">
        <v>47</v>
      </c>
      <c r="K85" s="115" t="s">
        <v>47</v>
      </c>
      <c r="L85" s="115" t="s">
        <v>43</v>
      </c>
      <c r="M85" s="115" t="s">
        <v>403</v>
      </c>
      <c r="N85" s="8">
        <v>75.164770730049057</v>
      </c>
      <c r="Q85" s="120">
        <v>0.25947204968944099</v>
      </c>
      <c r="R85" s="120">
        <v>18.500247624532108</v>
      </c>
      <c r="S85" s="120">
        <v>1.909436418359669</v>
      </c>
      <c r="T85" s="121">
        <v>0.56901718211677554</v>
      </c>
      <c r="U85" s="120">
        <v>3.3770334928229666E-2</v>
      </c>
      <c r="V85" s="120">
        <v>19.226724467303455</v>
      </c>
      <c r="W85" s="118">
        <v>2035.5798722044728</v>
      </c>
      <c r="X85" s="122">
        <v>420.61308950914338</v>
      </c>
      <c r="Y85" s="118">
        <v>180.29187538179593</v>
      </c>
      <c r="Z85" s="118">
        <v>2022.319190600522</v>
      </c>
      <c r="AA85" s="123">
        <v>9.7934047796863339</v>
      </c>
      <c r="AB85" s="122">
        <v>76.819727015194431</v>
      </c>
      <c r="AC85" s="118">
        <v>224.50090600226497</v>
      </c>
      <c r="AD85" s="122">
        <v>10.877265711135612</v>
      </c>
      <c r="AE85" s="122">
        <v>44.810029542097489</v>
      </c>
      <c r="AF85" s="122">
        <v>3.7009824861170442</v>
      </c>
      <c r="AG85" s="122">
        <v>9.2778259157148477E-2</v>
      </c>
      <c r="AH85" s="122">
        <v>9.4156336070751721</v>
      </c>
      <c r="AI85" s="120">
        <v>17.736945955749004</v>
      </c>
      <c r="AJ85" s="120">
        <v>32.293955321944814</v>
      </c>
      <c r="AK85" s="120">
        <v>0.25881040892193308</v>
      </c>
      <c r="AL85" s="120">
        <v>3.6653889515219841E-2</v>
      </c>
      <c r="AM85" s="122">
        <v>4.8035913109756097</v>
      </c>
      <c r="AN85" s="123">
        <v>1.7039036544850501</v>
      </c>
      <c r="AO85" s="123">
        <v>7.3249109763255724</v>
      </c>
      <c r="AP85" s="123">
        <v>1.2534833602584814</v>
      </c>
      <c r="AQ85" s="123">
        <v>6.7386025690930325</v>
      </c>
      <c r="AR85" s="123">
        <v>2.3728852119958637</v>
      </c>
      <c r="AS85" s="123">
        <v>0.37408735868448101</v>
      </c>
      <c r="AT85" s="123">
        <v>2.5338020815560487</v>
      </c>
      <c r="AU85" s="123">
        <v>0.43443430656934312</v>
      </c>
      <c r="AV85" s="123">
        <v>2.6169758490566037</v>
      </c>
      <c r="AW85" s="123">
        <v>0.58300835654596106</v>
      </c>
      <c r="AX85" s="123">
        <v>1.8880738461538464</v>
      </c>
      <c r="AY85" s="123">
        <v>0.23513235294117649</v>
      </c>
      <c r="AZ85" s="123">
        <v>1.6583575798776344</v>
      </c>
      <c r="BA85" s="123">
        <v>0.22941648106904228</v>
      </c>
      <c r="BB85" s="123">
        <v>1.0051583686440679</v>
      </c>
      <c r="BC85" s="120">
        <v>1.0581695441319108</v>
      </c>
      <c r="BD85" s="123">
        <v>0.14471736328484625</v>
      </c>
      <c r="BE85" s="123">
        <v>2.9668957617411226E-2</v>
      </c>
    </row>
    <row r="86" spans="1:57" x14ac:dyDescent="0.2">
      <c r="A86" s="114">
        <v>4</v>
      </c>
      <c r="B86" s="115">
        <v>7</v>
      </c>
      <c r="C86" s="116">
        <v>42517</v>
      </c>
      <c r="D86" s="117" t="s">
        <v>344</v>
      </c>
      <c r="E86" s="120">
        <v>509.7407293572</v>
      </c>
      <c r="F86" s="120">
        <v>3231.4399999999996</v>
      </c>
      <c r="G86" s="120">
        <v>-1655.6399999999996</v>
      </c>
      <c r="H86" s="120">
        <v>3257.3399999999992</v>
      </c>
      <c r="I86" s="115" t="s">
        <v>184</v>
      </c>
      <c r="J86" s="115" t="s">
        <v>47</v>
      </c>
      <c r="K86" s="115" t="s">
        <v>47</v>
      </c>
      <c r="L86" s="115" t="s">
        <v>43</v>
      </c>
      <c r="M86" s="115" t="s">
        <v>403</v>
      </c>
      <c r="Q86" s="120">
        <v>0.19600000000000001</v>
      </c>
      <c r="R86" s="120">
        <v>16.059999999999999</v>
      </c>
      <c r="S86" s="120">
        <v>1.6870000000000001</v>
      </c>
      <c r="T86" s="121">
        <v>0.89217999999999997</v>
      </c>
      <c r="U86" s="120">
        <v>7.4999999999999997E-2</v>
      </c>
      <c r="V86" s="120">
        <v>12.11</v>
      </c>
      <c r="W86" s="118">
        <v>1008</v>
      </c>
      <c r="X86" s="122">
        <v>297.3</v>
      </c>
      <c r="Y86" s="118">
        <v>155.69999999999999</v>
      </c>
      <c r="Z86" s="118">
        <v>1887</v>
      </c>
      <c r="AA86" s="123">
        <v>9.8469999999999995</v>
      </c>
      <c r="AB86" s="122">
        <v>74.78</v>
      </c>
      <c r="AC86" s="118">
        <v>245.6</v>
      </c>
      <c r="AD86" s="122">
        <v>21.6</v>
      </c>
      <c r="AE86" s="122">
        <v>58.73</v>
      </c>
      <c r="AF86" s="122">
        <v>3.19</v>
      </c>
      <c r="AG86" s="122">
        <v>0.59199999999999997</v>
      </c>
      <c r="AH86" s="122">
        <v>9.1460000000000008</v>
      </c>
      <c r="AI86" s="120">
        <v>8.0719999999999992</v>
      </c>
      <c r="AJ86" s="120">
        <v>19.05</v>
      </c>
      <c r="AK86" s="120">
        <v>0.33400000000000002</v>
      </c>
      <c r="AL86" s="121">
        <v>0.08</v>
      </c>
      <c r="AM86" s="122">
        <v>11.88</v>
      </c>
      <c r="AN86" s="123">
        <v>0.63700000000000001</v>
      </c>
      <c r="AO86" s="123">
        <v>2.4729999999999999</v>
      </c>
      <c r="AP86" s="123">
        <v>0.39</v>
      </c>
      <c r="AQ86" s="123">
        <v>2.4900000000000002</v>
      </c>
      <c r="AR86" s="123">
        <v>0.73799999999999999</v>
      </c>
      <c r="AS86" s="123">
        <v>0.17899999999999999</v>
      </c>
      <c r="AT86" s="123">
        <v>1.08</v>
      </c>
      <c r="AU86" s="123">
        <v>0.215</v>
      </c>
      <c r="AV86" s="123">
        <v>1.3939999999999999</v>
      </c>
      <c r="AW86" s="123">
        <v>0.28499999999999998</v>
      </c>
      <c r="AX86" s="123">
        <v>0.86</v>
      </c>
      <c r="AY86" s="123">
        <v>0.11600000000000001</v>
      </c>
      <c r="AZ86" s="123">
        <v>0.873</v>
      </c>
      <c r="BA86" s="123">
        <v>0.124</v>
      </c>
      <c r="BB86" s="123">
        <v>0.56000000000000005</v>
      </c>
      <c r="BC86" s="120">
        <v>0.42</v>
      </c>
      <c r="BD86" s="123">
        <v>0.38400000000000001</v>
      </c>
      <c r="BE86" s="123">
        <v>4.9000000000000002E-2</v>
      </c>
    </row>
    <row r="87" spans="1:57" x14ac:dyDescent="0.2">
      <c r="B87" s="115">
        <v>8</v>
      </c>
      <c r="C87" s="116">
        <v>42517</v>
      </c>
      <c r="D87" s="117" t="s">
        <v>344</v>
      </c>
      <c r="E87" s="120">
        <v>509.7407293572</v>
      </c>
      <c r="F87" s="120">
        <v>3231.4399999999996</v>
      </c>
      <c r="G87" s="120">
        <v>-1655.6399999999996</v>
      </c>
      <c r="H87" s="120">
        <v>3257.3399999999992</v>
      </c>
      <c r="I87" s="115" t="s">
        <v>184</v>
      </c>
      <c r="J87" s="115" t="s">
        <v>47</v>
      </c>
      <c r="K87" s="115" t="s">
        <v>47</v>
      </c>
      <c r="L87" s="115" t="s">
        <v>43</v>
      </c>
      <c r="M87" s="115" t="s">
        <v>403</v>
      </c>
      <c r="Q87" s="120">
        <v>0.17299999999999999</v>
      </c>
      <c r="R87" s="120">
        <v>16.62</v>
      </c>
      <c r="S87" s="120">
        <v>1.292</v>
      </c>
      <c r="T87" s="121">
        <v>0.85929</v>
      </c>
      <c r="U87" s="120">
        <v>1.7000000000000001E-2</v>
      </c>
      <c r="V87" s="120">
        <v>19.11</v>
      </c>
      <c r="W87" s="118">
        <v>1392</v>
      </c>
      <c r="X87" s="122">
        <v>414.2</v>
      </c>
      <c r="Y87" s="118">
        <v>164.7</v>
      </c>
      <c r="Z87" s="118">
        <v>1841</v>
      </c>
      <c r="AA87" s="123">
        <v>9.0809999999999995</v>
      </c>
      <c r="AB87" s="122">
        <v>70.62</v>
      </c>
      <c r="AC87" s="118">
        <v>278.2</v>
      </c>
      <c r="AD87" s="122">
        <v>18.72</v>
      </c>
      <c r="AE87" s="122">
        <v>52.78</v>
      </c>
      <c r="AF87" s="122">
        <v>3.18</v>
      </c>
      <c r="AG87" s="124">
        <v>0.2</v>
      </c>
      <c r="AH87" s="122">
        <v>7.1589999999999998</v>
      </c>
      <c r="AI87" s="120">
        <v>18.2</v>
      </c>
      <c r="AJ87" s="120">
        <v>27.07</v>
      </c>
      <c r="AK87" s="120">
        <v>0.42699999999999999</v>
      </c>
      <c r="AL87" s="121">
        <v>0.09</v>
      </c>
      <c r="AM87" s="122">
        <v>7.6740000000000004</v>
      </c>
      <c r="AN87" s="123">
        <v>1.252</v>
      </c>
      <c r="AO87" s="123">
        <v>5.3490000000000002</v>
      </c>
      <c r="AP87" s="123">
        <v>0.94599999999999995</v>
      </c>
      <c r="AQ87" s="123">
        <v>6.1310000000000002</v>
      </c>
      <c r="AR87" s="123">
        <v>2.0249999999999999</v>
      </c>
      <c r="AS87" s="123">
        <v>0.34399999999999997</v>
      </c>
      <c r="AT87" s="123">
        <v>2.7949999999999999</v>
      </c>
      <c r="AU87" s="123">
        <v>0.499</v>
      </c>
      <c r="AV87" s="123">
        <v>3.3220000000000001</v>
      </c>
      <c r="AW87" s="123">
        <v>0.67700000000000005</v>
      </c>
      <c r="AX87" s="123">
        <v>1.9970000000000001</v>
      </c>
      <c r="AY87" s="123">
        <v>0.27300000000000002</v>
      </c>
      <c r="AZ87" s="123">
        <v>1.8260000000000001</v>
      </c>
      <c r="BA87" s="123">
        <v>0.251</v>
      </c>
      <c r="BB87" s="123">
        <v>0.84899999999999998</v>
      </c>
      <c r="BC87" s="120">
        <v>0.377</v>
      </c>
      <c r="BD87" s="123">
        <v>0.33300000000000002</v>
      </c>
      <c r="BE87" s="123">
        <v>7.0000000000000007E-2</v>
      </c>
    </row>
  </sheetData>
  <conditionalFormatting sqref="Q13:BE13 Q73:BE76 Q80:BE81">
    <cfRule type="cellIs" dxfId="158" priority="11" operator="lessThan">
      <formula>#REF!</formula>
    </cfRule>
  </conditionalFormatting>
  <conditionalFormatting sqref="Q13:BE13 Q73:BE76 Q80:BE81 Q53:BE55 Q27:BE28">
    <cfRule type="cellIs" dxfId="157" priority="10" operator="equal">
      <formula>0</formula>
    </cfRule>
  </conditionalFormatting>
  <conditionalFormatting sqref="Q37:BE38">
    <cfRule type="cellIs" dxfId="156" priority="9" operator="lessThan">
      <formula>#REF!</formula>
    </cfRule>
  </conditionalFormatting>
  <conditionalFormatting sqref="Q37:BE38">
    <cfRule type="cellIs" dxfId="155" priority="8" operator="equal">
      <formula>0</formula>
    </cfRule>
  </conditionalFormatting>
  <conditionalFormatting sqref="BE38">
    <cfRule type="cellIs" dxfId="154" priority="7" operator="lessThan">
      <formula>#REF!</formula>
    </cfRule>
  </conditionalFormatting>
  <conditionalFormatting sqref="Q39:BE40">
    <cfRule type="cellIs" dxfId="153" priority="6" operator="lessThan">
      <formula>#REF!</formula>
    </cfRule>
  </conditionalFormatting>
  <conditionalFormatting sqref="Q39:BE40">
    <cfRule type="cellIs" dxfId="152" priority="5" operator="equal">
      <formula>0</formula>
    </cfRule>
  </conditionalFormatting>
  <conditionalFormatting sqref="AP40">
    <cfRule type="cellIs" dxfId="151" priority="4" operator="equal">
      <formula>0</formula>
    </cfRule>
  </conditionalFormatting>
  <conditionalFormatting sqref="BE40">
    <cfRule type="cellIs" dxfId="150" priority="3" operator="lessThan">
      <formula>#REF!</formula>
    </cfRule>
  </conditionalFormatting>
  <conditionalFormatting sqref="Q50:AF50 AH50:BE50">
    <cfRule type="cellIs" dxfId="149" priority="2" operator="lessThan">
      <formula>#REF!</formula>
    </cfRule>
  </conditionalFormatting>
  <conditionalFormatting sqref="Q50:BE50">
    <cfRule type="cellIs" dxfId="14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view="pageLayout" zoomScaleNormal="100" workbookViewId="0">
      <selection activeCell="F29" sqref="F29"/>
    </sheetView>
  </sheetViews>
  <sheetFormatPr defaultRowHeight="12" x14ac:dyDescent="0.2"/>
  <cols>
    <col min="1" max="1" width="9.140625" style="4"/>
    <col min="2" max="2" width="8.7109375" style="4" customWidth="1"/>
    <col min="3" max="3" width="17" style="5" customWidth="1"/>
    <col min="4" max="4" width="9.5703125" style="1" customWidth="1"/>
    <col min="5" max="5" width="9.28515625" style="4" customWidth="1"/>
    <col min="6" max="6" width="19.28515625" style="4" bestFit="1" customWidth="1"/>
    <col min="7" max="7" width="12.42578125" style="4" customWidth="1"/>
    <col min="8" max="8" width="36" style="4" bestFit="1" customWidth="1"/>
    <col min="9" max="16384" width="9.140625" style="4"/>
  </cols>
  <sheetData>
    <row r="2" spans="2:8" x14ac:dyDescent="0.2">
      <c r="B2" s="1" t="s">
        <v>413</v>
      </c>
      <c r="C2" s="1" t="s">
        <v>414</v>
      </c>
      <c r="D2" s="1" t="s">
        <v>415</v>
      </c>
      <c r="E2" s="1" t="s">
        <v>416</v>
      </c>
    </row>
    <row r="3" spans="2:8" x14ac:dyDescent="0.2">
      <c r="B3" s="1"/>
      <c r="C3" s="1"/>
      <c r="E3" s="1"/>
    </row>
    <row r="4" spans="2:8" x14ac:dyDescent="0.2">
      <c r="B4" s="135" t="s">
        <v>417</v>
      </c>
      <c r="C4" s="135"/>
      <c r="D4" s="135"/>
      <c r="E4" s="135"/>
    </row>
    <row r="5" spans="2:8" x14ac:dyDescent="0.2">
      <c r="B5" s="51" t="s">
        <v>418</v>
      </c>
      <c r="C5" s="5" t="s">
        <v>419</v>
      </c>
      <c r="D5" s="1" t="s">
        <v>420</v>
      </c>
      <c r="E5" s="132" t="s">
        <v>185</v>
      </c>
      <c r="F5" s="5"/>
    </row>
    <row r="6" spans="2:8" x14ac:dyDescent="0.2">
      <c r="B6" s="51" t="s">
        <v>35</v>
      </c>
      <c r="C6" s="5" t="s">
        <v>421</v>
      </c>
      <c r="D6" s="1" t="s">
        <v>348</v>
      </c>
      <c r="E6" s="57" t="s">
        <v>422</v>
      </c>
      <c r="F6" s="5"/>
      <c r="G6" s="35"/>
      <c r="H6" s="133"/>
    </row>
    <row r="7" spans="2:8" x14ac:dyDescent="0.2">
      <c r="B7" s="51" t="s">
        <v>423</v>
      </c>
      <c r="C7" s="5" t="s">
        <v>424</v>
      </c>
      <c r="D7" s="1" t="s">
        <v>425</v>
      </c>
      <c r="E7" s="132" t="s">
        <v>186</v>
      </c>
      <c r="F7" s="5"/>
      <c r="G7" s="36"/>
      <c r="H7" s="38"/>
    </row>
    <row r="8" spans="2:8" x14ac:dyDescent="0.2">
      <c r="B8" s="51" t="s">
        <v>426</v>
      </c>
      <c r="C8" s="5" t="s">
        <v>427</v>
      </c>
      <c r="D8" s="1" t="s">
        <v>286</v>
      </c>
      <c r="E8" s="132" t="s">
        <v>428</v>
      </c>
      <c r="F8" s="5"/>
      <c r="G8" s="36"/>
      <c r="H8" s="36"/>
    </row>
    <row r="9" spans="2:8" x14ac:dyDescent="0.2">
      <c r="B9" s="51" t="s">
        <v>32</v>
      </c>
      <c r="C9" s="5" t="s">
        <v>429</v>
      </c>
      <c r="D9" s="1" t="s">
        <v>351</v>
      </c>
      <c r="E9" s="132" t="s">
        <v>430</v>
      </c>
      <c r="F9" s="5"/>
      <c r="G9" s="36"/>
      <c r="H9" s="36"/>
    </row>
    <row r="10" spans="2:8" x14ac:dyDescent="0.2">
      <c r="B10" s="51" t="s">
        <v>431</v>
      </c>
      <c r="C10" s="5" t="s">
        <v>432</v>
      </c>
      <c r="D10" s="1" t="s">
        <v>433</v>
      </c>
      <c r="E10" s="132" t="s">
        <v>187</v>
      </c>
      <c r="F10" s="5"/>
      <c r="G10" s="36"/>
      <c r="H10" s="36"/>
    </row>
    <row r="11" spans="2:8" x14ac:dyDescent="0.2">
      <c r="B11" s="51" t="s">
        <v>434</v>
      </c>
      <c r="C11" s="5" t="s">
        <v>435</v>
      </c>
      <c r="D11" s="1" t="s">
        <v>436</v>
      </c>
      <c r="E11" s="132" t="s">
        <v>188</v>
      </c>
      <c r="F11" s="5"/>
      <c r="G11" s="36"/>
      <c r="H11" s="36"/>
    </row>
    <row r="12" spans="2:8" x14ac:dyDescent="0.2">
      <c r="B12" s="51" t="s">
        <v>437</v>
      </c>
      <c r="C12" s="5" t="s">
        <v>438</v>
      </c>
      <c r="D12" s="1" t="s">
        <v>439</v>
      </c>
      <c r="E12" s="132" t="s">
        <v>189</v>
      </c>
      <c r="F12" s="5"/>
      <c r="G12" s="36"/>
      <c r="H12" s="36"/>
    </row>
    <row r="13" spans="2:8" x14ac:dyDescent="0.2">
      <c r="B13" s="51" t="s">
        <v>440</v>
      </c>
      <c r="C13" s="5" t="s">
        <v>441</v>
      </c>
      <c r="D13" s="1" t="s">
        <v>442</v>
      </c>
      <c r="E13" s="132" t="s">
        <v>190</v>
      </c>
      <c r="F13" s="5"/>
      <c r="G13" s="36"/>
      <c r="H13" s="36"/>
    </row>
    <row r="14" spans="2:8" x14ac:dyDescent="0.2">
      <c r="B14" s="6" t="s">
        <v>443</v>
      </c>
      <c r="C14" s="5" t="s">
        <v>444</v>
      </c>
      <c r="D14" s="1" t="s">
        <v>445</v>
      </c>
      <c r="E14" s="132" t="s">
        <v>446</v>
      </c>
      <c r="F14" s="5"/>
      <c r="G14" s="36"/>
      <c r="H14" s="36"/>
    </row>
    <row r="15" spans="2:8" x14ac:dyDescent="0.2">
      <c r="B15" s="6" t="s">
        <v>447</v>
      </c>
      <c r="C15" s="5" t="s">
        <v>448</v>
      </c>
      <c r="D15" s="134" t="s">
        <v>449</v>
      </c>
      <c r="E15" s="132"/>
      <c r="F15" s="5"/>
      <c r="G15" s="36"/>
      <c r="H15" s="36"/>
    </row>
    <row r="16" spans="2:8" x14ac:dyDescent="0.2">
      <c r="B16" s="51" t="s">
        <v>34</v>
      </c>
      <c r="C16" s="5" t="s">
        <v>450</v>
      </c>
      <c r="D16" s="59" t="s">
        <v>349</v>
      </c>
      <c r="E16" s="132"/>
      <c r="F16" s="134"/>
      <c r="G16" s="36"/>
      <c r="H16" s="36"/>
    </row>
    <row r="17" spans="2:8" x14ac:dyDescent="0.2">
      <c r="B17" s="51" t="s">
        <v>33</v>
      </c>
      <c r="C17" s="36" t="s">
        <v>451</v>
      </c>
      <c r="D17" s="59" t="s">
        <v>350</v>
      </c>
      <c r="E17" s="132"/>
      <c r="F17" s="134"/>
      <c r="G17" s="36"/>
      <c r="H17" s="36"/>
    </row>
    <row r="18" spans="2:8" x14ac:dyDescent="0.2">
      <c r="B18" s="51" t="s">
        <v>31</v>
      </c>
      <c r="C18" s="36" t="s">
        <v>452</v>
      </c>
      <c r="D18" s="59" t="s">
        <v>353</v>
      </c>
      <c r="F18" s="5"/>
    </row>
    <row r="19" spans="2:8" x14ac:dyDescent="0.2">
      <c r="B19" s="51" t="s">
        <v>30</v>
      </c>
      <c r="C19" s="36" t="s">
        <v>453</v>
      </c>
      <c r="D19" s="59" t="s">
        <v>354</v>
      </c>
      <c r="F19" s="5"/>
    </row>
    <row r="20" spans="2:8" x14ac:dyDescent="0.2">
      <c r="B20" s="51" t="s">
        <v>29</v>
      </c>
      <c r="C20" s="36" t="s">
        <v>454</v>
      </c>
      <c r="D20" s="59" t="s">
        <v>355</v>
      </c>
      <c r="F20" s="5"/>
    </row>
    <row r="21" spans="2:8" x14ac:dyDescent="0.2">
      <c r="B21" s="51" t="s">
        <v>28</v>
      </c>
      <c r="C21" s="36" t="s">
        <v>455</v>
      </c>
      <c r="D21" s="59" t="s">
        <v>356</v>
      </c>
      <c r="F21" s="5"/>
    </row>
    <row r="22" spans="2:8" x14ac:dyDescent="0.2">
      <c r="B22" s="51" t="s">
        <v>25</v>
      </c>
      <c r="C22" s="5" t="s">
        <v>456</v>
      </c>
      <c r="D22" s="59" t="s">
        <v>359</v>
      </c>
      <c r="F22" s="5"/>
    </row>
    <row r="23" spans="2:8" x14ac:dyDescent="0.2">
      <c r="B23" s="51" t="s">
        <v>24</v>
      </c>
      <c r="C23" s="5" t="s">
        <v>457</v>
      </c>
      <c r="D23" s="59" t="s">
        <v>360</v>
      </c>
      <c r="F23" s="5"/>
    </row>
    <row r="24" spans="2:8" x14ac:dyDescent="0.2">
      <c r="B24" s="51" t="s">
        <v>23</v>
      </c>
      <c r="C24" s="5" t="s">
        <v>458</v>
      </c>
      <c r="D24" s="59" t="s">
        <v>361</v>
      </c>
      <c r="F24" s="5"/>
    </row>
    <row r="25" spans="2:8" x14ac:dyDescent="0.2">
      <c r="B25" s="51" t="s">
        <v>20</v>
      </c>
      <c r="C25" s="5" t="s">
        <v>459</v>
      </c>
      <c r="D25" s="134" t="s">
        <v>364</v>
      </c>
      <c r="F25" s="5"/>
    </row>
    <row r="26" spans="2:8" x14ac:dyDescent="0.2">
      <c r="B26" s="5"/>
      <c r="C26" s="4"/>
      <c r="D26" s="134"/>
      <c r="F26" s="5"/>
    </row>
    <row r="27" spans="2:8" x14ac:dyDescent="0.2">
      <c r="B27" s="135" t="s">
        <v>460</v>
      </c>
      <c r="C27" s="135"/>
      <c r="D27" s="135"/>
      <c r="E27" s="135"/>
      <c r="F27" s="5"/>
    </row>
    <row r="28" spans="2:8" x14ac:dyDescent="0.2">
      <c r="B28" s="29" t="s">
        <v>461</v>
      </c>
      <c r="C28" s="5" t="s">
        <v>421</v>
      </c>
      <c r="D28" s="1" t="s">
        <v>348</v>
      </c>
      <c r="E28" s="1" t="s">
        <v>422</v>
      </c>
    </row>
    <row r="29" spans="2:8" x14ac:dyDescent="0.2">
      <c r="B29" s="29" t="s">
        <v>34</v>
      </c>
      <c r="C29" s="36" t="s">
        <v>450</v>
      </c>
      <c r="D29" s="35" t="s">
        <v>349</v>
      </c>
    </row>
    <row r="30" spans="2:8" x14ac:dyDescent="0.2">
      <c r="B30" s="29" t="s">
        <v>33</v>
      </c>
      <c r="C30" s="36" t="s">
        <v>451</v>
      </c>
      <c r="D30" s="35" t="s">
        <v>350</v>
      </c>
    </row>
    <row r="31" spans="2:8" x14ac:dyDescent="0.2">
      <c r="B31" s="29" t="s">
        <v>462</v>
      </c>
      <c r="C31" s="36" t="s">
        <v>429</v>
      </c>
      <c r="D31" s="35" t="s">
        <v>351</v>
      </c>
      <c r="E31" s="1" t="s">
        <v>430</v>
      </c>
    </row>
    <row r="32" spans="2:8" x14ac:dyDescent="0.2">
      <c r="B32" s="29" t="s">
        <v>426</v>
      </c>
      <c r="C32" s="36" t="s">
        <v>463</v>
      </c>
      <c r="D32" s="35" t="s">
        <v>286</v>
      </c>
      <c r="E32" s="132" t="s">
        <v>428</v>
      </c>
    </row>
    <row r="33" spans="2:4" x14ac:dyDescent="0.2">
      <c r="B33" s="29" t="s">
        <v>31</v>
      </c>
      <c r="C33" s="36" t="s">
        <v>452</v>
      </c>
      <c r="D33" s="35" t="s">
        <v>353</v>
      </c>
    </row>
    <row r="34" spans="2:4" x14ac:dyDescent="0.2">
      <c r="B34" s="29" t="s">
        <v>30</v>
      </c>
      <c r="C34" s="36" t="s">
        <v>453</v>
      </c>
      <c r="D34" s="35" t="s">
        <v>354</v>
      </c>
    </row>
    <row r="35" spans="2:4" x14ac:dyDescent="0.2">
      <c r="B35" s="29" t="s">
        <v>29</v>
      </c>
      <c r="C35" s="36" t="s">
        <v>454</v>
      </c>
      <c r="D35" s="35" t="s">
        <v>355</v>
      </c>
    </row>
    <row r="36" spans="2:4" x14ac:dyDescent="0.2">
      <c r="B36" s="29" t="s">
        <v>28</v>
      </c>
      <c r="C36" s="36" t="s">
        <v>455</v>
      </c>
      <c r="D36" s="35" t="s">
        <v>356</v>
      </c>
    </row>
    <row r="37" spans="2:4" x14ac:dyDescent="0.2">
      <c r="B37" s="29" t="s">
        <v>27</v>
      </c>
      <c r="C37" s="36" t="s">
        <v>464</v>
      </c>
      <c r="D37" s="35" t="s">
        <v>357</v>
      </c>
    </row>
    <row r="38" spans="2:4" x14ac:dyDescent="0.2">
      <c r="B38" s="29" t="s">
        <v>465</v>
      </c>
      <c r="C38" s="36" t="s">
        <v>466</v>
      </c>
      <c r="D38" s="35" t="s">
        <v>467</v>
      </c>
    </row>
    <row r="39" spans="2:4" x14ac:dyDescent="0.2">
      <c r="B39" s="29" t="s">
        <v>26</v>
      </c>
      <c r="C39" s="38" t="s">
        <v>468</v>
      </c>
      <c r="D39" s="35" t="s">
        <v>358</v>
      </c>
    </row>
    <row r="40" spans="2:4" x14ac:dyDescent="0.2">
      <c r="B40" s="29" t="s">
        <v>25</v>
      </c>
      <c r="C40" s="5" t="s">
        <v>456</v>
      </c>
      <c r="D40" s="1" t="s">
        <v>359</v>
      </c>
    </row>
    <row r="41" spans="2:4" x14ac:dyDescent="0.2">
      <c r="B41" s="29" t="s">
        <v>24</v>
      </c>
      <c r="C41" s="5" t="s">
        <v>457</v>
      </c>
      <c r="D41" s="1" t="s">
        <v>469</v>
      </c>
    </row>
    <row r="42" spans="2:4" x14ac:dyDescent="0.2">
      <c r="B42" s="29" t="s">
        <v>23</v>
      </c>
      <c r="C42" s="5" t="s">
        <v>458</v>
      </c>
      <c r="D42" s="1" t="s">
        <v>361</v>
      </c>
    </row>
    <row r="43" spans="2:4" x14ac:dyDescent="0.2">
      <c r="B43" s="29" t="s">
        <v>22</v>
      </c>
      <c r="C43" s="5" t="s">
        <v>470</v>
      </c>
      <c r="D43" s="1" t="s">
        <v>362</v>
      </c>
    </row>
    <row r="44" spans="2:4" x14ac:dyDescent="0.2">
      <c r="B44" s="29" t="s">
        <v>471</v>
      </c>
      <c r="C44" s="5" t="s">
        <v>472</v>
      </c>
      <c r="D44" s="1" t="s">
        <v>473</v>
      </c>
    </row>
    <row r="45" spans="2:4" x14ac:dyDescent="0.2">
      <c r="B45" s="29" t="s">
        <v>474</v>
      </c>
      <c r="C45" s="5" t="s">
        <v>475</v>
      </c>
      <c r="D45" s="1" t="s">
        <v>476</v>
      </c>
    </row>
    <row r="46" spans="2:4" x14ac:dyDescent="0.2">
      <c r="B46" s="29" t="s">
        <v>21</v>
      </c>
      <c r="C46" s="5" t="s">
        <v>477</v>
      </c>
      <c r="D46" s="1" t="s">
        <v>363</v>
      </c>
    </row>
    <row r="47" spans="2:4" x14ac:dyDescent="0.2">
      <c r="B47" s="29" t="s">
        <v>20</v>
      </c>
      <c r="C47" s="5" t="s">
        <v>459</v>
      </c>
      <c r="D47" s="1" t="s">
        <v>364</v>
      </c>
    </row>
    <row r="48" spans="2:4" x14ac:dyDescent="0.2">
      <c r="B48" s="29" t="s">
        <v>19</v>
      </c>
      <c r="C48" s="5" t="s">
        <v>478</v>
      </c>
      <c r="D48" s="1" t="s">
        <v>365</v>
      </c>
    </row>
    <row r="49" spans="2:4" x14ac:dyDescent="0.2">
      <c r="B49" s="29" t="s">
        <v>18</v>
      </c>
      <c r="C49" s="5" t="s">
        <v>479</v>
      </c>
      <c r="D49" s="1" t="s">
        <v>366</v>
      </c>
    </row>
    <row r="50" spans="2:4" x14ac:dyDescent="0.2">
      <c r="B50" s="29" t="s">
        <v>17</v>
      </c>
      <c r="C50" s="5" t="s">
        <v>480</v>
      </c>
      <c r="D50" s="1" t="s">
        <v>367</v>
      </c>
    </row>
    <row r="51" spans="2:4" x14ac:dyDescent="0.2">
      <c r="B51" s="29" t="s">
        <v>16</v>
      </c>
      <c r="C51" s="5" t="s">
        <v>481</v>
      </c>
      <c r="D51" s="1" t="s">
        <v>368</v>
      </c>
    </row>
    <row r="52" spans="2:4" x14ac:dyDescent="0.2">
      <c r="B52" s="29" t="s">
        <v>15</v>
      </c>
      <c r="C52" s="5" t="s">
        <v>482</v>
      </c>
      <c r="D52" s="1" t="s">
        <v>369</v>
      </c>
    </row>
    <row r="53" spans="2:4" x14ac:dyDescent="0.2">
      <c r="B53" s="29" t="s">
        <v>14</v>
      </c>
      <c r="C53" s="5" t="s">
        <v>483</v>
      </c>
      <c r="D53" s="1" t="s">
        <v>283</v>
      </c>
    </row>
    <row r="54" spans="2:4" x14ac:dyDescent="0.2">
      <c r="B54" s="29" t="s">
        <v>13</v>
      </c>
      <c r="C54" s="5" t="s">
        <v>484</v>
      </c>
      <c r="D54" s="1" t="s">
        <v>370</v>
      </c>
    </row>
    <row r="55" spans="2:4" x14ac:dyDescent="0.2">
      <c r="B55" s="29" t="s">
        <v>12</v>
      </c>
      <c r="C55" s="5" t="s">
        <v>485</v>
      </c>
      <c r="D55" s="1" t="s">
        <v>371</v>
      </c>
    </row>
    <row r="56" spans="2:4" x14ac:dyDescent="0.2">
      <c r="B56" s="29" t="s">
        <v>11</v>
      </c>
      <c r="C56" s="5" t="s">
        <v>486</v>
      </c>
      <c r="D56" s="1" t="s">
        <v>372</v>
      </c>
    </row>
    <row r="57" spans="2:4" x14ac:dyDescent="0.2">
      <c r="B57" s="29" t="s">
        <v>10</v>
      </c>
      <c r="C57" s="5" t="s">
        <v>487</v>
      </c>
      <c r="D57" s="1" t="s">
        <v>373</v>
      </c>
    </row>
    <row r="58" spans="2:4" x14ac:dyDescent="0.2">
      <c r="B58" s="29" t="s">
        <v>9</v>
      </c>
      <c r="C58" s="5" t="s">
        <v>488</v>
      </c>
      <c r="D58" s="1" t="s">
        <v>374</v>
      </c>
    </row>
    <row r="59" spans="2:4" x14ac:dyDescent="0.2">
      <c r="B59" s="29" t="s">
        <v>8</v>
      </c>
      <c r="C59" s="5" t="s">
        <v>489</v>
      </c>
      <c r="D59" s="1" t="s">
        <v>375</v>
      </c>
    </row>
    <row r="60" spans="2:4" x14ac:dyDescent="0.2">
      <c r="B60" s="29" t="s">
        <v>7</v>
      </c>
      <c r="C60" s="5" t="s">
        <v>490</v>
      </c>
      <c r="D60" s="1" t="s">
        <v>376</v>
      </c>
    </row>
    <row r="61" spans="2:4" x14ac:dyDescent="0.2">
      <c r="B61" s="29" t="s">
        <v>6</v>
      </c>
      <c r="C61" s="5" t="s">
        <v>491</v>
      </c>
      <c r="D61" s="1" t="s">
        <v>377</v>
      </c>
    </row>
    <row r="62" spans="2:4" x14ac:dyDescent="0.2">
      <c r="B62" s="29" t="s">
        <v>5</v>
      </c>
      <c r="C62" s="5" t="s">
        <v>492</v>
      </c>
      <c r="D62" s="1" t="s">
        <v>378</v>
      </c>
    </row>
    <row r="63" spans="2:4" x14ac:dyDescent="0.2">
      <c r="B63" s="29" t="s">
        <v>493</v>
      </c>
      <c r="C63" s="5" t="s">
        <v>494</v>
      </c>
      <c r="D63" s="1" t="s">
        <v>495</v>
      </c>
    </row>
    <row r="64" spans="2:4" x14ac:dyDescent="0.2">
      <c r="B64" s="29" t="s">
        <v>4</v>
      </c>
      <c r="C64" s="5" t="s">
        <v>496</v>
      </c>
      <c r="D64" s="1" t="s">
        <v>379</v>
      </c>
    </row>
    <row r="65" spans="2:4" x14ac:dyDescent="0.2">
      <c r="B65" s="29" t="s">
        <v>3</v>
      </c>
      <c r="C65" s="5" t="s">
        <v>497</v>
      </c>
      <c r="D65" s="1" t="s">
        <v>380</v>
      </c>
    </row>
    <row r="66" spans="2:4" x14ac:dyDescent="0.2">
      <c r="B66" s="29" t="s">
        <v>2</v>
      </c>
      <c r="C66" s="5" t="s">
        <v>498</v>
      </c>
      <c r="D66" s="1" t="s">
        <v>381</v>
      </c>
    </row>
  </sheetData>
  <mergeCells count="2">
    <mergeCell ref="B4:E4"/>
    <mergeCell ref="B27:E27"/>
  </mergeCells>
  <pageMargins left="0.98425196850393704" right="0.98425196850393704" top="0.98425196850393704" bottom="0.78740157480314965" header="0.31496062992125984" footer="0.31496062992125984"/>
  <pageSetup paperSize="9" orientation="portrait" r:id="rId1"/>
  <headerFooter>
    <oddHeader>&amp;C&amp;"-,Bold"Isotopes used for concentration calculations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7"/>
  <sheetViews>
    <sheetView topLeftCell="A73" workbookViewId="0">
      <selection activeCell="M18" sqref="M18"/>
    </sheetView>
  </sheetViews>
  <sheetFormatPr defaultRowHeight="12" x14ac:dyDescent="0.2"/>
  <cols>
    <col min="1" max="1" width="9.140625" style="39"/>
    <col min="2" max="2" width="9.140625" style="12"/>
    <col min="3" max="5" width="7.7109375" style="5" customWidth="1"/>
    <col min="6" max="6" width="8.140625" style="6" bestFit="1" customWidth="1"/>
    <col min="7" max="7" width="8.85546875" style="6" bestFit="1" customWidth="1"/>
    <col min="8" max="9" width="7.7109375" style="5" customWidth="1"/>
    <col min="10" max="10" width="9.140625" style="6" bestFit="1" customWidth="1"/>
    <col min="11" max="18" width="7.7109375" style="5" customWidth="1"/>
    <col min="19" max="19" width="9.85546875" style="5" bestFit="1" customWidth="1"/>
    <col min="20" max="30" width="7.7109375" style="5" customWidth="1"/>
    <col min="31" max="31" width="8.85546875" style="5" bestFit="1" customWidth="1"/>
    <col min="32" max="44" width="7.7109375" style="5" customWidth="1"/>
    <col min="45" max="16384" width="9.140625" style="4"/>
  </cols>
  <sheetData>
    <row r="1" spans="1:44" s="2" customFormat="1" x14ac:dyDescent="0.2">
      <c r="A1" s="1"/>
      <c r="B1" s="43"/>
      <c r="C1" s="17" t="s">
        <v>189</v>
      </c>
      <c r="D1" s="17" t="s">
        <v>187</v>
      </c>
      <c r="E1" s="17" t="s">
        <v>186</v>
      </c>
      <c r="F1" s="53" t="s">
        <v>185</v>
      </c>
      <c r="G1" s="53" t="s">
        <v>281</v>
      </c>
      <c r="H1" s="17" t="s">
        <v>190</v>
      </c>
      <c r="I1" s="17" t="s">
        <v>188</v>
      </c>
      <c r="J1" s="58" t="s">
        <v>35</v>
      </c>
      <c r="K1" s="19" t="s">
        <v>34</v>
      </c>
      <c r="L1" s="18" t="s">
        <v>33</v>
      </c>
      <c r="M1" s="18" t="s">
        <v>32</v>
      </c>
      <c r="N1" s="20" t="s">
        <v>279</v>
      </c>
      <c r="O1" s="19" t="s">
        <v>31</v>
      </c>
      <c r="P1" s="18" t="s">
        <v>30</v>
      </c>
      <c r="Q1" s="19" t="s">
        <v>29</v>
      </c>
      <c r="R1" s="19" t="s">
        <v>28</v>
      </c>
      <c r="S1" s="19" t="s">
        <v>27</v>
      </c>
      <c r="T1" s="19" t="s">
        <v>26</v>
      </c>
      <c r="U1" s="19" t="s">
        <v>25</v>
      </c>
      <c r="V1" s="17" t="s">
        <v>24</v>
      </c>
      <c r="W1" s="17" t="s">
        <v>23</v>
      </c>
      <c r="X1" s="17" t="s">
        <v>22</v>
      </c>
      <c r="Y1" s="17" t="s">
        <v>21</v>
      </c>
      <c r="Z1" s="19" t="s">
        <v>20</v>
      </c>
      <c r="AA1" s="20" t="s">
        <v>19</v>
      </c>
      <c r="AB1" s="20" t="s">
        <v>18</v>
      </c>
      <c r="AC1" s="20" t="s">
        <v>17</v>
      </c>
      <c r="AD1" s="20" t="s">
        <v>16</v>
      </c>
      <c r="AE1" s="20" t="s">
        <v>15</v>
      </c>
      <c r="AF1" s="20" t="s">
        <v>14</v>
      </c>
      <c r="AG1" s="20" t="s">
        <v>13</v>
      </c>
      <c r="AH1" s="20" t="s">
        <v>12</v>
      </c>
      <c r="AI1" s="20" t="s">
        <v>11</v>
      </c>
      <c r="AJ1" s="20" t="s">
        <v>10</v>
      </c>
      <c r="AK1" s="20" t="s">
        <v>9</v>
      </c>
      <c r="AL1" s="20" t="s">
        <v>8</v>
      </c>
      <c r="AM1" s="20" t="s">
        <v>7</v>
      </c>
      <c r="AN1" s="20" t="s">
        <v>6</v>
      </c>
      <c r="AO1" s="20" t="s">
        <v>5</v>
      </c>
      <c r="AP1" s="17" t="s">
        <v>4</v>
      </c>
      <c r="AQ1" s="20" t="s">
        <v>3</v>
      </c>
      <c r="AR1" s="20" t="s">
        <v>2</v>
      </c>
    </row>
    <row r="2" spans="1:44" s="2" customFormat="1" x14ac:dyDescent="0.2">
      <c r="A2" s="1"/>
      <c r="B2" s="43"/>
      <c r="C2" s="17" t="s">
        <v>205</v>
      </c>
      <c r="D2" s="17" t="s">
        <v>205</v>
      </c>
      <c r="E2" s="17" t="s">
        <v>205</v>
      </c>
      <c r="F2" s="53" t="s">
        <v>1</v>
      </c>
      <c r="G2" s="53" t="s">
        <v>205</v>
      </c>
      <c r="H2" s="17" t="s">
        <v>205</v>
      </c>
      <c r="I2" s="17" t="s">
        <v>205</v>
      </c>
      <c r="J2" s="57" t="s">
        <v>0</v>
      </c>
      <c r="K2" s="19" t="s">
        <v>0</v>
      </c>
      <c r="L2" s="18" t="s">
        <v>0</v>
      </c>
      <c r="M2" s="18" t="s">
        <v>0</v>
      </c>
      <c r="N2" s="17" t="s">
        <v>205</v>
      </c>
      <c r="O2" s="19" t="s">
        <v>0</v>
      </c>
      <c r="P2" s="18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  <c r="V2" s="17" t="s">
        <v>0</v>
      </c>
      <c r="W2" s="17" t="s">
        <v>0</v>
      </c>
      <c r="X2" s="17" t="s">
        <v>0</v>
      </c>
      <c r="Y2" s="17" t="s">
        <v>0</v>
      </c>
      <c r="Z2" s="19" t="s">
        <v>0</v>
      </c>
      <c r="AA2" s="20" t="s">
        <v>0</v>
      </c>
      <c r="AB2" s="20" t="s">
        <v>0</v>
      </c>
      <c r="AC2" s="20" t="s">
        <v>0</v>
      </c>
      <c r="AD2" s="20" t="s">
        <v>0</v>
      </c>
      <c r="AE2" s="20" t="s">
        <v>0</v>
      </c>
      <c r="AF2" s="20" t="s">
        <v>0</v>
      </c>
      <c r="AG2" s="20" t="s">
        <v>0</v>
      </c>
      <c r="AH2" s="20" t="s">
        <v>0</v>
      </c>
      <c r="AI2" s="20" t="s">
        <v>0</v>
      </c>
      <c r="AJ2" s="20" t="s">
        <v>0</v>
      </c>
      <c r="AK2" s="20" t="s">
        <v>0</v>
      </c>
      <c r="AL2" s="20" t="s">
        <v>0</v>
      </c>
      <c r="AM2" s="20" t="s">
        <v>0</v>
      </c>
      <c r="AN2" s="20" t="s">
        <v>0</v>
      </c>
      <c r="AO2" s="20" t="s">
        <v>0</v>
      </c>
      <c r="AP2" s="17" t="s">
        <v>0</v>
      </c>
      <c r="AQ2" s="20" t="s">
        <v>0</v>
      </c>
      <c r="AR2" s="20" t="s">
        <v>0</v>
      </c>
    </row>
    <row r="4" spans="1:44" x14ac:dyDescent="0.2">
      <c r="A4" s="39" t="s">
        <v>192</v>
      </c>
      <c r="B4" s="39"/>
      <c r="C4" s="17"/>
      <c r="D4" s="8"/>
      <c r="E4" s="8"/>
      <c r="F4" s="14"/>
      <c r="G4" s="14"/>
      <c r="H4" s="8"/>
      <c r="I4" s="8"/>
      <c r="J4" s="14"/>
      <c r="K4" s="8"/>
      <c r="L4" s="8"/>
      <c r="M4" s="8"/>
      <c r="N4" s="8"/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2" customFormat="1" x14ac:dyDescent="0.2">
      <c r="A5" s="39" t="s">
        <v>198</v>
      </c>
      <c r="C5" s="14">
        <v>1.82</v>
      </c>
      <c r="D5" s="14">
        <v>9.6999999999999993</v>
      </c>
      <c r="E5" s="14">
        <v>15.5</v>
      </c>
      <c r="F5" s="6" t="s">
        <v>280</v>
      </c>
      <c r="G5" s="14">
        <v>47.96</v>
      </c>
      <c r="H5" s="14">
        <v>0.03</v>
      </c>
      <c r="I5" s="14">
        <v>13.3</v>
      </c>
      <c r="J5" s="14">
        <v>5755.2767999999996</v>
      </c>
      <c r="K5" s="14">
        <v>310</v>
      </c>
      <c r="L5" s="14">
        <v>370</v>
      </c>
      <c r="M5" s="14">
        <v>1105.8774999999998</v>
      </c>
      <c r="N5" s="14">
        <v>11.3</v>
      </c>
      <c r="O5" s="14">
        <v>52</v>
      </c>
      <c r="P5" s="6">
        <v>170</v>
      </c>
      <c r="Q5" s="14">
        <v>125</v>
      </c>
      <c r="R5" s="14">
        <v>70</v>
      </c>
      <c r="S5" s="14">
        <v>16</v>
      </c>
      <c r="T5" s="14"/>
      <c r="U5" s="14">
        <v>110</v>
      </c>
      <c r="V5" s="14">
        <v>16</v>
      </c>
      <c r="W5" s="14">
        <v>18</v>
      </c>
      <c r="X5" s="14">
        <v>0.6</v>
      </c>
      <c r="Y5" s="14"/>
      <c r="Z5" s="14">
        <v>7</v>
      </c>
      <c r="AA5" s="14">
        <v>0.63</v>
      </c>
      <c r="AB5" s="6">
        <v>1.9</v>
      </c>
      <c r="AC5" s="14"/>
      <c r="AD5" s="14">
        <v>2.5</v>
      </c>
      <c r="AE5" s="14">
        <v>1.1000000000000001</v>
      </c>
      <c r="AF5" s="14">
        <v>0.55000000000000004</v>
      </c>
      <c r="AG5" s="14">
        <v>1.8</v>
      </c>
      <c r="AH5" s="14"/>
      <c r="AI5" s="14">
        <v>4</v>
      </c>
      <c r="AJ5" s="14"/>
      <c r="AK5" s="14"/>
      <c r="AL5" s="14"/>
      <c r="AM5" s="14">
        <v>1.7</v>
      </c>
      <c r="AN5" s="14">
        <v>0.26</v>
      </c>
      <c r="AO5" s="14">
        <v>0.6</v>
      </c>
      <c r="AP5" s="14">
        <v>3</v>
      </c>
      <c r="AQ5" s="14"/>
      <c r="AR5" s="14"/>
    </row>
    <row r="6" spans="1:44" s="12" customFormat="1" x14ac:dyDescent="0.2">
      <c r="A6" s="39" t="s">
        <v>209</v>
      </c>
      <c r="C6" s="6">
        <v>2.2200000000000002</v>
      </c>
      <c r="D6" s="6">
        <v>7.23</v>
      </c>
      <c r="E6" s="6">
        <v>13.5</v>
      </c>
      <c r="F6" s="6" t="s">
        <v>280</v>
      </c>
      <c r="G6" s="6">
        <v>49.9</v>
      </c>
      <c r="H6" s="6">
        <v>0.52</v>
      </c>
      <c r="I6" s="6">
        <v>11.4</v>
      </c>
      <c r="J6" s="6">
        <f>10000*1.63</f>
        <v>16299.999999999998</v>
      </c>
      <c r="K6" s="6">
        <v>317</v>
      </c>
      <c r="L6" s="6">
        <v>280</v>
      </c>
      <c r="M6" s="6">
        <v>1290</v>
      </c>
      <c r="N6" s="6">
        <v>12.3</v>
      </c>
      <c r="O6" s="6">
        <v>45</v>
      </c>
      <c r="P6" s="6">
        <v>119</v>
      </c>
      <c r="Q6" s="6">
        <v>127</v>
      </c>
      <c r="R6" s="6">
        <v>103</v>
      </c>
      <c r="S6" s="6">
        <v>21.7</v>
      </c>
      <c r="T6" s="6">
        <v>9.8000000000000007</v>
      </c>
      <c r="U6" s="6">
        <v>389</v>
      </c>
      <c r="V6" s="6">
        <v>26</v>
      </c>
      <c r="W6" s="6">
        <v>172</v>
      </c>
      <c r="X6" s="6">
        <v>18</v>
      </c>
      <c r="Y6" s="6"/>
      <c r="Z6" s="6">
        <v>130</v>
      </c>
      <c r="AA6" s="6">
        <v>15</v>
      </c>
      <c r="AB6" s="6">
        <v>38</v>
      </c>
      <c r="AC6" s="6"/>
      <c r="AD6" s="6">
        <v>25</v>
      </c>
      <c r="AE6" s="6">
        <v>6.2</v>
      </c>
      <c r="AF6" s="6"/>
      <c r="AG6" s="6">
        <v>6.3</v>
      </c>
      <c r="AH6" s="6">
        <v>0.9</v>
      </c>
      <c r="AI6" s="6"/>
      <c r="AJ6" s="6">
        <v>1.04</v>
      </c>
      <c r="AK6" s="6"/>
      <c r="AL6" s="6"/>
      <c r="AM6" s="6">
        <v>2</v>
      </c>
      <c r="AN6" s="6">
        <v>0.28000000000000003</v>
      </c>
      <c r="AO6" s="6">
        <v>4.0999999999999996</v>
      </c>
      <c r="AP6" s="6"/>
      <c r="AQ6" s="6">
        <v>1.2</v>
      </c>
      <c r="AR6" s="6"/>
    </row>
    <row r="7" spans="1:44" s="6" customFormat="1" x14ac:dyDescent="0.2">
      <c r="A7" s="40" t="s">
        <v>206</v>
      </c>
      <c r="C7" s="6">
        <v>3.16</v>
      </c>
      <c r="D7" s="6">
        <v>3.59</v>
      </c>
      <c r="E7" s="6">
        <v>13.5</v>
      </c>
      <c r="F7" s="6" t="s">
        <v>280</v>
      </c>
      <c r="G7" s="6">
        <v>54.1</v>
      </c>
      <c r="H7" s="6">
        <v>1.79</v>
      </c>
      <c r="I7" s="6">
        <v>7.12</v>
      </c>
      <c r="J7" s="50">
        <f>10000*1.35</f>
        <v>13500</v>
      </c>
      <c r="K7" s="50">
        <v>416</v>
      </c>
      <c r="L7" s="50">
        <v>18</v>
      </c>
      <c r="M7" s="50">
        <v>1520</v>
      </c>
      <c r="N7" s="6">
        <v>13.8</v>
      </c>
      <c r="O7" s="6">
        <v>37</v>
      </c>
      <c r="R7" s="6">
        <v>127</v>
      </c>
      <c r="S7" s="6">
        <v>23</v>
      </c>
      <c r="T7" s="6">
        <v>48</v>
      </c>
      <c r="U7" s="6">
        <v>346</v>
      </c>
      <c r="V7" s="6">
        <v>37</v>
      </c>
      <c r="W7" s="6">
        <v>188</v>
      </c>
      <c r="Y7" s="6">
        <v>1.1000000000000001</v>
      </c>
      <c r="Z7" s="6">
        <v>683</v>
      </c>
      <c r="AA7" s="6">
        <v>25</v>
      </c>
      <c r="AB7" s="6">
        <v>53</v>
      </c>
      <c r="AC7" s="6">
        <v>6.8</v>
      </c>
      <c r="AD7" s="6">
        <v>28</v>
      </c>
      <c r="AE7" s="6">
        <v>6.7</v>
      </c>
      <c r="AF7" s="6">
        <v>2</v>
      </c>
      <c r="AG7" s="6">
        <v>6.8</v>
      </c>
      <c r="AH7" s="6">
        <v>1.07</v>
      </c>
      <c r="AJ7" s="6">
        <v>1.33</v>
      </c>
      <c r="AL7" s="6">
        <v>0.54</v>
      </c>
      <c r="AM7" s="6">
        <v>3.5</v>
      </c>
      <c r="AN7" s="6">
        <v>0.51</v>
      </c>
      <c r="AO7" s="6">
        <v>4.8</v>
      </c>
      <c r="AP7" s="6">
        <v>11</v>
      </c>
      <c r="AQ7" s="6">
        <v>6.2</v>
      </c>
      <c r="AR7" s="6">
        <v>1.69</v>
      </c>
    </row>
    <row r="10" spans="1:44" x14ac:dyDescent="0.2">
      <c r="A10" s="45" t="s">
        <v>244</v>
      </c>
      <c r="B10" s="46"/>
    </row>
    <row r="11" spans="1:44" s="5" customFormat="1" x14ac:dyDescent="0.2">
      <c r="A11" s="43" t="s">
        <v>198</v>
      </c>
      <c r="C11" s="8">
        <v>1.6870000000000001</v>
      </c>
      <c r="D11" s="8">
        <v>9.4589999999999996</v>
      </c>
      <c r="E11" s="8">
        <v>14.23</v>
      </c>
      <c r="F11" s="15">
        <v>0.99897000000000002</v>
      </c>
      <c r="G11" s="15">
        <f>F11*G5</f>
        <v>47.910601200000002</v>
      </c>
      <c r="H11" s="8">
        <v>5.8999999999999997E-2</v>
      </c>
      <c r="I11" s="8">
        <v>12.74</v>
      </c>
      <c r="J11" s="13">
        <v>5173</v>
      </c>
      <c r="K11" s="21">
        <v>322.10000000000002</v>
      </c>
      <c r="L11" s="7">
        <v>390</v>
      </c>
      <c r="M11" s="7">
        <v>1335</v>
      </c>
      <c r="N11" s="22">
        <v>10.95</v>
      </c>
      <c r="O11" s="21">
        <v>55.6</v>
      </c>
      <c r="P11" s="7">
        <v>178.4</v>
      </c>
      <c r="Q11" s="21">
        <v>91.55</v>
      </c>
      <c r="R11" s="21">
        <v>99.97</v>
      </c>
      <c r="S11" s="21">
        <v>15.01</v>
      </c>
      <c r="T11" s="23" t="s">
        <v>224</v>
      </c>
      <c r="U11" s="21">
        <v>99.39</v>
      </c>
      <c r="V11" s="8">
        <v>9.4450000000000003</v>
      </c>
      <c r="W11" s="8">
        <v>9.2539999999999996</v>
      </c>
      <c r="X11" s="8">
        <v>0.41899999999999998</v>
      </c>
      <c r="Y11" s="10" t="s">
        <v>225</v>
      </c>
      <c r="Z11" s="21">
        <v>7.8819999999999997</v>
      </c>
      <c r="AA11" s="22">
        <v>0.61599999999999999</v>
      </c>
      <c r="AB11" s="22">
        <v>1.948</v>
      </c>
      <c r="AC11" s="22">
        <v>0.33100000000000002</v>
      </c>
      <c r="AD11" s="22">
        <v>2.2400000000000002</v>
      </c>
      <c r="AE11" s="22">
        <v>0.90700000000000003</v>
      </c>
      <c r="AF11" s="22">
        <v>0.45900000000000002</v>
      </c>
      <c r="AG11" s="22">
        <v>1.123</v>
      </c>
      <c r="AH11" s="22">
        <v>0.23200000000000001</v>
      </c>
      <c r="AI11" s="22">
        <v>1.7729999999999999</v>
      </c>
      <c r="AJ11" s="22">
        <v>0.373</v>
      </c>
      <c r="AK11" s="22">
        <v>1.0820000000000001</v>
      </c>
      <c r="AL11" s="22">
        <v>0.14899999999999999</v>
      </c>
      <c r="AM11" s="22">
        <v>1.137</v>
      </c>
      <c r="AN11" s="22">
        <v>0.16800000000000001</v>
      </c>
      <c r="AO11" s="22">
        <v>0.376</v>
      </c>
      <c r="AP11" s="8">
        <v>5.1580000000000004</v>
      </c>
      <c r="AQ11" s="22">
        <v>2.7E-2</v>
      </c>
      <c r="AR11" s="22">
        <v>2.9000000000000001E-2</v>
      </c>
    </row>
    <row r="12" spans="1:44" s="5" customFormat="1" x14ac:dyDescent="0.2">
      <c r="A12" s="43" t="s">
        <v>245</v>
      </c>
      <c r="C12" s="8">
        <v>1.7589999999999999</v>
      </c>
      <c r="D12" s="8">
        <v>9.67</v>
      </c>
      <c r="E12" s="8">
        <v>14.66</v>
      </c>
      <c r="F12" s="15">
        <v>1.05969</v>
      </c>
      <c r="G12" s="15">
        <f>G5*F12</f>
        <v>50.8227324</v>
      </c>
      <c r="H12" s="8">
        <v>4.4999999999999998E-2</v>
      </c>
      <c r="I12" s="8">
        <v>13.26</v>
      </c>
      <c r="J12" s="13">
        <v>5310</v>
      </c>
      <c r="K12" s="21">
        <v>331</v>
      </c>
      <c r="L12" s="7">
        <v>408.9</v>
      </c>
      <c r="M12" s="7">
        <v>1361</v>
      </c>
      <c r="N12" s="22">
        <v>11.27</v>
      </c>
      <c r="O12" s="21">
        <v>56.15</v>
      </c>
      <c r="P12" s="7">
        <v>182</v>
      </c>
      <c r="Q12" s="21">
        <v>90.7</v>
      </c>
      <c r="R12" s="21">
        <v>89.92</v>
      </c>
      <c r="S12" s="21">
        <v>15.34</v>
      </c>
      <c r="T12" s="23" t="s">
        <v>113</v>
      </c>
      <c r="U12" s="21">
        <v>100.8</v>
      </c>
      <c r="V12" s="8">
        <v>9.6790000000000003</v>
      </c>
      <c r="W12" s="8">
        <v>10.15</v>
      </c>
      <c r="X12" s="8">
        <v>0.41899999999999998</v>
      </c>
      <c r="Y12" s="10" t="s">
        <v>228</v>
      </c>
      <c r="Z12" s="21">
        <v>7.431</v>
      </c>
      <c r="AA12" s="22">
        <v>0.67</v>
      </c>
      <c r="AB12" s="22">
        <v>2.0219999999999998</v>
      </c>
      <c r="AC12" s="22">
        <v>0.35199999999999998</v>
      </c>
      <c r="AD12" s="22">
        <v>2.1680000000000001</v>
      </c>
      <c r="AE12" s="22">
        <v>0.92</v>
      </c>
      <c r="AF12" s="22">
        <v>0.503</v>
      </c>
      <c r="AG12" s="22">
        <v>1.137</v>
      </c>
      <c r="AH12" s="22">
        <v>0.23</v>
      </c>
      <c r="AI12" s="22">
        <v>1.655</v>
      </c>
      <c r="AJ12" s="22">
        <v>0.40899999999999997</v>
      </c>
      <c r="AK12" s="22">
        <v>1.032</v>
      </c>
      <c r="AL12" s="22">
        <v>0.16200000000000001</v>
      </c>
      <c r="AM12" s="22">
        <v>1.236</v>
      </c>
      <c r="AN12" s="22">
        <v>0.155</v>
      </c>
      <c r="AO12" s="22">
        <v>0.45600000000000002</v>
      </c>
      <c r="AP12" s="8">
        <v>5.1609999999999996</v>
      </c>
      <c r="AQ12" s="22">
        <v>2.1999999999999999E-2</v>
      </c>
      <c r="AR12" s="22">
        <v>3.5000000000000003E-2</v>
      </c>
    </row>
    <row r="13" spans="1:44" s="5" customFormat="1" x14ac:dyDescent="0.2">
      <c r="A13" s="43" t="s">
        <v>246</v>
      </c>
      <c r="C13" s="8">
        <v>1.794</v>
      </c>
      <c r="D13" s="8">
        <v>9.9499999999999993</v>
      </c>
      <c r="E13" s="8">
        <v>15.17</v>
      </c>
      <c r="F13" s="15">
        <v>1.03237</v>
      </c>
      <c r="G13" s="15">
        <f>F13*G5</f>
        <v>49.512465200000001</v>
      </c>
      <c r="H13" s="8">
        <v>5.0999999999999997E-2</v>
      </c>
      <c r="I13" s="8">
        <v>13.47</v>
      </c>
      <c r="J13" s="13">
        <v>5447</v>
      </c>
      <c r="K13" s="21">
        <v>309.2</v>
      </c>
      <c r="L13" s="7">
        <v>402.1</v>
      </c>
      <c r="M13" s="7">
        <v>1362</v>
      </c>
      <c r="N13" s="22">
        <v>11.35</v>
      </c>
      <c r="O13" s="21">
        <v>56.55</v>
      </c>
      <c r="P13" s="7">
        <v>172.6</v>
      </c>
      <c r="Q13" s="21">
        <v>92.98</v>
      </c>
      <c r="R13" s="21">
        <v>92.18</v>
      </c>
      <c r="S13" s="21">
        <v>15.97</v>
      </c>
      <c r="T13" s="23" t="s">
        <v>229</v>
      </c>
      <c r="U13" s="21">
        <v>102.1</v>
      </c>
      <c r="V13" s="8">
        <v>10.210000000000001</v>
      </c>
      <c r="W13" s="8">
        <v>12.78</v>
      </c>
      <c r="X13" s="8">
        <v>0.60499999999999998</v>
      </c>
      <c r="Y13" s="10" t="s">
        <v>230</v>
      </c>
      <c r="Z13" s="21">
        <v>9.98</v>
      </c>
      <c r="AA13" s="22">
        <v>0.64100000000000001</v>
      </c>
      <c r="AB13" s="22">
        <v>2.0470000000000002</v>
      </c>
      <c r="AC13" s="22">
        <v>0.33600000000000002</v>
      </c>
      <c r="AD13" s="22">
        <v>2.222</v>
      </c>
      <c r="AE13" s="22">
        <v>0.82299999999999995</v>
      </c>
      <c r="AF13" s="22">
        <v>0.51800000000000002</v>
      </c>
      <c r="AG13" s="22">
        <v>1.1220000000000001</v>
      </c>
      <c r="AH13" s="22">
        <v>0.24399999999999999</v>
      </c>
      <c r="AI13" s="22">
        <v>1.7589999999999999</v>
      </c>
      <c r="AJ13" s="22">
        <v>0.39200000000000002</v>
      </c>
      <c r="AK13" s="22">
        <v>1.105</v>
      </c>
      <c r="AL13" s="22">
        <v>0.14899999999999999</v>
      </c>
      <c r="AM13" s="22">
        <v>1.1279999999999999</v>
      </c>
      <c r="AN13" s="22">
        <v>0.17499999999999999</v>
      </c>
      <c r="AO13" s="22">
        <v>0.36</v>
      </c>
      <c r="AP13" s="8">
        <v>4.8869999999999996</v>
      </c>
      <c r="AQ13" s="22">
        <v>3.1E-2</v>
      </c>
      <c r="AR13" s="22">
        <v>4.1000000000000002E-2</v>
      </c>
    </row>
    <row r="14" spans="1:44" s="5" customFormat="1" x14ac:dyDescent="0.2">
      <c r="A14" s="43" t="s">
        <v>219</v>
      </c>
      <c r="C14" s="8">
        <v>2.1</v>
      </c>
      <c r="D14" s="8">
        <v>7.1</v>
      </c>
      <c r="E14" s="8">
        <v>12.37</v>
      </c>
      <c r="F14" s="15">
        <v>1.0572600000000001</v>
      </c>
      <c r="G14" s="15">
        <f>F14*G6</f>
        <v>52.757274000000002</v>
      </c>
      <c r="H14" s="8">
        <v>0.32800000000000001</v>
      </c>
      <c r="I14" s="8">
        <v>10.92</v>
      </c>
      <c r="J14" s="13">
        <v>15050</v>
      </c>
      <c r="K14" s="21">
        <v>310.8</v>
      </c>
      <c r="L14" s="7">
        <v>295.10000000000002</v>
      </c>
      <c r="M14" s="7">
        <v>1336</v>
      </c>
      <c r="N14" s="22">
        <v>12.26</v>
      </c>
      <c r="O14" s="21">
        <v>46.78</v>
      </c>
      <c r="P14" s="7">
        <v>131.30000000000001</v>
      </c>
      <c r="Q14" s="21">
        <v>107.4</v>
      </c>
      <c r="R14" s="21">
        <v>128.5</v>
      </c>
      <c r="S14" s="21">
        <v>22.16</v>
      </c>
      <c r="T14" s="21">
        <v>10.119999999999999</v>
      </c>
      <c r="U14" s="21">
        <v>357.7</v>
      </c>
      <c r="V14" s="8">
        <v>16.190000000000001</v>
      </c>
      <c r="W14" s="8">
        <v>106.1</v>
      </c>
      <c r="X14" s="8">
        <v>15.91</v>
      </c>
      <c r="Y14" s="10" t="s">
        <v>226</v>
      </c>
      <c r="Z14" s="21">
        <v>116.2</v>
      </c>
      <c r="AA14" s="22">
        <v>13.19</v>
      </c>
      <c r="AB14" s="22">
        <v>35.880000000000003</v>
      </c>
      <c r="AC14" s="22">
        <v>4.5289999999999999</v>
      </c>
      <c r="AD14" s="22">
        <v>20.22</v>
      </c>
      <c r="AE14" s="22">
        <v>5.3460000000000001</v>
      </c>
      <c r="AF14" s="22">
        <v>1.829</v>
      </c>
      <c r="AG14" s="22">
        <v>4.0209999999999999</v>
      </c>
      <c r="AH14" s="22">
        <v>0.66100000000000003</v>
      </c>
      <c r="AI14" s="22">
        <v>3.5880000000000001</v>
      </c>
      <c r="AJ14" s="22">
        <v>0.60899999999999999</v>
      </c>
      <c r="AK14" s="22">
        <v>1.716</v>
      </c>
      <c r="AL14" s="22">
        <v>0.2</v>
      </c>
      <c r="AM14" s="22">
        <v>1.3340000000000001</v>
      </c>
      <c r="AN14" s="22">
        <v>0.17599999999999999</v>
      </c>
      <c r="AO14" s="22">
        <v>2.4430000000000001</v>
      </c>
      <c r="AP14" s="8">
        <v>3.4329999999999998</v>
      </c>
      <c r="AQ14" s="22">
        <v>0.874</v>
      </c>
      <c r="AR14" s="22">
        <v>0.51700000000000002</v>
      </c>
    </row>
    <row r="15" spans="1:44" s="5" customFormat="1" x14ac:dyDescent="0.2">
      <c r="A15" s="43" t="s">
        <v>201</v>
      </c>
      <c r="C15" s="8">
        <v>2.1480000000000001</v>
      </c>
      <c r="D15" s="8">
        <v>7.0229999999999997</v>
      </c>
      <c r="E15" s="8">
        <v>12.78</v>
      </c>
      <c r="F15" s="15">
        <v>1.0343500000000001</v>
      </c>
      <c r="G15" s="15">
        <f>F15*G6</f>
        <v>51.614065000000004</v>
      </c>
      <c r="H15" s="8">
        <v>0.253</v>
      </c>
      <c r="I15" s="8">
        <v>11.04</v>
      </c>
      <c r="J15" s="13">
        <v>15100</v>
      </c>
      <c r="K15" s="21">
        <v>346.5</v>
      </c>
      <c r="L15" s="7">
        <v>286.2</v>
      </c>
      <c r="M15" s="7">
        <v>1332</v>
      </c>
      <c r="N15" s="22">
        <v>12</v>
      </c>
      <c r="O15" s="21">
        <v>48.41</v>
      </c>
      <c r="P15" s="7">
        <v>125.3</v>
      </c>
      <c r="Q15" s="21">
        <v>103.5</v>
      </c>
      <c r="R15" s="21">
        <v>125.4</v>
      </c>
      <c r="S15" s="21">
        <v>22.12</v>
      </c>
      <c r="T15" s="21">
        <v>10.01</v>
      </c>
      <c r="U15" s="21">
        <v>363.8</v>
      </c>
      <c r="V15" s="8">
        <v>17.75</v>
      </c>
      <c r="W15" s="8">
        <v>108.9</v>
      </c>
      <c r="X15" s="8">
        <v>15.85</v>
      </c>
      <c r="Y15" s="10" t="s">
        <v>227</v>
      </c>
      <c r="Z15" s="21">
        <v>126.3</v>
      </c>
      <c r="AA15" s="22">
        <v>13.22</v>
      </c>
      <c r="AB15" s="22">
        <v>35.67</v>
      </c>
      <c r="AC15" s="22">
        <v>4.5759999999999996</v>
      </c>
      <c r="AD15" s="22">
        <v>21.34</v>
      </c>
      <c r="AE15" s="22">
        <v>4.3769999999999998</v>
      </c>
      <c r="AF15" s="22">
        <v>1.8680000000000001</v>
      </c>
      <c r="AG15" s="22">
        <v>4.1449999999999996</v>
      </c>
      <c r="AH15" s="22">
        <v>0.59699999999999998</v>
      </c>
      <c r="AI15" s="22">
        <v>3.5630000000000002</v>
      </c>
      <c r="AJ15" s="22">
        <v>0.68400000000000005</v>
      </c>
      <c r="AK15" s="22">
        <v>1.6040000000000001</v>
      </c>
      <c r="AL15" s="22">
        <v>0.23499999999999999</v>
      </c>
      <c r="AM15" s="22">
        <v>1.3540000000000001</v>
      </c>
      <c r="AN15" s="22">
        <v>0.20499999999999999</v>
      </c>
      <c r="AO15" s="22">
        <v>2.3250000000000002</v>
      </c>
      <c r="AP15" s="8">
        <v>4.3310000000000004</v>
      </c>
      <c r="AQ15" s="22">
        <v>0.86299999999999999</v>
      </c>
      <c r="AR15" s="22">
        <v>0.54500000000000004</v>
      </c>
    </row>
    <row r="16" spans="1:44" s="5" customFormat="1" x14ac:dyDescent="0.2">
      <c r="A16" s="43" t="s">
        <v>247</v>
      </c>
      <c r="C16" s="8">
        <v>3.3530000000000002</v>
      </c>
      <c r="D16" s="8">
        <v>3.802</v>
      </c>
      <c r="E16" s="8">
        <v>15.89</v>
      </c>
      <c r="F16" s="15">
        <v>0.98833000000000004</v>
      </c>
      <c r="G16" s="15">
        <f>F16*G7</f>
        <v>53.468653000000003</v>
      </c>
      <c r="H16" s="8">
        <v>1.756</v>
      </c>
      <c r="I16" s="8">
        <v>7.9779999999999998</v>
      </c>
      <c r="J16" s="13">
        <v>13920</v>
      </c>
      <c r="K16" s="21">
        <v>443.9</v>
      </c>
      <c r="L16" s="7">
        <v>17.510000000000002</v>
      </c>
      <c r="M16" s="7">
        <v>1578</v>
      </c>
      <c r="N16" s="22">
        <v>13.72</v>
      </c>
      <c r="O16" s="21">
        <v>40.340000000000003</v>
      </c>
      <c r="P16" s="9" t="s">
        <v>231</v>
      </c>
      <c r="Q16" s="21">
        <v>30.01</v>
      </c>
      <c r="R16" s="21">
        <v>148.30000000000001</v>
      </c>
      <c r="S16" s="21">
        <v>25.32</v>
      </c>
      <c r="T16" s="21">
        <v>50.95</v>
      </c>
      <c r="U16" s="21">
        <v>346.9</v>
      </c>
      <c r="V16" s="8">
        <v>32.79</v>
      </c>
      <c r="W16" s="8">
        <v>165.3</v>
      </c>
      <c r="X16" s="8">
        <v>11.77</v>
      </c>
      <c r="Y16" s="8">
        <v>1.238</v>
      </c>
      <c r="Z16" s="21">
        <v>642.6</v>
      </c>
      <c r="AA16" s="22">
        <v>26.52</v>
      </c>
      <c r="AB16" s="22">
        <v>52.6</v>
      </c>
      <c r="AC16" s="22">
        <v>6.6559999999999997</v>
      </c>
      <c r="AD16" s="22">
        <v>29.98</v>
      </c>
      <c r="AE16" s="22">
        <v>6.6920000000000002</v>
      </c>
      <c r="AF16" s="22">
        <v>2.1040000000000001</v>
      </c>
      <c r="AG16" s="22">
        <v>6.7510000000000003</v>
      </c>
      <c r="AH16" s="22">
        <v>0.96899999999999997</v>
      </c>
      <c r="AI16" s="22">
        <v>6.4989999999999997</v>
      </c>
      <c r="AJ16" s="22">
        <v>1.321</v>
      </c>
      <c r="AK16" s="22">
        <v>3.53</v>
      </c>
      <c r="AL16" s="22">
        <v>0.51500000000000001</v>
      </c>
      <c r="AM16" s="22">
        <v>3.5649999999999999</v>
      </c>
      <c r="AN16" s="22">
        <v>0.50700000000000001</v>
      </c>
      <c r="AO16" s="22">
        <v>4.7210000000000001</v>
      </c>
      <c r="AP16" s="8">
        <v>10.67</v>
      </c>
      <c r="AQ16" s="22">
        <v>5.6509999999999998</v>
      </c>
      <c r="AR16" s="22">
        <v>1.748</v>
      </c>
    </row>
    <row r="17" spans="1:44" s="5" customFormat="1" x14ac:dyDescent="0.2">
      <c r="A17" s="43" t="s">
        <v>248</v>
      </c>
      <c r="C17" s="8">
        <v>3.38</v>
      </c>
      <c r="D17" s="8">
        <v>3.8370000000000002</v>
      </c>
      <c r="E17" s="8">
        <v>16.11</v>
      </c>
      <c r="F17" s="15">
        <v>0.92203000000000002</v>
      </c>
      <c r="G17" s="15">
        <f>F17*G7</f>
        <v>49.881823000000004</v>
      </c>
      <c r="H17" s="8">
        <v>1.764</v>
      </c>
      <c r="I17" s="8">
        <v>7.7809999999999997</v>
      </c>
      <c r="J17" s="13">
        <v>13690</v>
      </c>
      <c r="K17" s="21">
        <v>447.8</v>
      </c>
      <c r="L17" s="7">
        <v>15.03</v>
      </c>
      <c r="M17" s="7">
        <v>1556</v>
      </c>
      <c r="N17" s="22">
        <v>13.46</v>
      </c>
      <c r="O17" s="21">
        <v>39.71</v>
      </c>
      <c r="P17" s="9" t="s">
        <v>232</v>
      </c>
      <c r="Q17" s="21">
        <v>24.09</v>
      </c>
      <c r="R17" s="21">
        <v>144.1</v>
      </c>
      <c r="S17" s="21">
        <v>24</v>
      </c>
      <c r="T17" s="21">
        <v>51.05</v>
      </c>
      <c r="U17" s="21">
        <v>348.9</v>
      </c>
      <c r="V17" s="8">
        <v>33.75</v>
      </c>
      <c r="W17" s="8">
        <v>169.2</v>
      </c>
      <c r="X17" s="8">
        <v>11.59</v>
      </c>
      <c r="Y17" s="8">
        <v>1.0720000000000001</v>
      </c>
      <c r="Z17" s="21">
        <v>642.1</v>
      </c>
      <c r="AA17" s="22">
        <v>26.46</v>
      </c>
      <c r="AB17" s="22">
        <v>53.13</v>
      </c>
      <c r="AC17" s="22">
        <v>6.6580000000000004</v>
      </c>
      <c r="AD17" s="22">
        <v>29.77</v>
      </c>
      <c r="AE17" s="22">
        <v>6.44</v>
      </c>
      <c r="AF17" s="22">
        <v>2.0470000000000002</v>
      </c>
      <c r="AG17" s="22">
        <v>6.5979999999999999</v>
      </c>
      <c r="AH17" s="22">
        <v>1.0169999999999999</v>
      </c>
      <c r="AI17" s="22">
        <v>6.1580000000000004</v>
      </c>
      <c r="AJ17" s="22">
        <v>1.23</v>
      </c>
      <c r="AK17" s="22">
        <v>3.6520000000000001</v>
      </c>
      <c r="AL17" s="22">
        <v>0.5</v>
      </c>
      <c r="AM17" s="22">
        <v>3.3039999999999998</v>
      </c>
      <c r="AN17" s="22">
        <v>0.52700000000000002</v>
      </c>
      <c r="AO17" s="22">
        <v>4.3259999999999996</v>
      </c>
      <c r="AP17" s="8">
        <v>9.673</v>
      </c>
      <c r="AQ17" s="22">
        <v>5.4820000000000002</v>
      </c>
      <c r="AR17" s="22">
        <v>1.6040000000000001</v>
      </c>
    </row>
    <row r="18" spans="1:44" s="5" customFormat="1" x14ac:dyDescent="0.2">
      <c r="A18" s="43" t="s">
        <v>249</v>
      </c>
      <c r="C18" s="8">
        <v>3.4375260960334026</v>
      </c>
      <c r="D18" s="8">
        <v>4.2041041557075225</v>
      </c>
      <c r="E18" s="8">
        <v>16.414254247954684</v>
      </c>
      <c r="F18" s="15">
        <v>1.0502918515070876</v>
      </c>
      <c r="G18" s="15">
        <f>F18*G7</f>
        <v>56.820789166533437</v>
      </c>
      <c r="H18" s="8">
        <v>1.7600022779043278</v>
      </c>
      <c r="I18" s="8">
        <v>7.9121365003760351</v>
      </c>
      <c r="J18" s="13">
        <v>14181.214080459771</v>
      </c>
      <c r="K18" s="21">
        <v>449.51766163550343</v>
      </c>
      <c r="L18" s="7">
        <v>14.095037121644776</v>
      </c>
      <c r="M18" s="7">
        <v>1673.3998732572877</v>
      </c>
      <c r="N18" s="22">
        <v>14.183855685131194</v>
      </c>
      <c r="O18" s="21">
        <v>45.261598909271186</v>
      </c>
      <c r="P18" s="9" t="s">
        <v>233</v>
      </c>
      <c r="Q18" s="21">
        <v>21.923442185938015</v>
      </c>
      <c r="R18" s="21">
        <v>134.43991908293995</v>
      </c>
      <c r="S18" s="21">
        <v>22.919751184834123</v>
      </c>
      <c r="T18" s="21">
        <v>52.35961727183512</v>
      </c>
      <c r="U18" s="21">
        <v>342.71271259729036</v>
      </c>
      <c r="V18" s="8">
        <v>31.326700213479715</v>
      </c>
      <c r="W18" s="8">
        <v>152.36352087114335</v>
      </c>
      <c r="X18" s="8">
        <v>11.570849617672048</v>
      </c>
      <c r="Y18" s="8">
        <v>0.4690177705977383</v>
      </c>
      <c r="Z18" s="21">
        <v>675.61346093993154</v>
      </c>
      <c r="AA18" s="22">
        <v>25.666972096530923</v>
      </c>
      <c r="AB18" s="22">
        <v>54.557887832699613</v>
      </c>
      <c r="AC18" s="22">
        <v>6.5782285156249998</v>
      </c>
      <c r="AD18" s="22">
        <v>31.910103402268177</v>
      </c>
      <c r="AE18" s="22">
        <v>6.1974895397489549</v>
      </c>
      <c r="AF18" s="22">
        <v>2.0404866920152092</v>
      </c>
      <c r="AG18" s="22">
        <v>5.6682855873203968</v>
      </c>
      <c r="AH18" s="22">
        <v>1.0114551083591332</v>
      </c>
      <c r="AI18" s="22">
        <v>5.2208993691337131</v>
      </c>
      <c r="AJ18" s="22">
        <v>1.0540499621498862</v>
      </c>
      <c r="AK18" s="22">
        <v>3.2882858356940514</v>
      </c>
      <c r="AL18" s="22">
        <v>0.4090893203883495</v>
      </c>
      <c r="AM18" s="22">
        <v>3.6010908835904636</v>
      </c>
      <c r="AN18" s="22">
        <v>0.3380591715976331</v>
      </c>
      <c r="AO18" s="22">
        <v>3.8566593941961456</v>
      </c>
      <c r="AP18" s="8">
        <v>9.3908247422680411</v>
      </c>
      <c r="AQ18" s="22">
        <v>5.3044815076977523</v>
      </c>
      <c r="AR18" s="22">
        <v>1.241263729977117</v>
      </c>
    </row>
    <row r="19" spans="1:44" s="5" customFormat="1" x14ac:dyDescent="0.2">
      <c r="A19" s="43" t="s">
        <v>250</v>
      </c>
      <c r="C19" s="8">
        <v>3.4365135699373695</v>
      </c>
      <c r="D19" s="8">
        <v>4.2903314045239345</v>
      </c>
      <c r="E19" s="8">
        <v>16.5971994965387</v>
      </c>
      <c r="F19" s="15">
        <v>1.0088508672204626</v>
      </c>
      <c r="G19" s="15">
        <f>F19*G7</f>
        <v>54.578831916627024</v>
      </c>
      <c r="H19" s="8">
        <v>1.7720159453302959</v>
      </c>
      <c r="I19" s="8">
        <v>7.8424260466282281</v>
      </c>
      <c r="J19" s="13">
        <v>14120.653735632184</v>
      </c>
      <c r="K19" s="21">
        <v>444.38549222797928</v>
      </c>
      <c r="L19" s="9" t="s">
        <v>234</v>
      </c>
      <c r="M19" s="7">
        <v>1682.6679340937897</v>
      </c>
      <c r="N19" s="22">
        <v>14.204190962099124</v>
      </c>
      <c r="O19" s="21">
        <v>44.975602379771935</v>
      </c>
      <c r="P19" s="9" t="s">
        <v>235</v>
      </c>
      <c r="Q19" s="21">
        <v>20.752482505831388</v>
      </c>
      <c r="R19" s="21">
        <v>132.25003371544165</v>
      </c>
      <c r="S19" s="21">
        <v>21.873187203791467</v>
      </c>
      <c r="T19" s="21">
        <v>52.167006869479877</v>
      </c>
      <c r="U19" s="21">
        <v>346.4897088498127</v>
      </c>
      <c r="V19" s="8">
        <v>31.180085391887769</v>
      </c>
      <c r="W19" s="8">
        <v>154.95571687840288</v>
      </c>
      <c r="X19" s="8">
        <v>11.63033984706882</v>
      </c>
      <c r="Y19" s="8">
        <v>0.51271890145395793</v>
      </c>
      <c r="Z19" s="21">
        <v>678.07433862433857</v>
      </c>
      <c r="AA19" s="22">
        <v>26.1785407239819</v>
      </c>
      <c r="AB19" s="22">
        <v>55.88186121673003</v>
      </c>
      <c r="AC19" s="22">
        <v>6.7561796875000004</v>
      </c>
      <c r="AD19" s="22">
        <v>30.826831220813876</v>
      </c>
      <c r="AE19" s="22">
        <v>6.4043933054393314</v>
      </c>
      <c r="AF19" s="22">
        <v>2.037532319391635</v>
      </c>
      <c r="AG19" s="22">
        <v>5.9294335653977193</v>
      </c>
      <c r="AH19" s="22">
        <v>0.96854489164086688</v>
      </c>
      <c r="AI19" s="22">
        <v>5.5722457301123249</v>
      </c>
      <c r="AJ19" s="22">
        <v>1.1112187736563208</v>
      </c>
      <c r="AK19" s="22">
        <v>3.3519861189801698</v>
      </c>
      <c r="AL19" s="22">
        <v>0.4420660194174757</v>
      </c>
      <c r="AM19" s="22">
        <v>3.4041012622720901</v>
      </c>
      <c r="AN19" s="22">
        <v>0.36663905325443785</v>
      </c>
      <c r="AO19" s="22">
        <v>3.6767964414318999</v>
      </c>
      <c r="AP19" s="8">
        <v>9.324216494845361</v>
      </c>
      <c r="AQ19" s="22">
        <v>5.387803043709078</v>
      </c>
      <c r="AR19" s="22">
        <v>1.1334010297482839</v>
      </c>
    </row>
    <row r="20" spans="1:44" s="5" customFormat="1" x14ac:dyDescent="0.2">
      <c r="A20" s="43" t="s">
        <v>251</v>
      </c>
      <c r="C20" s="8">
        <v>3.3151076647778108</v>
      </c>
      <c r="D20" s="8">
        <v>3.9209155707522361</v>
      </c>
      <c r="E20" s="8">
        <v>13.359653870358716</v>
      </c>
      <c r="F20" s="15">
        <v>1.2449642958323639</v>
      </c>
      <c r="G20" s="15">
        <f>F20*G7</f>
        <v>67.352568404530885</v>
      </c>
      <c r="H20" s="8">
        <v>1.750005125284738</v>
      </c>
      <c r="I20" s="8">
        <v>6.9084702933065945</v>
      </c>
      <c r="J20" s="13">
        <v>12957.248563218391</v>
      </c>
      <c r="K20" s="21">
        <v>420.80838026582563</v>
      </c>
      <c r="L20" s="7">
        <v>13.844940034266132</v>
      </c>
      <c r="M20" s="7">
        <v>1566.0228136882129</v>
      </c>
      <c r="N20" s="22">
        <v>13.382106413994171</v>
      </c>
      <c r="O20" s="21">
        <v>41.265245413981155</v>
      </c>
      <c r="P20" s="9" t="s">
        <v>236</v>
      </c>
      <c r="Q20" s="21">
        <v>19.936407864045318</v>
      </c>
      <c r="R20" s="21">
        <v>116.78057990559675</v>
      </c>
      <c r="S20" s="21">
        <v>19.622594786729856</v>
      </c>
      <c r="T20" s="21">
        <v>49.658292443572122</v>
      </c>
      <c r="U20" s="21">
        <v>301.6784375900836</v>
      </c>
      <c r="V20" s="8">
        <v>19.613589508996643</v>
      </c>
      <c r="W20" s="8">
        <v>101.61016333938292</v>
      </c>
      <c r="X20" s="8">
        <v>11.138700084961767</v>
      </c>
      <c r="Y20" s="8">
        <v>2.1964466882067852</v>
      </c>
      <c r="Z20" s="21">
        <v>615.49207905384367</v>
      </c>
      <c r="AA20" s="22">
        <v>20.330633484162895</v>
      </c>
      <c r="AB20" s="22">
        <v>51.071271863117865</v>
      </c>
      <c r="AC20" s="22">
        <v>5.8032189002403847</v>
      </c>
      <c r="AD20" s="22">
        <v>24.514746497665108</v>
      </c>
      <c r="AE20" s="22">
        <v>4.5962516437537362</v>
      </c>
      <c r="AF20" s="22">
        <v>1.8258555133079848</v>
      </c>
      <c r="AG20" s="22">
        <v>3.8346532365575468</v>
      </c>
      <c r="AH20" s="22">
        <v>0.6310877192982457</v>
      </c>
      <c r="AI20" s="22">
        <v>3.4746120941683336</v>
      </c>
      <c r="AJ20" s="22">
        <v>0.60637774413323253</v>
      </c>
      <c r="AK20" s="22">
        <v>1.9312524079320117</v>
      </c>
      <c r="AL20" s="22">
        <v>0.34415728155339803</v>
      </c>
      <c r="AM20" s="22">
        <v>1.9892199158485271</v>
      </c>
      <c r="AN20" s="22">
        <v>0.26277120315581853</v>
      </c>
      <c r="AO20" s="22">
        <v>1.633494810421521</v>
      </c>
      <c r="AP20" s="8">
        <v>9.1188843486410516</v>
      </c>
      <c r="AQ20" s="22">
        <v>3.8361946558131299</v>
      </c>
      <c r="AR20" s="22">
        <v>1.2345314645308927</v>
      </c>
    </row>
    <row r="21" spans="1:44" s="5" customFormat="1" x14ac:dyDescent="0.2">
      <c r="A21" s="43" t="s">
        <v>252</v>
      </c>
      <c r="C21" s="8">
        <v>3.3349943334327468</v>
      </c>
      <c r="D21" s="8">
        <v>3.9006052077853761</v>
      </c>
      <c r="E21" s="8">
        <v>13.543039647577093</v>
      </c>
      <c r="F21" s="15">
        <v>1.2080615002074209</v>
      </c>
      <c r="G21" s="15">
        <f>F21*G7</f>
        <v>65.356127161221465</v>
      </c>
      <c r="H21" s="8">
        <v>1.7559948747152618</v>
      </c>
      <c r="I21" s="8">
        <v>6.9373176234645282</v>
      </c>
      <c r="J21" s="13">
        <v>12995.840517241379</v>
      </c>
      <c r="K21" s="21">
        <v>425.28713674250963</v>
      </c>
      <c r="L21" s="7">
        <v>15.196533409480296</v>
      </c>
      <c r="M21" s="7">
        <v>1557.0570342205322</v>
      </c>
      <c r="N21" s="22">
        <v>13.332725947521865</v>
      </c>
      <c r="O21" s="21">
        <v>41.052850768468019</v>
      </c>
      <c r="P21" s="9" t="s">
        <v>237</v>
      </c>
      <c r="Q21" s="21">
        <v>26.56285904698434</v>
      </c>
      <c r="R21" s="21">
        <v>124.41213755900201</v>
      </c>
      <c r="S21" s="21">
        <v>20.441303317535542</v>
      </c>
      <c r="T21" s="21">
        <v>51.109538763493617</v>
      </c>
      <c r="U21" s="21">
        <v>301.6784375900836</v>
      </c>
      <c r="V21" s="8">
        <v>19.845611466910643</v>
      </c>
      <c r="W21" s="8">
        <v>100.59092558983666</v>
      </c>
      <c r="X21" s="8">
        <v>11.284621920135939</v>
      </c>
      <c r="Y21" s="8">
        <v>1.2866995153473344</v>
      </c>
      <c r="Z21" s="21">
        <v>617.44943977591026</v>
      </c>
      <c r="AA21" s="22">
        <v>20.216809954751131</v>
      </c>
      <c r="AB21" s="22">
        <v>50.755956273764255</v>
      </c>
      <c r="AC21" s="22">
        <v>5.7612004206730774</v>
      </c>
      <c r="AD21" s="22">
        <v>24.578045363575715</v>
      </c>
      <c r="AE21" s="22">
        <v>4.7918368200836818</v>
      </c>
      <c r="AF21" s="22">
        <v>1.7578517110266159</v>
      </c>
      <c r="AG21" s="22">
        <v>3.7472279662272259</v>
      </c>
      <c r="AH21" s="22">
        <v>0.57217543859649123</v>
      </c>
      <c r="AI21" s="22">
        <v>3.4943542083397445</v>
      </c>
      <c r="AJ21" s="22">
        <v>0.6870022710068131</v>
      </c>
      <c r="AK21" s="22">
        <v>2.0362841359773376</v>
      </c>
      <c r="AL21" s="22">
        <v>0.29183883495145629</v>
      </c>
      <c r="AM21" s="22">
        <v>1.972786255259467</v>
      </c>
      <c r="AN21" s="22">
        <v>0.29084812623274164</v>
      </c>
      <c r="AO21" s="22">
        <v>1.9099595424698157</v>
      </c>
      <c r="AP21" s="8">
        <v>9.7900431115276483</v>
      </c>
      <c r="AQ21" s="22">
        <v>3.7966462572995927</v>
      </c>
      <c r="AR21" s="22">
        <v>1.1941927917620139</v>
      </c>
    </row>
    <row r="22" spans="1:44" s="5" customFormat="1" x14ac:dyDescent="0.2">
      <c r="A22" s="43" t="s">
        <v>253</v>
      </c>
      <c r="C22" s="8">
        <v>3.4375260960334026</v>
      </c>
      <c r="D22" s="8">
        <v>3.9861780641767481</v>
      </c>
      <c r="E22" s="8">
        <v>16.720578980490878</v>
      </c>
      <c r="F22" s="15">
        <v>0.73166769894670791</v>
      </c>
      <c r="G22" s="15">
        <f t="shared" ref="G22" si="0">F22*G13</f>
        <v>36.226671482062955</v>
      </c>
      <c r="H22" s="8">
        <v>1.8144789293849655</v>
      </c>
      <c r="I22" s="8">
        <v>8.036105414890951</v>
      </c>
      <c r="J22" s="13">
        <v>13820.17959770115</v>
      </c>
      <c r="K22" s="21">
        <v>443.9</v>
      </c>
      <c r="L22" s="7">
        <v>17.87185037121645</v>
      </c>
      <c r="M22" s="7">
        <v>1576.0006337135615</v>
      </c>
      <c r="N22" s="22">
        <v>14.122915451895045</v>
      </c>
      <c r="O22" s="21">
        <v>43.458029251363399</v>
      </c>
      <c r="P22" s="9" t="s">
        <v>238</v>
      </c>
      <c r="Q22" s="21">
        <v>28.004668443852047</v>
      </c>
      <c r="R22" s="21">
        <v>153.54558327714093</v>
      </c>
      <c r="S22" s="21">
        <v>21.792263033175352</v>
      </c>
      <c r="T22" s="21">
        <v>52.258292443572124</v>
      </c>
      <c r="U22" s="21">
        <v>340.33139233208425</v>
      </c>
      <c r="V22" s="8">
        <v>32.710048795364443</v>
      </c>
      <c r="W22" s="8">
        <v>162.51185722928011</v>
      </c>
      <c r="X22" s="8">
        <v>11.910416312659303</v>
      </c>
      <c r="Y22" s="8">
        <v>2.713965266558966</v>
      </c>
      <c r="Z22" s="21">
        <v>667.43543417366936</v>
      </c>
      <c r="AA22" s="22">
        <v>25.785162141779786</v>
      </c>
      <c r="AB22" s="22">
        <v>55.683923954372617</v>
      </c>
      <c r="AC22" s="22">
        <v>6.7241736778846164</v>
      </c>
      <c r="AD22" s="22">
        <v>30.643632421614406</v>
      </c>
      <c r="AE22" s="22">
        <v>6.8125379557680814</v>
      </c>
      <c r="AF22" s="22">
        <v>2.150251425855513</v>
      </c>
      <c r="AG22" s="22">
        <v>5.2563840912457414</v>
      </c>
      <c r="AH22" s="22">
        <v>1.0884716202270381</v>
      </c>
      <c r="AI22" s="22">
        <v>5.5688961378673651</v>
      </c>
      <c r="AJ22" s="22">
        <v>0.99418319454958359</v>
      </c>
      <c r="AK22" s="22">
        <v>3.4960818696883851</v>
      </c>
      <c r="AL22" s="22">
        <v>0.37592233009708736</v>
      </c>
      <c r="AM22" s="22">
        <v>3.398979242636746</v>
      </c>
      <c r="AN22" s="22">
        <v>0.49507100591715975</v>
      </c>
      <c r="AO22" s="22">
        <v>4.1964416437195498</v>
      </c>
      <c r="AP22" s="8">
        <v>12.720009372071228</v>
      </c>
      <c r="AQ22" s="22">
        <v>5.5812167757918942</v>
      </c>
      <c r="AR22" s="22">
        <v>1.4481012585812356</v>
      </c>
    </row>
    <row r="23" spans="1:44" s="5" customFormat="1" x14ac:dyDescent="0.2">
      <c r="A23" s="43" t="s">
        <v>254</v>
      </c>
      <c r="C23" s="8">
        <v>3.4506889352818368</v>
      </c>
      <c r="D23" s="8">
        <v>3.964675433982114</v>
      </c>
      <c r="E23" s="8">
        <v>16.433354310887353</v>
      </c>
      <c r="F23" s="15">
        <v>0.71828830795382104</v>
      </c>
      <c r="G23" s="15">
        <f>F23*G7</f>
        <v>38.859397460301722</v>
      </c>
      <c r="H23" s="8">
        <v>1.7748348519362185</v>
      </c>
      <c r="I23" s="8">
        <v>7.6888477061920284</v>
      </c>
      <c r="J23" s="13">
        <v>13491.364942528735</v>
      </c>
      <c r="K23" s="21">
        <v>437</v>
      </c>
      <c r="L23" s="7">
        <v>19.478195316961738</v>
      </c>
      <c r="M23" s="7">
        <v>1560.010773130545</v>
      </c>
      <c r="N23" s="22">
        <v>13.605481049562682</v>
      </c>
      <c r="O23" s="21">
        <v>42.098344075359435</v>
      </c>
      <c r="P23" s="9" t="s">
        <v>239</v>
      </c>
      <c r="Q23" s="21">
        <v>26.410749750083305</v>
      </c>
      <c r="R23" s="21">
        <v>146.42285906945381</v>
      </c>
      <c r="S23" s="21">
        <v>21.912867298578199</v>
      </c>
      <c r="T23" s="21">
        <v>51.407576054955832</v>
      </c>
      <c r="U23" s="21">
        <v>334.98276160276737</v>
      </c>
      <c r="V23" s="8">
        <v>32.080817322354378</v>
      </c>
      <c r="W23" s="8">
        <v>159.3389594676346</v>
      </c>
      <c r="X23" s="8">
        <v>11.699167374681394</v>
      </c>
      <c r="Y23" s="8">
        <v>2.4252455573505651</v>
      </c>
      <c r="Z23" s="21">
        <v>647.35835667600372</v>
      </c>
      <c r="AA23" s="22">
        <v>25.311858974358973</v>
      </c>
      <c r="AB23" s="22">
        <v>54.264045627376426</v>
      </c>
      <c r="AC23" s="22">
        <v>6.4397280649038464</v>
      </c>
      <c r="AD23" s="22">
        <v>29.167561707805202</v>
      </c>
      <c r="AE23" s="22">
        <v>6.6117537358039451</v>
      </c>
      <c r="AF23" s="22">
        <v>1.9733384030418248</v>
      </c>
      <c r="AG23" s="22">
        <v>5.6058096578284697</v>
      </c>
      <c r="AH23" s="22">
        <v>1.0481971104231165</v>
      </c>
      <c r="AI23" s="22">
        <v>6.032662255731652</v>
      </c>
      <c r="AJ23" s="22">
        <v>1.0245465556396669</v>
      </c>
      <c r="AK23" s="22">
        <v>3.3079920679886685</v>
      </c>
      <c r="AL23" s="22">
        <v>0.42547572815533979</v>
      </c>
      <c r="AM23" s="22">
        <v>3.1617049088359046</v>
      </c>
      <c r="AN23" s="22">
        <v>0.46048520710059171</v>
      </c>
      <c r="AO23" s="22">
        <v>3.9296267739885615</v>
      </c>
      <c r="AP23" s="8">
        <v>12.676335520149953</v>
      </c>
      <c r="AQ23" s="22">
        <v>5.4112758803751548</v>
      </c>
      <c r="AR23" s="22">
        <v>1.2442202517162471</v>
      </c>
    </row>
    <row r="24" spans="1:44" s="5" customFormat="1" x14ac:dyDescent="0.2">
      <c r="A24" s="43" t="s">
        <v>255</v>
      </c>
      <c r="C24" s="8">
        <v>3.4274082910826129</v>
      </c>
      <c r="D24" s="8">
        <v>4.0602422409258283</v>
      </c>
      <c r="E24" s="8">
        <v>15.591415984896162</v>
      </c>
      <c r="F24" s="15">
        <v>0.73013696882620172</v>
      </c>
      <c r="G24" s="15">
        <f>F24*G7</f>
        <v>39.500410013497515</v>
      </c>
      <c r="H24" s="8">
        <v>1.7921845102505694</v>
      </c>
      <c r="I24" s="8">
        <v>7.7417750062672352</v>
      </c>
      <c r="J24" s="13">
        <v>13287.356321839081</v>
      </c>
      <c r="K24" s="21">
        <v>436.33252984906517</v>
      </c>
      <c r="L24" s="9" t="s">
        <v>240</v>
      </c>
      <c r="M24" s="7">
        <v>1570.0101394169835</v>
      </c>
      <c r="N24" s="22">
        <v>13.421639941690962</v>
      </c>
      <c r="O24" s="21">
        <v>40.861675756073382</v>
      </c>
      <c r="P24" s="9" t="s">
        <v>241</v>
      </c>
      <c r="Q24" s="21">
        <v>18.70096967677441</v>
      </c>
      <c r="R24" s="21">
        <v>133.29979770734994</v>
      </c>
      <c r="S24" s="21">
        <v>22.93878357030016</v>
      </c>
      <c r="T24" s="21">
        <v>50.331886162904809</v>
      </c>
      <c r="U24" s="21">
        <v>326.21781493225711</v>
      </c>
      <c r="V24" s="8">
        <v>28.351329673681001</v>
      </c>
      <c r="W24" s="8">
        <v>139.58626739261948</v>
      </c>
      <c r="X24" s="8">
        <v>11.022268479184369</v>
      </c>
      <c r="Y24" s="8">
        <v>1.4874386106623587</v>
      </c>
      <c r="Z24" s="21">
        <v>633.63151260504208</v>
      </c>
      <c r="AA24" s="22">
        <v>23.661481900452493</v>
      </c>
      <c r="AB24" s="22">
        <v>52.101188212927759</v>
      </c>
      <c r="AC24" s="22">
        <v>5.9762994290865397</v>
      </c>
      <c r="AD24" s="22">
        <v>26.450486991327551</v>
      </c>
      <c r="AE24" s="22">
        <v>6.0140968320382555</v>
      </c>
      <c r="AF24" s="22">
        <v>1.8595456273764257</v>
      </c>
      <c r="AG24" s="22">
        <v>5.5171987853651299</v>
      </c>
      <c r="AH24" s="22">
        <v>0.90026418988648105</v>
      </c>
      <c r="AI24" s="22">
        <v>5.0396567164179107</v>
      </c>
      <c r="AJ24" s="22">
        <v>1.0558372445117337</v>
      </c>
      <c r="AK24" s="22">
        <v>2.8126915014164307</v>
      </c>
      <c r="AL24" s="22">
        <v>0.38971650485436893</v>
      </c>
      <c r="AM24" s="22">
        <v>2.4659817671809257</v>
      </c>
      <c r="AN24" s="22">
        <v>0.35291715976331356</v>
      </c>
      <c r="AO24" s="22">
        <v>3.0137648803219652</v>
      </c>
      <c r="AP24" s="8">
        <v>13.653692596063731</v>
      </c>
      <c r="AQ24" s="22">
        <v>5.0196913820562727</v>
      </c>
      <c r="AR24" s="22">
        <v>1.4408289473684208</v>
      </c>
    </row>
    <row r="25" spans="1:44" s="5" customFormat="1" x14ac:dyDescent="0.2">
      <c r="A25" s="43" t="s">
        <v>256</v>
      </c>
      <c r="C25" s="8">
        <v>3.4708827915299731</v>
      </c>
      <c r="D25" s="8">
        <v>4.1036451867438188</v>
      </c>
      <c r="E25" s="8">
        <v>16.07679043423537</v>
      </c>
      <c r="F25" s="15">
        <v>0.70989549684821873</v>
      </c>
      <c r="G25" s="15">
        <f>F25*G7</f>
        <v>38.405346379488634</v>
      </c>
      <c r="H25" s="8">
        <v>1.8083485193621867</v>
      </c>
      <c r="I25" s="8">
        <v>7.7585214339433453</v>
      </c>
      <c r="J25" s="13">
        <v>13492.528735632184</v>
      </c>
      <c r="K25" s="21">
        <v>436.62996170308628</v>
      </c>
      <c r="L25" s="9" t="s">
        <v>240</v>
      </c>
      <c r="M25" s="7">
        <v>1581.979721166033</v>
      </c>
      <c r="N25" s="22">
        <v>13.599672011661808</v>
      </c>
      <c r="O25" s="21">
        <v>41.586316311353499</v>
      </c>
      <c r="P25" s="9" t="s">
        <v>242</v>
      </c>
      <c r="Q25" s="21">
        <v>17.919460179940021</v>
      </c>
      <c r="R25" s="21">
        <v>137.47134187457854</v>
      </c>
      <c r="S25" s="21">
        <v>23.538428120063191</v>
      </c>
      <c r="T25" s="21">
        <v>51.594158979391558</v>
      </c>
      <c r="U25" s="21">
        <v>331.93923320841742</v>
      </c>
      <c r="V25" s="8">
        <v>29.067319304666057</v>
      </c>
      <c r="W25" s="8">
        <v>141.24035087719295</v>
      </c>
      <c r="X25" s="8">
        <v>10.886788445199661</v>
      </c>
      <c r="Y25" s="8">
        <v>1.291232633279483</v>
      </c>
      <c r="Z25" s="21">
        <v>634.22731092436982</v>
      </c>
      <c r="AA25" s="22">
        <v>24.124321266968327</v>
      </c>
      <c r="AB25" s="22">
        <v>52.101188212927759</v>
      </c>
      <c r="AC25" s="22">
        <v>6.2804681490384624</v>
      </c>
      <c r="AD25" s="22">
        <v>27.333422281521013</v>
      </c>
      <c r="AE25" s="22">
        <v>6.1231165570830841</v>
      </c>
      <c r="AF25" s="22">
        <v>1.9281739543726237</v>
      </c>
      <c r="AG25" s="22">
        <v>5.1248566138349867</v>
      </c>
      <c r="AH25" s="22">
        <v>0.91375851393188856</v>
      </c>
      <c r="AI25" s="22">
        <v>4.9885820895522386</v>
      </c>
      <c r="AJ25" s="22">
        <v>1.0236525359576081</v>
      </c>
      <c r="AK25" s="22">
        <v>3.1117240793201137</v>
      </c>
      <c r="AL25" s="22">
        <v>0.45408932038834954</v>
      </c>
      <c r="AM25" s="22">
        <v>2.8286016830294529</v>
      </c>
      <c r="AN25" s="22">
        <v>0.38545562130177513</v>
      </c>
      <c r="AO25" s="22">
        <v>3.2079178140224527</v>
      </c>
      <c r="AP25" s="8">
        <v>11.274760074976571</v>
      </c>
      <c r="AQ25" s="22">
        <v>4.9292125287559729</v>
      </c>
      <c r="AR25" s="22">
        <v>1.4716973684210526</v>
      </c>
    </row>
    <row r="27" spans="1:44" x14ac:dyDescent="0.2">
      <c r="A27" s="39" t="s">
        <v>193</v>
      </c>
      <c r="B27" s="39" t="s">
        <v>194</v>
      </c>
    </row>
    <row r="28" spans="1:44" x14ac:dyDescent="0.2">
      <c r="A28" s="43" t="s">
        <v>198</v>
      </c>
      <c r="C28" s="8">
        <f>100*(C5-C11)/C5</f>
        <v>7.3076923076923075</v>
      </c>
      <c r="D28" s="8">
        <f>100*(D5-D11)/D5</f>
        <v>2.4845360824742233</v>
      </c>
      <c r="E28" s="8">
        <f>100*(E5-E11)/E5</f>
        <v>8.1935483870967722</v>
      </c>
      <c r="F28" s="14"/>
      <c r="G28" s="14">
        <f t="shared" ref="G28:AR28" si="1">100*(G5-G11)/G5</f>
        <v>0.10299999999999739</v>
      </c>
      <c r="H28" s="8">
        <f t="shared" si="1"/>
        <v>-96.666666666666671</v>
      </c>
      <c r="I28" s="8">
        <f t="shared" si="1"/>
        <v>4.210526315789477</v>
      </c>
      <c r="J28" s="14">
        <f t="shared" si="1"/>
        <v>10.117268382295698</v>
      </c>
      <c r="K28" s="8">
        <f t="shared" si="1"/>
        <v>-3.9032258064516201</v>
      </c>
      <c r="L28" s="8">
        <f t="shared" si="1"/>
        <v>-5.4054054054054053</v>
      </c>
      <c r="M28" s="8">
        <f t="shared" si="1"/>
        <v>-20.71861485562372</v>
      </c>
      <c r="N28" s="8">
        <f t="shared" si="1"/>
        <v>3.0973451327433752</v>
      </c>
      <c r="O28" s="8">
        <f t="shared" si="1"/>
        <v>-6.9230769230769251</v>
      </c>
      <c r="P28" s="8">
        <f t="shared" si="1"/>
        <v>-4.9411764705882391</v>
      </c>
      <c r="Q28" s="8">
        <f t="shared" si="1"/>
        <v>26.760000000000005</v>
      </c>
      <c r="R28" s="8">
        <f t="shared" si="1"/>
        <v>-42.814285714285717</v>
      </c>
      <c r="S28" s="8">
        <f t="shared" si="1"/>
        <v>6.1875000000000018</v>
      </c>
      <c r="T28" s="8" t="e">
        <f t="shared" si="1"/>
        <v>#VALUE!</v>
      </c>
      <c r="U28" s="8">
        <f t="shared" si="1"/>
        <v>9.6454545454545446</v>
      </c>
      <c r="V28" s="8">
        <f t="shared" si="1"/>
        <v>40.96875</v>
      </c>
      <c r="W28" s="8">
        <f t="shared" si="1"/>
        <v>48.588888888888889</v>
      </c>
      <c r="X28" s="8">
        <f t="shared" si="1"/>
        <v>30.166666666666664</v>
      </c>
      <c r="Y28" s="8" t="e">
        <f t="shared" si="1"/>
        <v>#VALUE!</v>
      </c>
      <c r="Z28" s="8">
        <f t="shared" si="1"/>
        <v>-12.599999999999994</v>
      </c>
      <c r="AA28" s="8">
        <f t="shared" si="1"/>
        <v>2.2222222222222241</v>
      </c>
      <c r="AB28" s="8">
        <f t="shared" si="1"/>
        <v>-2.5263157894736867</v>
      </c>
      <c r="AC28" s="8" t="e">
        <f t="shared" si="1"/>
        <v>#DIV/0!</v>
      </c>
      <c r="AD28" s="8">
        <f t="shared" si="1"/>
        <v>10.399999999999991</v>
      </c>
      <c r="AE28" s="8">
        <f t="shared" si="1"/>
        <v>17.545454545454547</v>
      </c>
      <c r="AF28" s="8">
        <f t="shared" si="1"/>
        <v>16.54545454545455</v>
      </c>
      <c r="AG28" s="8">
        <f t="shared" si="1"/>
        <v>37.611111111111114</v>
      </c>
      <c r="AH28" s="8" t="e">
        <f t="shared" si="1"/>
        <v>#DIV/0!</v>
      </c>
      <c r="AI28" s="8">
        <f t="shared" si="1"/>
        <v>55.675000000000011</v>
      </c>
      <c r="AJ28" s="8" t="e">
        <f t="shared" si="1"/>
        <v>#DIV/0!</v>
      </c>
      <c r="AK28" s="8" t="e">
        <f t="shared" si="1"/>
        <v>#DIV/0!</v>
      </c>
      <c r="AL28" s="8" t="e">
        <f t="shared" si="1"/>
        <v>#DIV/0!</v>
      </c>
      <c r="AM28" s="8">
        <f t="shared" si="1"/>
        <v>33.117647058823529</v>
      </c>
      <c r="AN28" s="8">
        <f t="shared" si="1"/>
        <v>35.38461538461538</v>
      </c>
      <c r="AO28" s="8">
        <f t="shared" si="1"/>
        <v>37.333333333333336</v>
      </c>
      <c r="AP28" s="8">
        <f t="shared" si="1"/>
        <v>-71.933333333333351</v>
      </c>
      <c r="AQ28" s="8" t="e">
        <f t="shared" si="1"/>
        <v>#DIV/0!</v>
      </c>
      <c r="AR28" s="8" t="e">
        <f t="shared" si="1"/>
        <v>#DIV/0!</v>
      </c>
    </row>
    <row r="29" spans="1:44" x14ac:dyDescent="0.2">
      <c r="A29" s="43" t="s">
        <v>245</v>
      </c>
      <c r="C29" s="8">
        <f>100*(C5-C12)/C5</f>
        <v>3.3516483516483606</v>
      </c>
      <c r="D29" s="8">
        <f>100*(D5-D12)/D5</f>
        <v>0.30927835051545732</v>
      </c>
      <c r="E29" s="8">
        <f>100*(E5-E12)/E5</f>
        <v>5.4193548387096762</v>
      </c>
      <c r="F29" s="14"/>
      <c r="G29" s="14">
        <f t="shared" ref="G29:AR29" si="2">100*(G5-G12)/G5</f>
        <v>-5.9689999999999976</v>
      </c>
      <c r="H29" s="8">
        <f t="shared" si="2"/>
        <v>-50</v>
      </c>
      <c r="I29" s="8">
        <f t="shared" si="2"/>
        <v>0.30075187969925504</v>
      </c>
      <c r="J29" s="14">
        <f t="shared" si="2"/>
        <v>7.7368442122540424</v>
      </c>
      <c r="K29" s="8">
        <f t="shared" si="2"/>
        <v>-6.774193548387097</v>
      </c>
      <c r="L29" s="8">
        <f t="shared" si="2"/>
        <v>-10.513513513513507</v>
      </c>
      <c r="M29" s="8">
        <f t="shared" si="2"/>
        <v>-23.069689002624632</v>
      </c>
      <c r="N29" s="8">
        <f t="shared" si="2"/>
        <v>0.26548672566372689</v>
      </c>
      <c r="O29" s="8">
        <f t="shared" si="2"/>
        <v>-7.9807692307692282</v>
      </c>
      <c r="P29" s="8">
        <f t="shared" si="2"/>
        <v>-7.0588235294117645</v>
      </c>
      <c r="Q29" s="8">
        <f t="shared" si="2"/>
        <v>27.439999999999998</v>
      </c>
      <c r="R29" s="8">
        <f t="shared" si="2"/>
        <v>-28.457142857142859</v>
      </c>
      <c r="S29" s="8">
        <f t="shared" si="2"/>
        <v>4.1250000000000009</v>
      </c>
      <c r="T29" s="8" t="e">
        <f t="shared" si="2"/>
        <v>#VALUE!</v>
      </c>
      <c r="U29" s="8">
        <f t="shared" si="2"/>
        <v>8.3636363636363651</v>
      </c>
      <c r="V29" s="8">
        <f t="shared" si="2"/>
        <v>39.506250000000001</v>
      </c>
      <c r="W29" s="8">
        <f t="shared" si="2"/>
        <v>43.611111111111114</v>
      </c>
      <c r="X29" s="8">
        <f t="shared" si="2"/>
        <v>30.166666666666664</v>
      </c>
      <c r="Y29" s="8" t="e">
        <f t="shared" si="2"/>
        <v>#VALUE!</v>
      </c>
      <c r="Z29" s="8">
        <f t="shared" si="2"/>
        <v>-6.1571428571428584</v>
      </c>
      <c r="AA29" s="8">
        <f t="shared" si="2"/>
        <v>-6.3492063492063551</v>
      </c>
      <c r="AB29" s="8">
        <f t="shared" si="2"/>
        <v>-6.4210526315789416</v>
      </c>
      <c r="AC29" s="8" t="e">
        <f t="shared" si="2"/>
        <v>#DIV/0!</v>
      </c>
      <c r="AD29" s="8">
        <f t="shared" si="2"/>
        <v>13.279999999999996</v>
      </c>
      <c r="AE29" s="8">
        <f t="shared" si="2"/>
        <v>16.363636363636367</v>
      </c>
      <c r="AF29" s="8">
        <f t="shared" si="2"/>
        <v>8.5454545454545539</v>
      </c>
      <c r="AG29" s="8">
        <f t="shared" si="2"/>
        <v>36.833333333333329</v>
      </c>
      <c r="AH29" s="8" t="e">
        <f t="shared" si="2"/>
        <v>#DIV/0!</v>
      </c>
      <c r="AI29" s="8">
        <f t="shared" si="2"/>
        <v>58.624999999999993</v>
      </c>
      <c r="AJ29" s="8" t="e">
        <f t="shared" si="2"/>
        <v>#DIV/0!</v>
      </c>
      <c r="AK29" s="8" t="e">
        <f t="shared" si="2"/>
        <v>#DIV/0!</v>
      </c>
      <c r="AL29" s="8" t="e">
        <f t="shared" si="2"/>
        <v>#DIV/0!</v>
      </c>
      <c r="AM29" s="8">
        <f t="shared" si="2"/>
        <v>27.294117647058822</v>
      </c>
      <c r="AN29" s="8">
        <f t="shared" si="2"/>
        <v>40.384615384615387</v>
      </c>
      <c r="AO29" s="8">
        <f t="shared" si="2"/>
        <v>23.999999999999996</v>
      </c>
      <c r="AP29" s="8">
        <f t="shared" si="2"/>
        <v>-72.033333333333317</v>
      </c>
      <c r="AQ29" s="8" t="e">
        <f t="shared" si="2"/>
        <v>#DIV/0!</v>
      </c>
      <c r="AR29" s="8" t="e">
        <f t="shared" si="2"/>
        <v>#DIV/0!</v>
      </c>
    </row>
    <row r="30" spans="1:44" x14ac:dyDescent="0.2">
      <c r="A30" s="43" t="s">
        <v>246</v>
      </c>
      <c r="C30" s="8">
        <f t="shared" ref="C30:E31" si="3">100*(C5-C13)/C5</f>
        <v>1.4285714285714297</v>
      </c>
      <c r="D30" s="8">
        <f t="shared" si="3"/>
        <v>-2.5773195876288661</v>
      </c>
      <c r="E30" s="8">
        <f t="shared" si="3"/>
        <v>2.1290322580645165</v>
      </c>
      <c r="F30" s="14"/>
      <c r="G30" s="14">
        <f t="shared" ref="G30:AR30" si="4">100*(G5-G13)/G5</f>
        <v>-3.2370000000000005</v>
      </c>
      <c r="H30" s="8">
        <f t="shared" si="4"/>
        <v>-69.999999999999986</v>
      </c>
      <c r="I30" s="8">
        <f t="shared" si="4"/>
        <v>-1.2781954887218039</v>
      </c>
      <c r="J30" s="14">
        <f t="shared" si="4"/>
        <v>5.3564200422123864</v>
      </c>
      <c r="K30" s="8">
        <f t="shared" si="4"/>
        <v>0.25806451612903591</v>
      </c>
      <c r="L30" s="8">
        <f t="shared" si="4"/>
        <v>-8.6756756756756825</v>
      </c>
      <c r="M30" s="8">
        <f t="shared" si="4"/>
        <v>-23.160114931355437</v>
      </c>
      <c r="N30" s="8">
        <f t="shared" si="4"/>
        <v>-0.44247787610618522</v>
      </c>
      <c r="O30" s="8">
        <f t="shared" si="4"/>
        <v>-8.7499999999999947</v>
      </c>
      <c r="P30" s="8">
        <f t="shared" si="4"/>
        <v>-1.5294117647058789</v>
      </c>
      <c r="Q30" s="8">
        <f t="shared" si="4"/>
        <v>25.615999999999996</v>
      </c>
      <c r="R30" s="8">
        <f t="shared" si="4"/>
        <v>-31.685714285714297</v>
      </c>
      <c r="S30" s="8">
        <f t="shared" si="4"/>
        <v>0.187499999999996</v>
      </c>
      <c r="T30" s="8" t="e">
        <f t="shared" si="4"/>
        <v>#VALUE!</v>
      </c>
      <c r="U30" s="8">
        <f t="shared" si="4"/>
        <v>7.181818181818187</v>
      </c>
      <c r="V30" s="8">
        <f t="shared" si="4"/>
        <v>36.187499999999993</v>
      </c>
      <c r="W30" s="8">
        <f t="shared" si="4"/>
        <v>29.000000000000007</v>
      </c>
      <c r="X30" s="8">
        <f t="shared" si="4"/>
        <v>-0.83333333333333415</v>
      </c>
      <c r="Y30" s="8" t="e">
        <f t="shared" si="4"/>
        <v>#VALUE!</v>
      </c>
      <c r="Z30" s="8">
        <f t="shared" si="4"/>
        <v>-42.571428571428577</v>
      </c>
      <c r="AA30" s="8">
        <f t="shared" si="4"/>
        <v>-1.7460317460317476</v>
      </c>
      <c r="AB30" s="8">
        <f t="shared" si="4"/>
        <v>-7.7368421052631708</v>
      </c>
      <c r="AC30" s="8" t="e">
        <f t="shared" si="4"/>
        <v>#DIV/0!</v>
      </c>
      <c r="AD30" s="8">
        <f t="shared" si="4"/>
        <v>11.120000000000001</v>
      </c>
      <c r="AE30" s="8">
        <f t="shared" si="4"/>
        <v>25.181818181818191</v>
      </c>
      <c r="AF30" s="8">
        <f t="shared" si="4"/>
        <v>5.8181818181818228</v>
      </c>
      <c r="AG30" s="8">
        <f t="shared" si="4"/>
        <v>37.666666666666664</v>
      </c>
      <c r="AH30" s="8" t="e">
        <f t="shared" si="4"/>
        <v>#DIV/0!</v>
      </c>
      <c r="AI30" s="8">
        <f t="shared" si="4"/>
        <v>56.025000000000006</v>
      </c>
      <c r="AJ30" s="8" t="e">
        <f t="shared" si="4"/>
        <v>#DIV/0!</v>
      </c>
      <c r="AK30" s="8" t="e">
        <f t="shared" si="4"/>
        <v>#DIV/0!</v>
      </c>
      <c r="AL30" s="8" t="e">
        <f t="shared" si="4"/>
        <v>#DIV/0!</v>
      </c>
      <c r="AM30" s="8">
        <f t="shared" si="4"/>
        <v>33.647058823529413</v>
      </c>
      <c r="AN30" s="8">
        <f t="shared" si="4"/>
        <v>32.692307692307701</v>
      </c>
      <c r="AO30" s="8">
        <f t="shared" si="4"/>
        <v>40</v>
      </c>
      <c r="AP30" s="8">
        <f t="shared" si="4"/>
        <v>-62.899999999999984</v>
      </c>
      <c r="AQ30" s="8" t="e">
        <f t="shared" si="4"/>
        <v>#DIV/0!</v>
      </c>
      <c r="AR30" s="8" t="e">
        <f t="shared" si="4"/>
        <v>#DIV/0!</v>
      </c>
    </row>
    <row r="31" spans="1:44" x14ac:dyDescent="0.2">
      <c r="A31" s="43" t="s">
        <v>219</v>
      </c>
      <c r="C31" s="8">
        <f t="shared" si="3"/>
        <v>5.4054054054054097</v>
      </c>
      <c r="D31" s="8">
        <f t="shared" si="3"/>
        <v>1.7980636237897756</v>
      </c>
      <c r="E31" s="8">
        <f t="shared" si="3"/>
        <v>8.3703703703703773</v>
      </c>
      <c r="F31" s="14"/>
      <c r="G31" s="14">
        <f t="shared" ref="G31:AR31" si="5">100*(G6-G14)/G6</f>
        <v>-5.726000000000008</v>
      </c>
      <c r="H31" s="8">
        <f t="shared" si="5"/>
        <v>36.92307692307692</v>
      </c>
      <c r="I31" s="8">
        <f t="shared" si="5"/>
        <v>4.210526315789477</v>
      </c>
      <c r="J31" s="14">
        <f t="shared" si="5"/>
        <v>7.6687116564417082</v>
      </c>
      <c r="K31" s="8">
        <f t="shared" si="5"/>
        <v>1.9558359621451069</v>
      </c>
      <c r="L31" s="8">
        <f t="shared" si="5"/>
        <v>-5.3928571428571512</v>
      </c>
      <c r="M31" s="8">
        <f t="shared" si="5"/>
        <v>-3.5658914728682172</v>
      </c>
      <c r="N31" s="8">
        <f t="shared" si="5"/>
        <v>0.32520325203252781</v>
      </c>
      <c r="O31" s="8">
        <f t="shared" si="5"/>
        <v>-3.9555555555555579</v>
      </c>
      <c r="P31" s="8">
        <f t="shared" si="5"/>
        <v>-10.336134453781522</v>
      </c>
      <c r="Q31" s="8">
        <f t="shared" si="5"/>
        <v>15.433070866141728</v>
      </c>
      <c r="R31" s="8">
        <f t="shared" si="5"/>
        <v>-24.757281553398059</v>
      </c>
      <c r="S31" s="8">
        <f t="shared" si="5"/>
        <v>-2.1198156682027691</v>
      </c>
      <c r="T31" s="8">
        <f t="shared" si="5"/>
        <v>-3.2653061224489641</v>
      </c>
      <c r="U31" s="8">
        <f t="shared" si="5"/>
        <v>8.0462724935732677</v>
      </c>
      <c r="V31" s="8">
        <f t="shared" si="5"/>
        <v>37.730769230769226</v>
      </c>
      <c r="W31" s="8">
        <f t="shared" si="5"/>
        <v>38.3139534883721</v>
      </c>
      <c r="X31" s="8">
        <f t="shared" si="5"/>
        <v>11.611111111111111</v>
      </c>
      <c r="Y31" s="8" t="e">
        <f t="shared" si="5"/>
        <v>#VALUE!</v>
      </c>
      <c r="Z31" s="8">
        <f t="shared" si="5"/>
        <v>10.615384615384613</v>
      </c>
      <c r="AA31" s="8">
        <f t="shared" si="5"/>
        <v>12.06666666666667</v>
      </c>
      <c r="AB31" s="8">
        <f t="shared" si="5"/>
        <v>5.578947368421046</v>
      </c>
      <c r="AC31" s="8" t="e">
        <f t="shared" si="5"/>
        <v>#DIV/0!</v>
      </c>
      <c r="AD31" s="8">
        <f t="shared" si="5"/>
        <v>19.120000000000005</v>
      </c>
      <c r="AE31" s="8">
        <f t="shared" si="5"/>
        <v>13.774193548387098</v>
      </c>
      <c r="AF31" s="8" t="e">
        <f t="shared" si="5"/>
        <v>#DIV/0!</v>
      </c>
      <c r="AG31" s="8">
        <f t="shared" si="5"/>
        <v>36.17460317460317</v>
      </c>
      <c r="AH31" s="8">
        <f t="shared" si="5"/>
        <v>26.555555555555554</v>
      </c>
      <c r="AI31" s="8" t="e">
        <f t="shared" si="5"/>
        <v>#DIV/0!</v>
      </c>
      <c r="AJ31" s="8">
        <f t="shared" si="5"/>
        <v>41.442307692307701</v>
      </c>
      <c r="AK31" s="8" t="e">
        <f t="shared" si="5"/>
        <v>#DIV/0!</v>
      </c>
      <c r="AL31" s="8" t="e">
        <f t="shared" si="5"/>
        <v>#DIV/0!</v>
      </c>
      <c r="AM31" s="8">
        <f t="shared" si="5"/>
        <v>33.299999999999997</v>
      </c>
      <c r="AN31" s="8">
        <f t="shared" si="5"/>
        <v>37.142857142857153</v>
      </c>
      <c r="AO31" s="8">
        <f t="shared" si="5"/>
        <v>40.414634146341456</v>
      </c>
      <c r="AP31" s="8" t="e">
        <f t="shared" si="5"/>
        <v>#DIV/0!</v>
      </c>
      <c r="AQ31" s="8">
        <f t="shared" si="5"/>
        <v>27.166666666666664</v>
      </c>
      <c r="AR31" s="8" t="e">
        <f t="shared" si="5"/>
        <v>#DIV/0!</v>
      </c>
    </row>
    <row r="32" spans="1:44" x14ac:dyDescent="0.2">
      <c r="A32" s="43" t="s">
        <v>201</v>
      </c>
      <c r="C32" s="8">
        <f t="shared" ref="C32:E33" si="6">100*(C6-C15)/C6</f>
        <v>3.2432432432432456</v>
      </c>
      <c r="D32" s="8">
        <f t="shared" si="6"/>
        <v>2.8630705394190974</v>
      </c>
      <c r="E32" s="8">
        <f t="shared" si="6"/>
        <v>5.3333333333333375</v>
      </c>
      <c r="F32" s="14"/>
      <c r="G32" s="14">
        <f t="shared" ref="G32:AR32" si="7">100*(G6-G15)/G6</f>
        <v>-3.4350000000000103</v>
      </c>
      <c r="H32" s="8">
        <f t="shared" si="7"/>
        <v>51.346153846153847</v>
      </c>
      <c r="I32" s="8">
        <f t="shared" si="7"/>
        <v>3.157894736842116</v>
      </c>
      <c r="J32" s="14">
        <f t="shared" si="7"/>
        <v>7.3619631901840394</v>
      </c>
      <c r="K32" s="8">
        <f t="shared" si="7"/>
        <v>-9.3059936908517358</v>
      </c>
      <c r="L32" s="8">
        <f t="shared" si="7"/>
        <v>-2.2142857142857104</v>
      </c>
      <c r="M32" s="8">
        <f t="shared" si="7"/>
        <v>-3.2558139534883721</v>
      </c>
      <c r="N32" s="8">
        <f t="shared" si="7"/>
        <v>2.4390243902439082</v>
      </c>
      <c r="O32" s="8">
        <f t="shared" si="7"/>
        <v>-7.5777777777777704</v>
      </c>
      <c r="P32" s="8">
        <f t="shared" si="7"/>
        <v>-5.2941176470588216</v>
      </c>
      <c r="Q32" s="8">
        <f t="shared" si="7"/>
        <v>18.503937007874015</v>
      </c>
      <c r="R32" s="8">
        <f t="shared" si="7"/>
        <v>-21.747572815533985</v>
      </c>
      <c r="S32" s="8">
        <f t="shared" si="7"/>
        <v>-1.9354838709677498</v>
      </c>
      <c r="T32" s="8">
        <f t="shared" si="7"/>
        <v>-2.1428571428571335</v>
      </c>
      <c r="U32" s="8">
        <f t="shared" si="7"/>
        <v>6.4781491002570668</v>
      </c>
      <c r="V32" s="8">
        <f t="shared" si="7"/>
        <v>31.73076923076923</v>
      </c>
      <c r="W32" s="8">
        <f t="shared" si="7"/>
        <v>36.6860465116279</v>
      </c>
      <c r="X32" s="8">
        <f t="shared" si="7"/>
        <v>11.944444444444446</v>
      </c>
      <c r="Y32" s="8" t="e">
        <f t="shared" si="7"/>
        <v>#VALUE!</v>
      </c>
      <c r="Z32" s="8">
        <f t="shared" si="7"/>
        <v>2.8461538461538485</v>
      </c>
      <c r="AA32" s="8">
        <f t="shared" si="7"/>
        <v>11.866666666666664</v>
      </c>
      <c r="AB32" s="8">
        <f t="shared" si="7"/>
        <v>6.1315789473684168</v>
      </c>
      <c r="AC32" s="8" t="e">
        <f t="shared" si="7"/>
        <v>#DIV/0!</v>
      </c>
      <c r="AD32" s="8">
        <f t="shared" si="7"/>
        <v>14.64</v>
      </c>
      <c r="AE32" s="8">
        <f t="shared" si="7"/>
        <v>29.403225806451619</v>
      </c>
      <c r="AF32" s="8" t="e">
        <f t="shared" si="7"/>
        <v>#DIV/0!</v>
      </c>
      <c r="AG32" s="8">
        <f t="shared" si="7"/>
        <v>34.206349206349209</v>
      </c>
      <c r="AH32" s="8">
        <f t="shared" si="7"/>
        <v>33.666666666666671</v>
      </c>
      <c r="AI32" s="8" t="e">
        <f t="shared" si="7"/>
        <v>#DIV/0!</v>
      </c>
      <c r="AJ32" s="8">
        <f t="shared" si="7"/>
        <v>34.230769230769234</v>
      </c>
      <c r="AK32" s="8" t="e">
        <f t="shared" si="7"/>
        <v>#DIV/0!</v>
      </c>
      <c r="AL32" s="8" t="e">
        <f t="shared" si="7"/>
        <v>#DIV/0!</v>
      </c>
      <c r="AM32" s="8">
        <f t="shared" si="7"/>
        <v>32.299999999999997</v>
      </c>
      <c r="AN32" s="8">
        <f t="shared" si="7"/>
        <v>26.785714285714295</v>
      </c>
      <c r="AO32" s="8">
        <f t="shared" si="7"/>
        <v>43.292682926829258</v>
      </c>
      <c r="AP32" s="8" t="e">
        <f t="shared" si="7"/>
        <v>#DIV/0!</v>
      </c>
      <c r="AQ32" s="8">
        <f t="shared" si="7"/>
        <v>28.083333333333332</v>
      </c>
      <c r="AR32" s="8" t="e">
        <f t="shared" si="7"/>
        <v>#DIV/0!</v>
      </c>
    </row>
    <row r="33" spans="1:44" x14ac:dyDescent="0.2">
      <c r="A33" s="43" t="s">
        <v>247</v>
      </c>
      <c r="C33" s="8">
        <f t="shared" si="6"/>
        <v>-6.1075949367088622</v>
      </c>
      <c r="D33" s="8">
        <f t="shared" si="6"/>
        <v>-5.9052924791086401</v>
      </c>
      <c r="E33" s="8">
        <f t="shared" si="6"/>
        <v>-17.703703703703709</v>
      </c>
      <c r="F33" s="14"/>
      <c r="G33" s="14">
        <f t="shared" ref="G33:AR33" si="8">100*(G7-G16)/G7</f>
        <v>1.1669999999999965</v>
      </c>
      <c r="H33" s="8">
        <f t="shared" si="8"/>
        <v>1.8994413407821245</v>
      </c>
      <c r="I33" s="8">
        <f t="shared" si="8"/>
        <v>-12.050561797752804</v>
      </c>
      <c r="J33" s="14">
        <f t="shared" si="8"/>
        <v>-3.1111111111111112</v>
      </c>
      <c r="K33" s="8">
        <f t="shared" si="8"/>
        <v>-6.7067307692307638</v>
      </c>
      <c r="L33" s="8">
        <f t="shared" si="8"/>
        <v>2.7222222222222134</v>
      </c>
      <c r="M33" s="8">
        <f t="shared" si="8"/>
        <v>-3.8157894736842106</v>
      </c>
      <c r="N33" s="8">
        <f t="shared" si="8"/>
        <v>0.5797101449275367</v>
      </c>
      <c r="O33" s="8">
        <f t="shared" si="8"/>
        <v>-9.027027027027037</v>
      </c>
      <c r="P33" s="8" t="e">
        <f t="shared" si="8"/>
        <v>#VALUE!</v>
      </c>
      <c r="Q33" s="8" t="e">
        <f t="shared" si="8"/>
        <v>#DIV/0!</v>
      </c>
      <c r="R33" s="8">
        <f t="shared" si="8"/>
        <v>-16.771653543307092</v>
      </c>
      <c r="S33" s="8">
        <f t="shared" si="8"/>
        <v>-10.086956521739131</v>
      </c>
      <c r="T33" s="8">
        <f t="shared" si="8"/>
        <v>-6.1458333333333393</v>
      </c>
      <c r="U33" s="8">
        <f t="shared" si="8"/>
        <v>-0.26011560693640962</v>
      </c>
      <c r="V33" s="8">
        <f t="shared" si="8"/>
        <v>11.378378378378381</v>
      </c>
      <c r="W33" s="8">
        <f t="shared" si="8"/>
        <v>12.074468085106378</v>
      </c>
      <c r="X33" s="8" t="e">
        <f t="shared" si="8"/>
        <v>#DIV/0!</v>
      </c>
      <c r="Y33" s="8">
        <f t="shared" si="8"/>
        <v>-12.545454545454536</v>
      </c>
      <c r="Z33" s="8">
        <f t="shared" si="8"/>
        <v>5.9150805270863804</v>
      </c>
      <c r="AA33" s="8">
        <f t="shared" si="8"/>
        <v>-6.0799999999999974</v>
      </c>
      <c r="AB33" s="8">
        <f t="shared" si="8"/>
        <v>0.75471698113207275</v>
      </c>
      <c r="AC33" s="8">
        <f t="shared" si="8"/>
        <v>2.1176470588235312</v>
      </c>
      <c r="AD33" s="8">
        <f t="shared" si="8"/>
        <v>-7.0714285714285738</v>
      </c>
      <c r="AE33" s="8">
        <f t="shared" si="8"/>
        <v>0.11940298507462697</v>
      </c>
      <c r="AF33" s="8">
        <f t="shared" si="8"/>
        <v>-5.2000000000000046</v>
      </c>
      <c r="AG33" s="8">
        <f t="shared" si="8"/>
        <v>0.72058823529411009</v>
      </c>
      <c r="AH33" s="8">
        <f t="shared" si="8"/>
        <v>9.4392523364486056</v>
      </c>
      <c r="AI33" s="8" t="e">
        <f t="shared" si="8"/>
        <v>#DIV/0!</v>
      </c>
      <c r="AJ33" s="8">
        <f t="shared" si="8"/>
        <v>0.67669172932331723</v>
      </c>
      <c r="AK33" s="8" t="e">
        <f t="shared" si="8"/>
        <v>#DIV/0!</v>
      </c>
      <c r="AL33" s="8">
        <f t="shared" si="8"/>
        <v>4.6296296296296333</v>
      </c>
      <c r="AM33" s="8">
        <f t="shared" si="8"/>
        <v>-1.8571428571428557</v>
      </c>
      <c r="AN33" s="8">
        <f t="shared" si="8"/>
        <v>0.58823529411764752</v>
      </c>
      <c r="AO33" s="8">
        <f t="shared" si="8"/>
        <v>1.6458333333333279</v>
      </c>
      <c r="AP33" s="8">
        <f t="shared" si="8"/>
        <v>3.0000000000000004</v>
      </c>
      <c r="AQ33" s="8">
        <f t="shared" si="8"/>
        <v>8.8548387096774253</v>
      </c>
      <c r="AR33" s="8">
        <f t="shared" si="8"/>
        <v>-3.4319526627218968</v>
      </c>
    </row>
    <row r="34" spans="1:44" x14ac:dyDescent="0.2">
      <c r="A34" s="43" t="s">
        <v>248</v>
      </c>
      <c r="C34" s="8">
        <f>100*(C7-C17)/C7</f>
        <v>-6.962025316455688</v>
      </c>
      <c r="D34" s="8">
        <f>100*(D7-D17)/D7</f>
        <v>-6.8802228412256357</v>
      </c>
      <c r="E34" s="8">
        <f>100*(E7-E17)/E7</f>
        <v>-19.333333333333329</v>
      </c>
      <c r="F34" s="14"/>
      <c r="G34" s="14">
        <f t="shared" ref="G34:AR34" si="9">100*(G7-G17)/G7</f>
        <v>7.7969999999999944</v>
      </c>
      <c r="H34" s="8">
        <f t="shared" si="9"/>
        <v>1.4525139664804483</v>
      </c>
      <c r="I34" s="8">
        <f t="shared" si="9"/>
        <v>-9.2837078651685339</v>
      </c>
      <c r="J34" s="14">
        <f t="shared" si="9"/>
        <v>-1.4074074074074074</v>
      </c>
      <c r="K34" s="8">
        <f t="shared" si="9"/>
        <v>-7.6442307692307718</v>
      </c>
      <c r="L34" s="8">
        <f t="shared" si="9"/>
        <v>16.500000000000004</v>
      </c>
      <c r="M34" s="8">
        <f t="shared" si="9"/>
        <v>-2.3684210526315788</v>
      </c>
      <c r="N34" s="8">
        <f t="shared" si="9"/>
        <v>2.4637681159420279</v>
      </c>
      <c r="O34" s="8">
        <f t="shared" si="9"/>
        <v>-7.3243243243243272</v>
      </c>
      <c r="P34" s="8" t="e">
        <f t="shared" si="9"/>
        <v>#VALUE!</v>
      </c>
      <c r="Q34" s="8" t="e">
        <f t="shared" si="9"/>
        <v>#DIV/0!</v>
      </c>
      <c r="R34" s="8">
        <f t="shared" si="9"/>
        <v>-13.464566929133854</v>
      </c>
      <c r="S34" s="8">
        <f t="shared" si="9"/>
        <v>-4.3478260869565215</v>
      </c>
      <c r="T34" s="8">
        <f t="shared" si="9"/>
        <v>-6.3541666666666607</v>
      </c>
      <c r="U34" s="8">
        <f t="shared" si="9"/>
        <v>-0.83815028901733446</v>
      </c>
      <c r="V34" s="8">
        <f t="shared" si="9"/>
        <v>8.7837837837837842</v>
      </c>
      <c r="W34" s="8">
        <f t="shared" si="9"/>
        <v>10.000000000000005</v>
      </c>
      <c r="X34" s="8" t="e">
        <f t="shared" si="9"/>
        <v>#DIV/0!</v>
      </c>
      <c r="Y34" s="8">
        <f t="shared" si="9"/>
        <v>2.5454545454545476</v>
      </c>
      <c r="Z34" s="8">
        <f t="shared" si="9"/>
        <v>5.9882869692532914</v>
      </c>
      <c r="AA34" s="8">
        <f t="shared" si="9"/>
        <v>-5.8400000000000034</v>
      </c>
      <c r="AB34" s="8">
        <f t="shared" si="9"/>
        <v>-0.24528301886792936</v>
      </c>
      <c r="AC34" s="8">
        <f t="shared" si="9"/>
        <v>2.0882352941176392</v>
      </c>
      <c r="AD34" s="8">
        <f t="shared" si="9"/>
        <v>-6.3214285714285694</v>
      </c>
      <c r="AE34" s="8">
        <f t="shared" si="9"/>
        <v>3.8805970149253697</v>
      </c>
      <c r="AF34" s="8">
        <f t="shared" si="9"/>
        <v>-2.3500000000000076</v>
      </c>
      <c r="AG34" s="8">
        <f t="shared" si="9"/>
        <v>2.9705882352941173</v>
      </c>
      <c r="AH34" s="8">
        <f t="shared" si="9"/>
        <v>4.9532710280373973</v>
      </c>
      <c r="AI34" s="8" t="e">
        <f t="shared" si="9"/>
        <v>#DIV/0!</v>
      </c>
      <c r="AJ34" s="8">
        <f t="shared" si="9"/>
        <v>7.5187969924812093</v>
      </c>
      <c r="AK34" s="8" t="e">
        <f t="shared" si="9"/>
        <v>#DIV/0!</v>
      </c>
      <c r="AL34" s="8">
        <f t="shared" si="9"/>
        <v>7.4074074074074137</v>
      </c>
      <c r="AM34" s="8">
        <f t="shared" si="9"/>
        <v>5.6000000000000041</v>
      </c>
      <c r="AN34" s="8">
        <f t="shared" si="9"/>
        <v>-3.3333333333333361</v>
      </c>
      <c r="AO34" s="8">
        <f t="shared" si="9"/>
        <v>9.8750000000000053</v>
      </c>
      <c r="AP34" s="8">
        <f t="shared" si="9"/>
        <v>12.063636363636363</v>
      </c>
      <c r="AQ34" s="8">
        <f t="shared" si="9"/>
        <v>11.580645161290322</v>
      </c>
      <c r="AR34" s="8">
        <f t="shared" si="9"/>
        <v>5.0887573964496955</v>
      </c>
    </row>
    <row r="35" spans="1:44" x14ac:dyDescent="0.2">
      <c r="A35" s="43" t="s">
        <v>249</v>
      </c>
      <c r="C35" s="8">
        <f>100*(C7-C18)/C7</f>
        <v>-8.7824713934621048</v>
      </c>
      <c r="D35" s="8">
        <f>100*(D7-D18)/D7</f>
        <v>-17.105965340042413</v>
      </c>
      <c r="E35" s="8">
        <f>100*(E7-E18)/E7</f>
        <v>-21.58706850336803</v>
      </c>
      <c r="F35" s="14"/>
      <c r="G35" s="14">
        <f t="shared" ref="G35:AR35" si="10">100*(G7-G18)/G7</f>
        <v>-5.0291851507087539</v>
      </c>
      <c r="H35" s="8">
        <f t="shared" si="10"/>
        <v>1.6758503964062679</v>
      </c>
      <c r="I35" s="8">
        <f t="shared" si="10"/>
        <v>-11.125512645730829</v>
      </c>
      <c r="J35" s="14">
        <f t="shared" si="10"/>
        <v>-5.046030225627935</v>
      </c>
      <c r="K35" s="8">
        <f t="shared" si="10"/>
        <v>-8.0571302008421704</v>
      </c>
      <c r="L35" s="8">
        <f t="shared" si="10"/>
        <v>21.694238213084578</v>
      </c>
      <c r="M35" s="8">
        <f t="shared" si="10"/>
        <v>-10.09209692482156</v>
      </c>
      <c r="N35" s="8">
        <f t="shared" si="10"/>
        <v>-2.7815629357332838</v>
      </c>
      <c r="O35" s="8">
        <f t="shared" si="10"/>
        <v>-22.328645700732935</v>
      </c>
      <c r="P35" s="8" t="e">
        <f t="shared" si="10"/>
        <v>#VALUE!</v>
      </c>
      <c r="Q35" s="8" t="e">
        <f t="shared" si="10"/>
        <v>#DIV/0!</v>
      </c>
      <c r="R35" s="8">
        <f t="shared" si="10"/>
        <v>-5.8582040023149222</v>
      </c>
      <c r="S35" s="8">
        <f t="shared" si="10"/>
        <v>0.34890789202555267</v>
      </c>
      <c r="T35" s="8">
        <f t="shared" si="10"/>
        <v>-9.0825359829898336</v>
      </c>
      <c r="U35" s="8">
        <f t="shared" si="10"/>
        <v>0.95008306436694723</v>
      </c>
      <c r="V35" s="8">
        <f t="shared" si="10"/>
        <v>15.333242666271042</v>
      </c>
      <c r="W35" s="8">
        <f t="shared" si="10"/>
        <v>18.955574004710982</v>
      </c>
      <c r="X35" s="8" t="e">
        <f t="shared" si="10"/>
        <v>#DIV/0!</v>
      </c>
      <c r="Y35" s="8">
        <f t="shared" si="10"/>
        <v>57.362020854751066</v>
      </c>
      <c r="Z35" s="8">
        <f t="shared" si="10"/>
        <v>1.0814844890290567</v>
      </c>
      <c r="AA35" s="8">
        <f t="shared" si="10"/>
        <v>-2.6678883861236926</v>
      </c>
      <c r="AB35" s="8">
        <f t="shared" si="10"/>
        <v>-2.9394110050936098</v>
      </c>
      <c r="AC35" s="8">
        <f t="shared" si="10"/>
        <v>3.2613453584558831</v>
      </c>
      <c r="AD35" s="8">
        <f t="shared" si="10"/>
        <v>-13.964655008100634</v>
      </c>
      <c r="AE35" s="8">
        <f t="shared" si="10"/>
        <v>7.5001561231499299</v>
      </c>
      <c r="AF35" s="8">
        <f t="shared" si="10"/>
        <v>-2.0243346007604579</v>
      </c>
      <c r="AG35" s="8">
        <f t="shared" si="10"/>
        <v>16.642859009994162</v>
      </c>
      <c r="AH35" s="8">
        <f t="shared" si="10"/>
        <v>5.4714852000810135</v>
      </c>
      <c r="AI35" s="8" t="e">
        <f t="shared" si="10"/>
        <v>#DIV/0!</v>
      </c>
      <c r="AJ35" s="8">
        <f t="shared" si="10"/>
        <v>20.748123146625101</v>
      </c>
      <c r="AK35" s="8" t="e">
        <f t="shared" si="10"/>
        <v>#DIV/0!</v>
      </c>
      <c r="AL35" s="8">
        <f t="shared" si="10"/>
        <v>24.242718446601952</v>
      </c>
      <c r="AM35" s="8">
        <f t="shared" si="10"/>
        <v>-2.8883109597275309</v>
      </c>
      <c r="AN35" s="8">
        <f t="shared" si="10"/>
        <v>33.713887922032725</v>
      </c>
      <c r="AO35" s="8">
        <f t="shared" si="10"/>
        <v>19.652929287580299</v>
      </c>
      <c r="AP35" s="8">
        <f t="shared" si="10"/>
        <v>14.628865979381446</v>
      </c>
      <c r="AQ35" s="8">
        <f t="shared" si="10"/>
        <v>14.443846650036257</v>
      </c>
      <c r="AR35" s="8">
        <f t="shared" si="10"/>
        <v>26.55244201318834</v>
      </c>
    </row>
    <row r="36" spans="1:44" x14ac:dyDescent="0.2">
      <c r="A36" s="43" t="s">
        <v>250</v>
      </c>
      <c r="C36" s="8">
        <f>100*(C7-C19)/C7</f>
        <v>-8.7504294283977639</v>
      </c>
      <c r="D36" s="8">
        <f>100*(D7-D19)/D7</f>
        <v>-19.507838566126313</v>
      </c>
      <c r="E36" s="8">
        <f>100*(E7-E19)/E7</f>
        <v>-22.94221849287926</v>
      </c>
      <c r="F36" s="14"/>
      <c r="G36" s="14">
        <f t="shared" ref="G36:AR36" si="11">100*(G7-G19)/G7</f>
        <v>-0.88508672204625272</v>
      </c>
      <c r="H36" s="8">
        <f t="shared" si="11"/>
        <v>1.0046957916035808</v>
      </c>
      <c r="I36" s="8">
        <f t="shared" si="11"/>
        <v>-10.146433239160505</v>
      </c>
      <c r="J36" s="14">
        <f t="shared" si="11"/>
        <v>-4.59743507875692</v>
      </c>
      <c r="K36" s="8">
        <f t="shared" si="11"/>
        <v>-6.8234356317257898</v>
      </c>
      <c r="L36" s="8" t="e">
        <f t="shared" si="11"/>
        <v>#VALUE!</v>
      </c>
      <c r="M36" s="8">
        <f t="shared" si="11"/>
        <v>-10.701837769328268</v>
      </c>
      <c r="N36" s="8">
        <f t="shared" si="11"/>
        <v>-2.9289200152110415</v>
      </c>
      <c r="O36" s="8">
        <f t="shared" si="11"/>
        <v>-21.555682107491716</v>
      </c>
      <c r="P36" s="8" t="e">
        <f t="shared" si="11"/>
        <v>#VALUE!</v>
      </c>
      <c r="Q36" s="8" t="e">
        <f t="shared" si="11"/>
        <v>#DIV/0!</v>
      </c>
      <c r="R36" s="8">
        <f t="shared" si="11"/>
        <v>-4.1338848153083827</v>
      </c>
      <c r="S36" s="8">
        <f t="shared" si="11"/>
        <v>4.8991860704718828</v>
      </c>
      <c r="T36" s="8">
        <f t="shared" si="11"/>
        <v>-8.6812643114164114</v>
      </c>
      <c r="U36" s="8">
        <f t="shared" si="11"/>
        <v>-0.14153434965684986</v>
      </c>
      <c r="V36" s="8">
        <f t="shared" si="11"/>
        <v>15.72949894084387</v>
      </c>
      <c r="W36" s="8">
        <f t="shared" si="11"/>
        <v>17.576746341275062</v>
      </c>
      <c r="X36" s="8" t="e">
        <f t="shared" si="11"/>
        <v>#DIV/0!</v>
      </c>
      <c r="Y36" s="8">
        <f t="shared" si="11"/>
        <v>53.389190776912919</v>
      </c>
      <c r="Z36" s="8">
        <f t="shared" si="11"/>
        <v>0.72118028926228905</v>
      </c>
      <c r="AA36" s="8">
        <f t="shared" si="11"/>
        <v>-4.7141628959276005</v>
      </c>
      <c r="AB36" s="8">
        <f t="shared" si="11"/>
        <v>-5.4374739938302454</v>
      </c>
      <c r="AC36" s="8">
        <f t="shared" si="11"/>
        <v>0.64441636029410887</v>
      </c>
      <c r="AD36" s="8">
        <f t="shared" si="11"/>
        <v>-10.095825788620985</v>
      </c>
      <c r="AE36" s="8">
        <f t="shared" si="11"/>
        <v>4.4120402173234146</v>
      </c>
      <c r="AF36" s="8">
        <f t="shared" si="11"/>
        <v>-1.8766159695817519</v>
      </c>
      <c r="AG36" s="8">
        <f t="shared" si="11"/>
        <v>12.802447567680597</v>
      </c>
      <c r="AH36" s="8">
        <f t="shared" si="11"/>
        <v>9.4817858279563723</v>
      </c>
      <c r="AI36" s="8" t="e">
        <f t="shared" si="11"/>
        <v>#DIV/0!</v>
      </c>
      <c r="AJ36" s="8">
        <f t="shared" si="11"/>
        <v>16.449716266442049</v>
      </c>
      <c r="AK36" s="8" t="e">
        <f t="shared" si="11"/>
        <v>#DIV/0!</v>
      </c>
      <c r="AL36" s="8">
        <f t="shared" si="11"/>
        <v>18.135922330097099</v>
      </c>
      <c r="AM36" s="8">
        <f t="shared" si="11"/>
        <v>2.7399639350831402</v>
      </c>
      <c r="AN36" s="8">
        <f t="shared" si="11"/>
        <v>28.109989557953366</v>
      </c>
      <c r="AO36" s="8">
        <f t="shared" si="11"/>
        <v>23.400074136835418</v>
      </c>
      <c r="AP36" s="8">
        <f t="shared" si="11"/>
        <v>15.23439550140581</v>
      </c>
      <c r="AQ36" s="8">
        <f t="shared" si="11"/>
        <v>13.0999509079181</v>
      </c>
      <c r="AR36" s="8">
        <f t="shared" si="11"/>
        <v>32.934850310752431</v>
      </c>
    </row>
    <row r="37" spans="1:44" x14ac:dyDescent="0.2">
      <c r="A37" s="43" t="s">
        <v>251</v>
      </c>
      <c r="C37" s="8">
        <f>100*(C7-C20)/C7</f>
        <v>-4.9084704043610969</v>
      </c>
      <c r="D37" s="8">
        <f>100*(D7-D20)/D7</f>
        <v>-9.2177039206751026</v>
      </c>
      <c r="E37" s="8">
        <f>100*(E7-E20)/E7</f>
        <v>1.0396009603058043</v>
      </c>
      <c r="F37" s="14"/>
      <c r="G37" s="14">
        <f t="shared" ref="G37:AR37" si="12">100*(G7-G20)/G7</f>
        <v>-24.496429583236385</v>
      </c>
      <c r="H37" s="8">
        <f t="shared" si="12"/>
        <v>2.2343505427520718</v>
      </c>
      <c r="I37" s="8">
        <f t="shared" si="12"/>
        <v>2.9709228468174951</v>
      </c>
      <c r="J37" s="14">
        <f t="shared" si="12"/>
        <v>4.0203810131971061</v>
      </c>
      <c r="K37" s="8">
        <f t="shared" si="12"/>
        <v>-1.1558606408234695</v>
      </c>
      <c r="L37" s="8">
        <f t="shared" si="12"/>
        <v>23.083666476299264</v>
      </c>
      <c r="M37" s="8">
        <f t="shared" si="12"/>
        <v>-3.0278166900140042</v>
      </c>
      <c r="N37" s="8">
        <f t="shared" si="12"/>
        <v>3.0282143913465935</v>
      </c>
      <c r="O37" s="8">
        <f t="shared" si="12"/>
        <v>-11.527690308057176</v>
      </c>
      <c r="P37" s="8" t="e">
        <f t="shared" si="12"/>
        <v>#VALUE!</v>
      </c>
      <c r="Q37" s="8" t="e">
        <f t="shared" si="12"/>
        <v>#DIV/0!</v>
      </c>
      <c r="R37" s="8">
        <f t="shared" si="12"/>
        <v>8.0467874759080686</v>
      </c>
      <c r="S37" s="8">
        <f t="shared" si="12"/>
        <v>14.684370492478889</v>
      </c>
      <c r="T37" s="8">
        <f t="shared" si="12"/>
        <v>-3.4547759241085885</v>
      </c>
      <c r="U37" s="8">
        <f t="shared" si="12"/>
        <v>12.809700118472946</v>
      </c>
      <c r="V37" s="8">
        <f t="shared" si="12"/>
        <v>46.990298624333398</v>
      </c>
      <c r="W37" s="8">
        <f t="shared" si="12"/>
        <v>45.952040776923972</v>
      </c>
      <c r="X37" s="8" t="e">
        <f t="shared" si="12"/>
        <v>#DIV/0!</v>
      </c>
      <c r="Y37" s="8">
        <f t="shared" si="12"/>
        <v>-99.676971655162276</v>
      </c>
      <c r="Z37" s="8">
        <f t="shared" si="12"/>
        <v>9.8840294211063444</v>
      </c>
      <c r="AA37" s="8">
        <f t="shared" si="12"/>
        <v>18.677466063348419</v>
      </c>
      <c r="AB37" s="8">
        <f t="shared" si="12"/>
        <v>3.639109692230444</v>
      </c>
      <c r="AC37" s="8">
        <f t="shared" si="12"/>
        <v>14.658545584700224</v>
      </c>
      <c r="AD37" s="8">
        <f t="shared" si="12"/>
        <v>12.447333936910329</v>
      </c>
      <c r="AE37" s="8">
        <f t="shared" si="12"/>
        <v>31.399229197705431</v>
      </c>
      <c r="AF37" s="8">
        <f t="shared" si="12"/>
        <v>8.7072243346007596</v>
      </c>
      <c r="AG37" s="8">
        <f t="shared" si="12"/>
        <v>43.608040638859606</v>
      </c>
      <c r="AH37" s="8">
        <f t="shared" si="12"/>
        <v>41.019839317920969</v>
      </c>
      <c r="AI37" s="8" t="e">
        <f t="shared" si="12"/>
        <v>#DIV/0!</v>
      </c>
      <c r="AJ37" s="8">
        <f t="shared" si="12"/>
        <v>54.407688411035153</v>
      </c>
      <c r="AK37" s="8" t="e">
        <f t="shared" si="12"/>
        <v>#DIV/0!</v>
      </c>
      <c r="AL37" s="8">
        <f t="shared" si="12"/>
        <v>36.26717008270407</v>
      </c>
      <c r="AM37" s="8">
        <f t="shared" si="12"/>
        <v>43.165145261470649</v>
      </c>
      <c r="AN37" s="8">
        <f t="shared" si="12"/>
        <v>48.4762346753297</v>
      </c>
      <c r="AO37" s="8">
        <f t="shared" si="12"/>
        <v>65.968858116218314</v>
      </c>
      <c r="AP37" s="8">
        <f t="shared" si="12"/>
        <v>17.101051375990441</v>
      </c>
      <c r="AQ37" s="8">
        <f t="shared" si="12"/>
        <v>38.125892648175324</v>
      </c>
      <c r="AR37" s="8">
        <f t="shared" si="12"/>
        <v>26.95080091533179</v>
      </c>
    </row>
    <row r="38" spans="1:44" x14ac:dyDescent="0.2">
      <c r="A38" s="43" t="s">
        <v>252</v>
      </c>
      <c r="C38" s="8">
        <f>100*(C7-C21)/C7</f>
        <v>-5.5377953617957782</v>
      </c>
      <c r="D38" s="8">
        <f>100*(D7-D21)/D7</f>
        <v>-8.651955648617724</v>
      </c>
      <c r="E38" s="8">
        <f>100*(E7-E21)/E7</f>
        <v>-0.31881220427476048</v>
      </c>
      <c r="F38" s="14"/>
      <c r="G38" s="14">
        <f t="shared" ref="G38:AR38" si="13">100*(G7-G21)/G7</f>
        <v>-20.806150020742077</v>
      </c>
      <c r="H38" s="8">
        <f t="shared" si="13"/>
        <v>1.8997276695384471</v>
      </c>
      <c r="I38" s="8">
        <f t="shared" si="13"/>
        <v>2.5657637153858417</v>
      </c>
      <c r="J38" s="14">
        <f t="shared" si="13"/>
        <v>3.7345146871008992</v>
      </c>
      <c r="K38" s="8">
        <f t="shared" si="13"/>
        <v>-2.2324847938725076</v>
      </c>
      <c r="L38" s="8">
        <f t="shared" si="13"/>
        <v>15.574814391776137</v>
      </c>
      <c r="M38" s="8">
        <f t="shared" si="13"/>
        <v>-2.4379627776665895</v>
      </c>
      <c r="N38" s="8">
        <f t="shared" si="13"/>
        <v>3.3860438585372128</v>
      </c>
      <c r="O38" s="8">
        <f t="shared" si="13"/>
        <v>-10.953650725589242</v>
      </c>
      <c r="P38" s="8" t="e">
        <f t="shared" si="13"/>
        <v>#VALUE!</v>
      </c>
      <c r="Q38" s="8" t="e">
        <f t="shared" si="13"/>
        <v>#DIV/0!</v>
      </c>
      <c r="R38" s="8">
        <f t="shared" si="13"/>
        <v>2.0376869614157438</v>
      </c>
      <c r="S38" s="8">
        <f t="shared" si="13"/>
        <v>11.124768184628078</v>
      </c>
      <c r="T38" s="8">
        <f t="shared" si="13"/>
        <v>-6.4782057572783698</v>
      </c>
      <c r="U38" s="8">
        <f t="shared" si="13"/>
        <v>12.809700118472946</v>
      </c>
      <c r="V38" s="8">
        <f t="shared" si="13"/>
        <v>46.363212251592856</v>
      </c>
      <c r="W38" s="8">
        <f t="shared" si="13"/>
        <v>46.494188516044332</v>
      </c>
      <c r="X38" s="8" t="e">
        <f t="shared" si="13"/>
        <v>#DIV/0!</v>
      </c>
      <c r="Y38" s="8">
        <f t="shared" si="13"/>
        <v>-16.972683213394028</v>
      </c>
      <c r="Z38" s="8">
        <f t="shared" si="13"/>
        <v>9.5974465921068415</v>
      </c>
      <c r="AA38" s="8">
        <f t="shared" si="13"/>
        <v>19.132760180995476</v>
      </c>
      <c r="AB38" s="8">
        <f t="shared" si="13"/>
        <v>4.2340447664825378</v>
      </c>
      <c r="AC38" s="8">
        <f t="shared" si="13"/>
        <v>15.276464401866507</v>
      </c>
      <c r="AD38" s="8">
        <f t="shared" si="13"/>
        <v>12.221266558658161</v>
      </c>
      <c r="AE38" s="8">
        <f t="shared" si="13"/>
        <v>28.480047461437586</v>
      </c>
      <c r="AF38" s="8">
        <f t="shared" si="13"/>
        <v>12.107414448669207</v>
      </c>
      <c r="AG38" s="8">
        <f t="shared" si="13"/>
        <v>44.893706379011377</v>
      </c>
      <c r="AH38" s="8">
        <f t="shared" si="13"/>
        <v>46.525659944253157</v>
      </c>
      <c r="AI38" s="8" t="e">
        <f t="shared" si="13"/>
        <v>#DIV/0!</v>
      </c>
      <c r="AJ38" s="8">
        <f t="shared" si="13"/>
        <v>48.345693909262174</v>
      </c>
      <c r="AK38" s="8" t="e">
        <f t="shared" si="13"/>
        <v>#DIV/0!</v>
      </c>
      <c r="AL38" s="8">
        <f t="shared" si="13"/>
        <v>45.955771305285879</v>
      </c>
      <c r="AM38" s="8">
        <f t="shared" si="13"/>
        <v>43.634678421158085</v>
      </c>
      <c r="AN38" s="8">
        <f t="shared" si="13"/>
        <v>42.970955640638891</v>
      </c>
      <c r="AO38" s="8">
        <f t="shared" si="13"/>
        <v>60.209176198545507</v>
      </c>
      <c r="AP38" s="8">
        <f t="shared" si="13"/>
        <v>10.99960807702138</v>
      </c>
      <c r="AQ38" s="8">
        <f t="shared" si="13"/>
        <v>38.763770043554956</v>
      </c>
      <c r="AR38" s="8">
        <f t="shared" si="13"/>
        <v>29.337704629466632</v>
      </c>
    </row>
    <row r="39" spans="1:44" x14ac:dyDescent="0.2">
      <c r="A39" s="43" t="s">
        <v>253</v>
      </c>
      <c r="C39" s="8">
        <f>100*(C7-C22)/C7</f>
        <v>-8.7824713934621048</v>
      </c>
      <c r="D39" s="8">
        <f>100*(D7-D22)/D7</f>
        <v>-11.035600673447028</v>
      </c>
      <c r="E39" s="8">
        <f>100*(E7-E22)/E7</f>
        <v>-23.85614059622872</v>
      </c>
      <c r="F39" s="14"/>
      <c r="G39" s="14">
        <f t="shared" ref="G39:AR39" si="14">100*(G7-G22)/G7</f>
        <v>33.037575818737608</v>
      </c>
      <c r="H39" s="8">
        <f t="shared" si="14"/>
        <v>-1.3675379544673425</v>
      </c>
      <c r="I39" s="8">
        <f t="shared" si="14"/>
        <v>-12.866649085547062</v>
      </c>
      <c r="J39" s="14">
        <f t="shared" si="14"/>
        <v>-2.3717007237122205</v>
      </c>
      <c r="K39" s="8">
        <f t="shared" si="14"/>
        <v>-6.7067307692307638</v>
      </c>
      <c r="L39" s="8">
        <f t="shared" si="14"/>
        <v>0.71194238213083438</v>
      </c>
      <c r="M39" s="8">
        <f t="shared" si="14"/>
        <v>-3.6842522179974644</v>
      </c>
      <c r="N39" s="8">
        <f t="shared" si="14"/>
        <v>-2.3399670427177108</v>
      </c>
      <c r="O39" s="8">
        <f t="shared" si="14"/>
        <v>-17.45413311179297</v>
      </c>
      <c r="P39" s="8" t="e">
        <f t="shared" si="14"/>
        <v>#VALUE!</v>
      </c>
      <c r="Q39" s="8" t="e">
        <f t="shared" si="14"/>
        <v>#DIV/0!</v>
      </c>
      <c r="R39" s="8">
        <f t="shared" si="14"/>
        <v>-20.902034076488928</v>
      </c>
      <c r="S39" s="8">
        <f t="shared" si="14"/>
        <v>5.2510302905419461</v>
      </c>
      <c r="T39" s="8">
        <f t="shared" si="14"/>
        <v>-8.8714425907752581</v>
      </c>
      <c r="U39" s="8">
        <f t="shared" si="14"/>
        <v>1.6383259155825869</v>
      </c>
      <c r="V39" s="8">
        <f t="shared" si="14"/>
        <v>11.594462715231234</v>
      </c>
      <c r="W39" s="8">
        <f t="shared" si="14"/>
        <v>13.557522750382919</v>
      </c>
      <c r="X39" s="8" t="e">
        <f t="shared" si="14"/>
        <v>#DIV/0!</v>
      </c>
      <c r="Y39" s="8">
        <f t="shared" si="14"/>
        <v>-146.72411514172416</v>
      </c>
      <c r="Z39" s="8">
        <f t="shared" si="14"/>
        <v>2.2788529760366965</v>
      </c>
      <c r="AA39" s="8">
        <f t="shared" si="14"/>
        <v>-3.1406485671191433</v>
      </c>
      <c r="AB39" s="8">
        <f t="shared" si="14"/>
        <v>-5.0640074610804087</v>
      </c>
      <c r="AC39" s="8">
        <f t="shared" si="14"/>
        <v>1.1150929722850504</v>
      </c>
      <c r="AD39" s="8">
        <f t="shared" si="14"/>
        <v>-9.4415443629085907</v>
      </c>
      <c r="AE39" s="8">
        <f t="shared" si="14"/>
        <v>-1.6796709816131528</v>
      </c>
      <c r="AF39" s="8">
        <f t="shared" si="14"/>
        <v>-7.5125712927756494</v>
      </c>
      <c r="AG39" s="8">
        <f t="shared" si="14"/>
        <v>22.700233952268508</v>
      </c>
      <c r="AH39" s="8">
        <f t="shared" si="14"/>
        <v>-1.7263196473867362</v>
      </c>
      <c r="AI39" s="8" t="e">
        <f t="shared" si="14"/>
        <v>#DIV/0!</v>
      </c>
      <c r="AJ39" s="8">
        <f t="shared" si="14"/>
        <v>25.249383868452366</v>
      </c>
      <c r="AK39" s="8" t="e">
        <f t="shared" si="14"/>
        <v>#DIV/0!</v>
      </c>
      <c r="AL39" s="8">
        <f t="shared" si="14"/>
        <v>30.384753685724569</v>
      </c>
      <c r="AM39" s="8">
        <f t="shared" si="14"/>
        <v>2.8863073532358285</v>
      </c>
      <c r="AN39" s="8">
        <f t="shared" si="14"/>
        <v>2.9272537417333848</v>
      </c>
      <c r="AO39" s="8">
        <f t="shared" si="14"/>
        <v>12.574132422509377</v>
      </c>
      <c r="AP39" s="8">
        <f t="shared" si="14"/>
        <v>-15.636448837011166</v>
      </c>
      <c r="AQ39" s="8">
        <f t="shared" si="14"/>
        <v>9.9803745840017086</v>
      </c>
      <c r="AR39" s="8">
        <f t="shared" si="14"/>
        <v>14.313534995193157</v>
      </c>
    </row>
    <row r="40" spans="1:44" x14ac:dyDescent="0.2">
      <c r="A40" s="43" t="s">
        <v>254</v>
      </c>
      <c r="C40" s="8">
        <f>100*(C7-C23)/C7</f>
        <v>-9.1990169392986303</v>
      </c>
      <c r="D40" s="8">
        <f>100*(D7-D23)/D7</f>
        <v>-10.436641615100672</v>
      </c>
      <c r="E40" s="8">
        <f>100*(E7-E23)/E7</f>
        <v>-21.728550451017426</v>
      </c>
      <c r="F40" s="14"/>
      <c r="G40" s="14">
        <f t="shared" ref="G40:AR40" si="15">100*(G7-G23)/G7</f>
        <v>28.17116920461789</v>
      </c>
      <c r="H40" s="8">
        <f t="shared" si="15"/>
        <v>0.84721497563025427</v>
      </c>
      <c r="I40" s="8">
        <f t="shared" si="15"/>
        <v>-7.9894340757307338</v>
      </c>
      <c r="J40" s="14">
        <f t="shared" si="15"/>
        <v>6.3963388676037777E-2</v>
      </c>
      <c r="K40" s="8">
        <f t="shared" si="15"/>
        <v>-5.0480769230769234</v>
      </c>
      <c r="L40" s="8">
        <f t="shared" si="15"/>
        <v>-8.2121962053429893</v>
      </c>
      <c r="M40" s="8">
        <f t="shared" si="15"/>
        <v>-2.6322877059569065</v>
      </c>
      <c r="N40" s="8">
        <f t="shared" si="15"/>
        <v>1.4095576118646274</v>
      </c>
      <c r="O40" s="8">
        <f t="shared" si="15"/>
        <v>-13.779308311782257</v>
      </c>
      <c r="P40" s="8" t="e">
        <f t="shared" si="15"/>
        <v>#VALUE!</v>
      </c>
      <c r="Q40" s="8" t="e">
        <f t="shared" si="15"/>
        <v>#DIV/0!</v>
      </c>
      <c r="R40" s="8">
        <f t="shared" si="15"/>
        <v>-15.293589818467565</v>
      </c>
      <c r="S40" s="8">
        <f t="shared" si="15"/>
        <v>4.7266639192252224</v>
      </c>
      <c r="T40" s="8">
        <f t="shared" si="15"/>
        <v>-7.0991167811579841</v>
      </c>
      <c r="U40" s="8">
        <f t="shared" si="15"/>
        <v>3.184172947177061</v>
      </c>
      <c r="V40" s="8">
        <f t="shared" si="15"/>
        <v>13.295088317961142</v>
      </c>
      <c r="W40" s="8">
        <f t="shared" si="15"/>
        <v>15.24523432572628</v>
      </c>
      <c r="X40" s="8" t="e">
        <f t="shared" si="15"/>
        <v>#DIV/0!</v>
      </c>
      <c r="Y40" s="8">
        <f t="shared" si="15"/>
        <v>-120.47686885005136</v>
      </c>
      <c r="Z40" s="8">
        <f t="shared" si="15"/>
        <v>5.2183958014635836</v>
      </c>
      <c r="AA40" s="8">
        <f t="shared" si="15"/>
        <v>-1.2474358974358921</v>
      </c>
      <c r="AB40" s="8">
        <f t="shared" si="15"/>
        <v>-2.3849917497668409</v>
      </c>
      <c r="AC40" s="8">
        <f t="shared" si="15"/>
        <v>5.2981166925904919</v>
      </c>
      <c r="AD40" s="8">
        <f t="shared" si="15"/>
        <v>-4.1698632421614361</v>
      </c>
      <c r="AE40" s="8">
        <f t="shared" si="15"/>
        <v>1.317108420836643</v>
      </c>
      <c r="AF40" s="8">
        <f t="shared" si="15"/>
        <v>1.333079847908758</v>
      </c>
      <c r="AG40" s="8">
        <f t="shared" si="15"/>
        <v>17.561622678993089</v>
      </c>
      <c r="AH40" s="8">
        <f t="shared" si="15"/>
        <v>2.0376532314844473</v>
      </c>
      <c r="AI40" s="8" t="e">
        <f t="shared" si="15"/>
        <v>#DIV/0!</v>
      </c>
      <c r="AJ40" s="8">
        <f t="shared" si="15"/>
        <v>22.966424387994973</v>
      </c>
      <c r="AK40" s="8" t="e">
        <f t="shared" si="15"/>
        <v>#DIV/0!</v>
      </c>
      <c r="AL40" s="8">
        <f t="shared" si="15"/>
        <v>21.208198489751897</v>
      </c>
      <c r="AM40" s="8">
        <f t="shared" si="15"/>
        <v>9.665574033259869</v>
      </c>
      <c r="AN40" s="8">
        <f t="shared" si="15"/>
        <v>9.708782921452606</v>
      </c>
      <c r="AO40" s="8">
        <f t="shared" si="15"/>
        <v>18.132775541904966</v>
      </c>
      <c r="AP40" s="8">
        <f t="shared" si="15"/>
        <v>-15.23941381954503</v>
      </c>
      <c r="AQ40" s="8">
        <f t="shared" si="15"/>
        <v>12.721356768142666</v>
      </c>
      <c r="AR40" s="8">
        <f t="shared" si="15"/>
        <v>26.377499898446917</v>
      </c>
    </row>
    <row r="41" spans="1:44" x14ac:dyDescent="0.2">
      <c r="A41" s="43" t="s">
        <v>255</v>
      </c>
      <c r="C41" s="8">
        <f>100*(C7-C24)/C7</f>
        <v>-8.4622876924877453</v>
      </c>
      <c r="D41" s="8">
        <f>100*(D7-D24)/D7</f>
        <v>-13.098669663672101</v>
      </c>
      <c r="E41" s="8">
        <f>100*(E7-E24)/E7</f>
        <v>-15.491970258490092</v>
      </c>
      <c r="F41" s="14"/>
      <c r="G41" s="14">
        <f t="shared" ref="G41:AR41" si="16">100*(G7-G24)/G7</f>
        <v>26.98630311737983</v>
      </c>
      <c r="H41" s="8">
        <f t="shared" si="16"/>
        <v>-0.12203967880275508</v>
      </c>
      <c r="I41" s="8">
        <f t="shared" si="16"/>
        <v>-8.7327950318431906</v>
      </c>
      <c r="J41" s="14">
        <f t="shared" si="16"/>
        <v>1.5751383567475488</v>
      </c>
      <c r="K41" s="8">
        <f t="shared" si="16"/>
        <v>-4.8876273675637423</v>
      </c>
      <c r="L41" s="8" t="e">
        <f t="shared" si="16"/>
        <v>#VALUE!</v>
      </c>
      <c r="M41" s="8">
        <f t="shared" si="16"/>
        <v>-3.2901407511173368</v>
      </c>
      <c r="N41" s="8">
        <f t="shared" si="16"/>
        <v>2.7417395529640456</v>
      </c>
      <c r="O41" s="8">
        <f t="shared" si="16"/>
        <v>-10.436961502901031</v>
      </c>
      <c r="P41" s="8" t="e">
        <f t="shared" si="16"/>
        <v>#VALUE!</v>
      </c>
      <c r="Q41" s="8" t="e">
        <f t="shared" si="16"/>
        <v>#DIV/0!</v>
      </c>
      <c r="R41" s="8">
        <f t="shared" si="16"/>
        <v>-4.9604706357086128</v>
      </c>
      <c r="S41" s="8">
        <f t="shared" si="16"/>
        <v>0.26615838999930475</v>
      </c>
      <c r="T41" s="8">
        <f t="shared" si="16"/>
        <v>-4.8580961727183514</v>
      </c>
      <c r="U41" s="8">
        <f t="shared" si="16"/>
        <v>5.7173945282493897</v>
      </c>
      <c r="V41" s="8">
        <f t="shared" si="16"/>
        <v>23.374784665727027</v>
      </c>
      <c r="W41" s="8">
        <f t="shared" si="16"/>
        <v>25.751985429457726</v>
      </c>
      <c r="X41" s="8" t="e">
        <f t="shared" si="16"/>
        <v>#DIV/0!</v>
      </c>
      <c r="Y41" s="8">
        <f t="shared" si="16"/>
        <v>-35.221691878396236</v>
      </c>
      <c r="Z41" s="8">
        <f t="shared" si="16"/>
        <v>7.2281826346936926</v>
      </c>
      <c r="AA41" s="8">
        <f t="shared" si="16"/>
        <v>5.3540723981900271</v>
      </c>
      <c r="AB41" s="8">
        <f t="shared" si="16"/>
        <v>1.6958712963627181</v>
      </c>
      <c r="AC41" s="8">
        <f t="shared" si="16"/>
        <v>12.113243689903825</v>
      </c>
      <c r="AD41" s="8">
        <f t="shared" si="16"/>
        <v>5.5339750309730311</v>
      </c>
      <c r="AE41" s="8">
        <f t="shared" si="16"/>
        <v>10.237360715846934</v>
      </c>
      <c r="AF41" s="8">
        <f t="shared" si="16"/>
        <v>7.0227186311787149</v>
      </c>
      <c r="AG41" s="8">
        <f t="shared" si="16"/>
        <v>18.864723744630442</v>
      </c>
      <c r="AH41" s="8">
        <f t="shared" si="16"/>
        <v>15.863159823693364</v>
      </c>
      <c r="AI41" s="8" t="e">
        <f t="shared" si="16"/>
        <v>#DIV/0!</v>
      </c>
      <c r="AJ41" s="8">
        <f t="shared" si="16"/>
        <v>20.613741014155366</v>
      </c>
      <c r="AK41" s="8" t="e">
        <f t="shared" si="16"/>
        <v>#DIV/0!</v>
      </c>
      <c r="AL41" s="8">
        <f t="shared" si="16"/>
        <v>27.830276878820573</v>
      </c>
      <c r="AM41" s="8">
        <f t="shared" si="16"/>
        <v>29.543378080544983</v>
      </c>
      <c r="AN41" s="8">
        <f t="shared" si="16"/>
        <v>30.800556909154206</v>
      </c>
      <c r="AO41" s="8">
        <f t="shared" si="16"/>
        <v>37.213231659959057</v>
      </c>
      <c r="AP41" s="8">
        <f t="shared" si="16"/>
        <v>-24.124478146033923</v>
      </c>
      <c r="AQ41" s="8">
        <f t="shared" si="16"/>
        <v>19.037235773285925</v>
      </c>
      <c r="AR41" s="8">
        <f t="shared" si="16"/>
        <v>14.743849268140778</v>
      </c>
    </row>
    <row r="42" spans="1:44" x14ac:dyDescent="0.2">
      <c r="A42" s="43" t="s">
        <v>256</v>
      </c>
      <c r="C42" s="8">
        <f>100*(C7-C25)/C7</f>
        <v>-9.8380630231004123</v>
      </c>
      <c r="D42" s="8">
        <f>100*(D7-D25)/D7</f>
        <v>-14.307665368908607</v>
      </c>
      <c r="E42" s="8">
        <f>100*(E7-E25)/E7</f>
        <v>-19.087336549891628</v>
      </c>
      <c r="F42" s="14"/>
      <c r="G42" s="14">
        <f t="shared" ref="G42:AR42" si="17">100*(G7-G25)/G7</f>
        <v>29.010450315178126</v>
      </c>
      <c r="H42" s="8">
        <f t="shared" si="17"/>
        <v>-1.0250569476081912</v>
      </c>
      <c r="I42" s="8">
        <f t="shared" si="17"/>
        <v>-8.967997667743612</v>
      </c>
      <c r="J42" s="14">
        <f t="shared" si="17"/>
        <v>5.5342699020857929E-2</v>
      </c>
      <c r="K42" s="8">
        <f t="shared" si="17"/>
        <v>-4.9591254093957406</v>
      </c>
      <c r="L42" s="8" t="e">
        <f t="shared" si="17"/>
        <v>#VALUE!</v>
      </c>
      <c r="M42" s="8">
        <f t="shared" si="17"/>
        <v>-4.0776132346074316</v>
      </c>
      <c r="N42" s="8">
        <f t="shared" si="17"/>
        <v>1.4516520894071971</v>
      </c>
      <c r="O42" s="8">
        <f t="shared" si="17"/>
        <v>-12.395449490144593</v>
      </c>
      <c r="P42" s="8" t="e">
        <f t="shared" si="17"/>
        <v>#VALUE!</v>
      </c>
      <c r="Q42" s="8" t="e">
        <f t="shared" si="17"/>
        <v>#DIV/0!</v>
      </c>
      <c r="R42" s="8">
        <f t="shared" si="17"/>
        <v>-8.2451510823453091</v>
      </c>
      <c r="S42" s="8">
        <f t="shared" si="17"/>
        <v>-2.3409918263617002</v>
      </c>
      <c r="T42" s="8">
        <f t="shared" si="17"/>
        <v>-7.4878312070657458</v>
      </c>
      <c r="U42" s="8">
        <f t="shared" si="17"/>
        <v>4.0638054310932308</v>
      </c>
      <c r="V42" s="8">
        <f t="shared" si="17"/>
        <v>21.439677554956603</v>
      </c>
      <c r="W42" s="8">
        <f t="shared" si="17"/>
        <v>24.872153788727154</v>
      </c>
      <c r="X42" s="8" t="e">
        <f t="shared" si="17"/>
        <v>#DIV/0!</v>
      </c>
      <c r="Y42" s="8">
        <f t="shared" si="17"/>
        <v>-17.384784843589358</v>
      </c>
      <c r="Z42" s="8">
        <f t="shared" si="17"/>
        <v>7.1409500842796758</v>
      </c>
      <c r="AA42" s="8">
        <f t="shared" si="17"/>
        <v>3.5027149321266933</v>
      </c>
      <c r="AB42" s="8">
        <f t="shared" si="17"/>
        <v>1.6958712963627181</v>
      </c>
      <c r="AC42" s="8">
        <f t="shared" si="17"/>
        <v>7.6401742788461391</v>
      </c>
      <c r="AD42" s="8">
        <f t="shared" si="17"/>
        <v>2.380634708853524</v>
      </c>
      <c r="AE42" s="8">
        <f t="shared" si="17"/>
        <v>8.6102006405509854</v>
      </c>
      <c r="AF42" s="8">
        <f t="shared" si="17"/>
        <v>3.5913022813688134</v>
      </c>
      <c r="AG42" s="8">
        <f t="shared" si="17"/>
        <v>24.634461561250191</v>
      </c>
      <c r="AH42" s="8">
        <f t="shared" si="17"/>
        <v>14.602008043748738</v>
      </c>
      <c r="AI42" s="8" t="e">
        <f t="shared" si="17"/>
        <v>#DIV/0!</v>
      </c>
      <c r="AJ42" s="8">
        <f t="shared" si="17"/>
        <v>23.033643912961804</v>
      </c>
      <c r="AK42" s="8" t="e">
        <f t="shared" si="17"/>
        <v>#DIV/0!</v>
      </c>
      <c r="AL42" s="8">
        <f t="shared" si="17"/>
        <v>15.909385113268611</v>
      </c>
      <c r="AM42" s="8">
        <f t="shared" si="17"/>
        <v>19.182809056301345</v>
      </c>
      <c r="AN42" s="8">
        <f t="shared" si="17"/>
        <v>24.420466411416644</v>
      </c>
      <c r="AO42" s="8">
        <f t="shared" si="17"/>
        <v>33.168378874532237</v>
      </c>
      <c r="AP42" s="8">
        <f t="shared" si="17"/>
        <v>-2.4978188634233756</v>
      </c>
      <c r="AQ42" s="8">
        <f t="shared" si="17"/>
        <v>20.496572116839147</v>
      </c>
      <c r="AR42" s="8">
        <f t="shared" si="17"/>
        <v>12.917315478044221</v>
      </c>
    </row>
    <row r="44" spans="1:44" x14ac:dyDescent="0.2">
      <c r="A44" s="39" t="s">
        <v>195</v>
      </c>
      <c r="B44" s="39" t="s">
        <v>196</v>
      </c>
    </row>
    <row r="45" spans="1:44" x14ac:dyDescent="0.2">
      <c r="A45" s="43" t="s">
        <v>198</v>
      </c>
      <c r="C45" s="8">
        <f>100*_xlfn.STDEV.S(C5,C11)/((C5+C11)/2)</f>
        <v>5.3632849670835947</v>
      </c>
      <c r="D45" s="8">
        <f>100*_xlfn.STDEV.S(D5,D11)/((D5+D11)/2)</f>
        <v>1.7789314083820422</v>
      </c>
      <c r="E45" s="8">
        <f>100*_xlfn.STDEV.S(E5,E11)/((E5+E11)/2)</f>
        <v>6.0412082886438947</v>
      </c>
      <c r="F45" s="14"/>
      <c r="G45" s="14">
        <f t="shared" ref="G45:AR45" si="18">100*_xlfn.STDEV.S(G5,G11)/((G5+G11)/2)</f>
        <v>7.286952626824067E-2</v>
      </c>
      <c r="H45" s="8">
        <f t="shared" si="18"/>
        <v>46.081116077325561</v>
      </c>
      <c r="I45" s="8">
        <f t="shared" si="18"/>
        <v>3.0413194889744002</v>
      </c>
      <c r="J45" s="14">
        <f t="shared" si="18"/>
        <v>7.5351655406020246</v>
      </c>
      <c r="K45" s="8">
        <f t="shared" si="18"/>
        <v>2.7071640728863278</v>
      </c>
      <c r="L45" s="8">
        <f t="shared" si="18"/>
        <v>3.7216146378239343</v>
      </c>
      <c r="M45" s="8">
        <f t="shared" si="18"/>
        <v>13.275067959978728</v>
      </c>
      <c r="N45" s="8">
        <f t="shared" si="18"/>
        <v>2.2246056037329676</v>
      </c>
      <c r="O45" s="8">
        <f t="shared" si="18"/>
        <v>4.7315695395382376</v>
      </c>
      <c r="P45" s="8">
        <f t="shared" si="18"/>
        <v>3.4096997485459259</v>
      </c>
      <c r="Q45" s="8">
        <f t="shared" si="18"/>
        <v>21.84504440608633</v>
      </c>
      <c r="R45" s="8">
        <f t="shared" si="18"/>
        <v>24.936153712020737</v>
      </c>
      <c r="S45" s="8">
        <f t="shared" si="18"/>
        <v>4.5149030207976928</v>
      </c>
      <c r="T45" s="8" t="e">
        <f t="shared" si="18"/>
        <v>#DIV/0!</v>
      </c>
      <c r="U45" s="8">
        <f t="shared" si="18"/>
        <v>7.1659610758768517</v>
      </c>
      <c r="V45" s="8">
        <f t="shared" si="18"/>
        <v>36.432186682474516</v>
      </c>
      <c r="W45" s="8">
        <f t="shared" si="18"/>
        <v>45.383106393612287</v>
      </c>
      <c r="X45" s="8">
        <f t="shared" si="18"/>
        <v>25.119985749708572</v>
      </c>
      <c r="Y45" s="8" t="e">
        <f t="shared" si="18"/>
        <v>#DIV/0!</v>
      </c>
      <c r="Z45" s="8">
        <f t="shared" si="18"/>
        <v>8.3815102944030997</v>
      </c>
      <c r="AA45" s="8">
        <f t="shared" si="18"/>
        <v>1.5890040026664003</v>
      </c>
      <c r="AB45" s="8">
        <f t="shared" si="18"/>
        <v>1.7640917617959622</v>
      </c>
      <c r="AC45" s="8" t="e">
        <f t="shared" si="18"/>
        <v>#DIV/0!</v>
      </c>
      <c r="AD45" s="8">
        <f t="shared" si="18"/>
        <v>7.7572895826372239</v>
      </c>
      <c r="AE45" s="8">
        <f t="shared" si="18"/>
        <v>13.599562408470725</v>
      </c>
      <c r="AF45" s="8">
        <f t="shared" si="18"/>
        <v>12.754552445584901</v>
      </c>
      <c r="AG45" s="8">
        <f t="shared" si="18"/>
        <v>32.754792395709416</v>
      </c>
      <c r="AH45" s="8" t="e">
        <f t="shared" si="18"/>
        <v>#DIV/0!</v>
      </c>
      <c r="AI45" s="8">
        <f t="shared" si="18"/>
        <v>54.5548865997728</v>
      </c>
      <c r="AJ45" s="8" t="e">
        <f t="shared" si="18"/>
        <v>#DIV/0!</v>
      </c>
      <c r="AK45" s="8" t="e">
        <f t="shared" si="18"/>
        <v>#DIV/0!</v>
      </c>
      <c r="AL45" s="8" t="e">
        <f t="shared" si="18"/>
        <v>#DIV/0!</v>
      </c>
      <c r="AM45" s="8">
        <f t="shared" si="18"/>
        <v>28.064936045683925</v>
      </c>
      <c r="AN45" s="8">
        <f t="shared" si="18"/>
        <v>30.398983116430966</v>
      </c>
      <c r="AO45" s="8">
        <f t="shared" si="18"/>
        <v>32.457360447907135</v>
      </c>
      <c r="AP45" s="8">
        <f t="shared" si="18"/>
        <v>37.409571801926141</v>
      </c>
      <c r="AQ45" s="8" t="e">
        <f t="shared" si="18"/>
        <v>#DIV/0!</v>
      </c>
      <c r="AR45" s="8" t="e">
        <f t="shared" si="18"/>
        <v>#DIV/0!</v>
      </c>
    </row>
    <row r="46" spans="1:44" x14ac:dyDescent="0.2">
      <c r="A46" s="43" t="s">
        <v>245</v>
      </c>
      <c r="C46" s="8">
        <f>100*_xlfn.STDEV.S(C5,C12)/((C5+C12)/2)</f>
        <v>2.4103667869449299</v>
      </c>
      <c r="D46" s="8">
        <f>100*_xlfn.STDEV.S(D5,D12)/((D5+D12)/2)</f>
        <v>0.21903152747130586</v>
      </c>
      <c r="E46" s="8">
        <f>100*_xlfn.STDEV.S(E5,E12)/((E5+E12)/2)</f>
        <v>3.9387910888375317</v>
      </c>
      <c r="F46" s="14"/>
      <c r="G46" s="14">
        <f t="shared" ref="G46:AR46" si="19">100*_xlfn.STDEV.S(G5,G12)/((G5+G12)/2)</f>
        <v>4.0984035237365823</v>
      </c>
      <c r="H46" s="8">
        <f t="shared" si="19"/>
        <v>28.28427124746187</v>
      </c>
      <c r="I46" s="8">
        <f t="shared" si="19"/>
        <v>0.21298397023691681</v>
      </c>
      <c r="J46" s="14">
        <f t="shared" si="19"/>
        <v>5.6909239683013775</v>
      </c>
      <c r="K46" s="8">
        <f t="shared" si="19"/>
        <v>4.6331489562925112</v>
      </c>
      <c r="L46" s="8">
        <f t="shared" si="19"/>
        <v>7.0628973650421578</v>
      </c>
      <c r="M46" s="8">
        <f t="shared" si="19"/>
        <v>14.625683665546159</v>
      </c>
      <c r="N46" s="8">
        <f t="shared" si="19"/>
        <v>0.18797699101105209</v>
      </c>
      <c r="O46" s="8">
        <f t="shared" si="19"/>
        <v>5.4267094626429424</v>
      </c>
      <c r="P46" s="8">
        <f t="shared" si="19"/>
        <v>4.8211825989991874</v>
      </c>
      <c r="Q46" s="8">
        <f t="shared" si="19"/>
        <v>22.488421506442801</v>
      </c>
      <c r="R46" s="8">
        <f t="shared" si="19"/>
        <v>17.615766734912437</v>
      </c>
      <c r="S46" s="8">
        <f t="shared" si="19"/>
        <v>2.9782417076140493</v>
      </c>
      <c r="T46" s="8" t="e">
        <f t="shared" si="19"/>
        <v>#DIV/0!</v>
      </c>
      <c r="U46" s="8">
        <f t="shared" si="19"/>
        <v>6.1720895511539267</v>
      </c>
      <c r="V46" s="8">
        <f t="shared" si="19"/>
        <v>34.811495493439487</v>
      </c>
      <c r="W46" s="8">
        <f t="shared" si="19"/>
        <v>39.437216570617444</v>
      </c>
      <c r="X46" s="8">
        <f t="shared" si="19"/>
        <v>25.119985749708572</v>
      </c>
      <c r="Y46" s="8" t="e">
        <f t="shared" si="19"/>
        <v>#DIV/0!</v>
      </c>
      <c r="Z46" s="8">
        <f t="shared" si="19"/>
        <v>4.2237270139477792</v>
      </c>
      <c r="AA46" s="8">
        <f t="shared" si="19"/>
        <v>4.3514263457633726</v>
      </c>
      <c r="AB46" s="8">
        <f t="shared" si="19"/>
        <v>4.3991344877490421</v>
      </c>
      <c r="AC46" s="8" t="e">
        <f t="shared" si="19"/>
        <v>#DIV/0!</v>
      </c>
      <c r="AD46" s="8">
        <f t="shared" si="19"/>
        <v>10.058245559294502</v>
      </c>
      <c r="AE46" s="8">
        <f t="shared" si="19"/>
        <v>12.601903031047387</v>
      </c>
      <c r="AF46" s="8">
        <f t="shared" si="19"/>
        <v>6.312254267002424</v>
      </c>
      <c r="AG46" s="8">
        <f t="shared" si="19"/>
        <v>31.924534962661244</v>
      </c>
      <c r="AH46" s="8" t="e">
        <f t="shared" si="19"/>
        <v>#DIV/0!</v>
      </c>
      <c r="AI46" s="8">
        <f t="shared" si="19"/>
        <v>58.644222878247703</v>
      </c>
      <c r="AJ46" s="8" t="e">
        <f t="shared" si="19"/>
        <v>#DIV/0!</v>
      </c>
      <c r="AK46" s="8" t="e">
        <f t="shared" si="19"/>
        <v>#DIV/0!</v>
      </c>
      <c r="AL46" s="8" t="e">
        <f t="shared" si="19"/>
        <v>#DIV/0!</v>
      </c>
      <c r="AM46" s="8">
        <f t="shared" si="19"/>
        <v>22.349969105623774</v>
      </c>
      <c r="AN46" s="8">
        <f t="shared" si="19"/>
        <v>35.78130699980121</v>
      </c>
      <c r="AO46" s="8">
        <f t="shared" si="19"/>
        <v>19.284730395996689</v>
      </c>
      <c r="AP46" s="8">
        <f t="shared" si="19"/>
        <v>37.44780674290233</v>
      </c>
      <c r="AQ46" s="8" t="e">
        <f t="shared" si="19"/>
        <v>#DIV/0!</v>
      </c>
      <c r="AR46" s="8" t="e">
        <f t="shared" si="19"/>
        <v>#DIV/0!</v>
      </c>
    </row>
    <row r="47" spans="1:44" x14ac:dyDescent="0.2">
      <c r="A47" s="43" t="s">
        <v>246</v>
      </c>
      <c r="C47" s="8">
        <f t="shared" ref="C47:E48" si="20">100*_xlfn.STDEV.S(C5,C13)/((C5+C13)/2)</f>
        <v>1.0174198290453931</v>
      </c>
      <c r="D47" s="8">
        <f t="shared" si="20"/>
        <v>1.7992538961489761</v>
      </c>
      <c r="E47" s="8">
        <f t="shared" si="20"/>
        <v>1.5216513713176443</v>
      </c>
      <c r="F47" s="14"/>
      <c r="G47" s="14">
        <f t="shared" ref="G47:AR47" si="21">100*_xlfn.STDEV.S(G5,G13)/((G5+G13)/2)</f>
        <v>2.2524487674004781</v>
      </c>
      <c r="H47" s="8">
        <f t="shared" si="21"/>
        <v>36.664796061524747</v>
      </c>
      <c r="I47" s="8">
        <f t="shared" si="21"/>
        <v>0.89808108182079194</v>
      </c>
      <c r="J47" s="14">
        <f t="shared" si="21"/>
        <v>3.8917912787602043</v>
      </c>
      <c r="K47" s="8">
        <f t="shared" si="21"/>
        <v>0.18271493053916218</v>
      </c>
      <c r="L47" s="8">
        <f t="shared" si="21"/>
        <v>5.8795823536039871</v>
      </c>
      <c r="M47" s="8">
        <f t="shared" si="21"/>
        <v>14.677062096028141</v>
      </c>
      <c r="N47" s="8">
        <f t="shared" si="21"/>
        <v>0.31218842436491506</v>
      </c>
      <c r="O47" s="8">
        <f t="shared" si="21"/>
        <v>5.9278412794081792</v>
      </c>
      <c r="P47" s="8">
        <f t="shared" si="21"/>
        <v>1.0732502224664444</v>
      </c>
      <c r="Q47" s="8">
        <f t="shared" si="21"/>
        <v>20.773978469211126</v>
      </c>
      <c r="R47" s="8">
        <f t="shared" si="21"/>
        <v>19.341014190057461</v>
      </c>
      <c r="S47" s="8">
        <f t="shared" si="21"/>
        <v>0.13270693422330918</v>
      </c>
      <c r="T47" s="8" t="e">
        <f t="shared" si="21"/>
        <v>#DIV/0!</v>
      </c>
      <c r="U47" s="8">
        <f t="shared" si="21"/>
        <v>5.267462113506582</v>
      </c>
      <c r="V47" s="8">
        <f t="shared" si="21"/>
        <v>31.241116085998538</v>
      </c>
      <c r="W47" s="8">
        <f t="shared" si="21"/>
        <v>23.983738777087552</v>
      </c>
      <c r="X47" s="8">
        <f t="shared" si="21"/>
        <v>0.5868106067938158</v>
      </c>
      <c r="Y47" s="8" t="e">
        <f t="shared" si="21"/>
        <v>#DIV/0!</v>
      </c>
      <c r="Z47" s="8">
        <f t="shared" si="21"/>
        <v>24.819531306665638</v>
      </c>
      <c r="AA47" s="8">
        <f t="shared" si="21"/>
        <v>1.2239456480018931</v>
      </c>
      <c r="AB47" s="8">
        <f t="shared" si="21"/>
        <v>5.267022895080955</v>
      </c>
      <c r="AC47" s="8" t="e">
        <f t="shared" si="21"/>
        <v>#DIV/0!</v>
      </c>
      <c r="AD47" s="8">
        <f t="shared" si="21"/>
        <v>8.3259502401465593</v>
      </c>
      <c r="AE47" s="8">
        <f t="shared" si="21"/>
        <v>20.371146998302027</v>
      </c>
      <c r="AF47" s="8">
        <f t="shared" si="21"/>
        <v>4.2373440071104014</v>
      </c>
      <c r="AG47" s="8">
        <f t="shared" si="21"/>
        <v>32.814400933913674</v>
      </c>
      <c r="AH47" s="8" t="e">
        <f t="shared" si="21"/>
        <v>#DIV/0!</v>
      </c>
      <c r="AI47" s="8">
        <f t="shared" si="21"/>
        <v>55.031300456296293</v>
      </c>
      <c r="AJ47" s="8" t="e">
        <f t="shared" si="21"/>
        <v>#DIV/0!</v>
      </c>
      <c r="AK47" s="8" t="e">
        <f t="shared" si="21"/>
        <v>#DIV/0!</v>
      </c>
      <c r="AL47" s="8" t="e">
        <f t="shared" si="21"/>
        <v>#DIV/0!</v>
      </c>
      <c r="AM47" s="8">
        <f t="shared" si="21"/>
        <v>28.604319578409136</v>
      </c>
      <c r="AN47" s="8">
        <f t="shared" si="21"/>
        <v>27.634058115336359</v>
      </c>
      <c r="AO47" s="8">
        <f t="shared" si="21"/>
        <v>35.355339059327378</v>
      </c>
      <c r="AP47" s="8">
        <f t="shared" si="21"/>
        <v>33.835691545556365</v>
      </c>
      <c r="AQ47" s="8" t="e">
        <f t="shared" si="21"/>
        <v>#DIV/0!</v>
      </c>
      <c r="AR47" s="8" t="e">
        <f t="shared" si="21"/>
        <v>#DIV/0!</v>
      </c>
    </row>
    <row r="48" spans="1:44" x14ac:dyDescent="0.2">
      <c r="A48" s="43" t="s">
        <v>219</v>
      </c>
      <c r="C48" s="8">
        <f t="shared" si="20"/>
        <v>3.9283710065919344</v>
      </c>
      <c r="D48" s="8">
        <f t="shared" si="20"/>
        <v>1.2829571745185167</v>
      </c>
      <c r="E48" s="8">
        <f t="shared" si="20"/>
        <v>6.1772760938600637</v>
      </c>
      <c r="F48" s="14"/>
      <c r="G48" s="14">
        <f t="shared" ref="G48:AR48" si="22">100*_xlfn.STDEV.S(G6,G14)/((G6+G14)/2)</f>
        <v>3.93620002243195</v>
      </c>
      <c r="H48" s="8">
        <f t="shared" si="22"/>
        <v>32.019929714107761</v>
      </c>
      <c r="I48" s="8">
        <f t="shared" si="22"/>
        <v>3.0413194889744006</v>
      </c>
      <c r="J48" s="14">
        <f t="shared" si="22"/>
        <v>5.6388100573089837</v>
      </c>
      <c r="K48" s="8">
        <f t="shared" si="22"/>
        <v>1.3966428937102855</v>
      </c>
      <c r="L48" s="8">
        <f t="shared" si="22"/>
        <v>3.713202015620547</v>
      </c>
      <c r="M48" s="8">
        <f t="shared" si="22"/>
        <v>2.4772971770435022</v>
      </c>
      <c r="N48" s="8">
        <f t="shared" si="22"/>
        <v>0.23032794175458104</v>
      </c>
      <c r="O48" s="8">
        <f t="shared" si="22"/>
        <v>2.7427545663805959</v>
      </c>
      <c r="P48" s="8">
        <f t="shared" si="22"/>
        <v>6.9495912174147358</v>
      </c>
      <c r="Q48" s="8">
        <f t="shared" si="22"/>
        <v>11.825335248512225</v>
      </c>
      <c r="R48" s="8">
        <f t="shared" si="22"/>
        <v>15.577730384671241</v>
      </c>
      <c r="S48" s="8">
        <f t="shared" si="22"/>
        <v>1.4832153184943571</v>
      </c>
      <c r="T48" s="8">
        <f t="shared" si="22"/>
        <v>2.2718290158603831</v>
      </c>
      <c r="U48" s="8">
        <f t="shared" si="22"/>
        <v>5.9280680999434701</v>
      </c>
      <c r="V48" s="8">
        <f t="shared" si="22"/>
        <v>32.883230734487007</v>
      </c>
      <c r="W48" s="8">
        <f t="shared" si="22"/>
        <v>33.51192871642818</v>
      </c>
      <c r="X48" s="8">
        <f t="shared" si="22"/>
        <v>8.7163265861391004</v>
      </c>
      <c r="Y48" s="8" t="e">
        <f t="shared" si="22"/>
        <v>#DIV/0!</v>
      </c>
      <c r="Z48" s="8">
        <f t="shared" si="22"/>
        <v>7.9269484812139357</v>
      </c>
      <c r="AA48" s="8">
        <f t="shared" si="22"/>
        <v>9.0802644480145549</v>
      </c>
      <c r="AB48" s="8">
        <f t="shared" si="22"/>
        <v>4.0581114675567918</v>
      </c>
      <c r="AC48" s="8" t="e">
        <f t="shared" si="22"/>
        <v>#DIV/0!</v>
      </c>
      <c r="AD48" s="8">
        <f t="shared" si="22"/>
        <v>14.949006696469201</v>
      </c>
      <c r="AE48" s="8">
        <f t="shared" si="22"/>
        <v>10.460231961429267</v>
      </c>
      <c r="AF48" s="8" t="e">
        <f t="shared" si="22"/>
        <v>#DIV/0!</v>
      </c>
      <c r="AG48" s="8">
        <f t="shared" si="22"/>
        <v>31.227523579578389</v>
      </c>
      <c r="AH48" s="8">
        <f t="shared" si="22"/>
        <v>21.652597143316527</v>
      </c>
      <c r="AI48" s="8" t="e">
        <f t="shared" si="22"/>
        <v>#DIV/0!</v>
      </c>
      <c r="AJ48" s="8">
        <f t="shared" si="22"/>
        <v>36.963374492589715</v>
      </c>
      <c r="AK48" s="8" t="e">
        <f t="shared" si="22"/>
        <v>#DIV/0!</v>
      </c>
      <c r="AL48" s="8" t="e">
        <f t="shared" si="22"/>
        <v>#DIV/0!</v>
      </c>
      <c r="AM48" s="8">
        <f t="shared" si="22"/>
        <v>28.250336908832701</v>
      </c>
      <c r="AN48" s="8">
        <f t="shared" si="22"/>
        <v>32.253993527807424</v>
      </c>
      <c r="AO48" s="8">
        <f t="shared" si="22"/>
        <v>35.814639658447533</v>
      </c>
      <c r="AP48" s="8" t="e">
        <f t="shared" si="22"/>
        <v>#DIV/0!</v>
      </c>
      <c r="AQ48" s="8">
        <f t="shared" si="22"/>
        <v>22.22920064289448</v>
      </c>
      <c r="AR48" s="8" t="e">
        <f t="shared" si="22"/>
        <v>#DIV/0!</v>
      </c>
    </row>
    <row r="49" spans="1:44" x14ac:dyDescent="0.2">
      <c r="A49" s="43" t="s">
        <v>201</v>
      </c>
      <c r="C49" s="8">
        <f t="shared" ref="C49:E50" si="23">100*_xlfn.STDEV.S(C6,C15)/((C6+C15)/2)</f>
        <v>2.3311212566589496</v>
      </c>
      <c r="D49" s="8">
        <f t="shared" si="23"/>
        <v>2.0538988803145424</v>
      </c>
      <c r="E49" s="8">
        <f t="shared" si="23"/>
        <v>3.8745577051317714</v>
      </c>
      <c r="F49" s="14"/>
      <c r="G49" s="14">
        <f t="shared" ref="G49:AR49" si="24">100*_xlfn.STDEV.S(G6,G15)/((G6+G15)/2)</f>
        <v>2.38789961744616</v>
      </c>
      <c r="H49" s="8">
        <f t="shared" si="24"/>
        <v>48.847997561916749</v>
      </c>
      <c r="I49" s="8">
        <f t="shared" si="24"/>
        <v>2.2687918112937435</v>
      </c>
      <c r="J49" s="14">
        <f t="shared" si="24"/>
        <v>5.4046378179863419</v>
      </c>
      <c r="K49" s="8">
        <f t="shared" si="24"/>
        <v>6.2877618824425481</v>
      </c>
      <c r="L49" s="8">
        <f t="shared" si="24"/>
        <v>1.5485913258059292</v>
      </c>
      <c r="M49" s="8">
        <f t="shared" si="24"/>
        <v>2.2653306491102208</v>
      </c>
      <c r="N49" s="8">
        <f t="shared" si="24"/>
        <v>1.7459426695964178</v>
      </c>
      <c r="O49" s="8">
        <f t="shared" si="24"/>
        <v>5.1626894847363776</v>
      </c>
      <c r="P49" s="8">
        <f t="shared" si="24"/>
        <v>3.6469690720223067</v>
      </c>
      <c r="Q49" s="8">
        <f t="shared" si="24"/>
        <v>14.41822937777342</v>
      </c>
      <c r="R49" s="8">
        <f t="shared" si="24"/>
        <v>13.869695182643317</v>
      </c>
      <c r="S49" s="8">
        <f t="shared" si="24"/>
        <v>1.3554762578655919</v>
      </c>
      <c r="T49" s="8">
        <f t="shared" si="24"/>
        <v>1.4991663205368431</v>
      </c>
      <c r="U49" s="8">
        <f t="shared" si="24"/>
        <v>4.7340836572531861</v>
      </c>
      <c r="V49" s="8">
        <f t="shared" si="24"/>
        <v>26.668027176178366</v>
      </c>
      <c r="W49" s="8">
        <f t="shared" si="24"/>
        <v>31.768200706921494</v>
      </c>
      <c r="X49" s="8">
        <f t="shared" si="24"/>
        <v>8.9824495099029686</v>
      </c>
      <c r="Y49" s="8" t="e">
        <f t="shared" si="24"/>
        <v>#DIV/0!</v>
      </c>
      <c r="Z49" s="8">
        <f t="shared" si="24"/>
        <v>2.0415880533673256</v>
      </c>
      <c r="AA49" s="8">
        <f t="shared" si="24"/>
        <v>8.9202698122753645</v>
      </c>
      <c r="AB49" s="8">
        <f t="shared" si="24"/>
        <v>4.4728079276901163</v>
      </c>
      <c r="AC49" s="8" t="e">
        <f t="shared" si="24"/>
        <v>#DIV/0!</v>
      </c>
      <c r="AD49" s="8">
        <f t="shared" si="24"/>
        <v>11.169662577223839</v>
      </c>
      <c r="AE49" s="8">
        <f t="shared" si="24"/>
        <v>24.374693431087767</v>
      </c>
      <c r="AF49" s="8" t="e">
        <f t="shared" si="24"/>
        <v>#DIV/0!</v>
      </c>
      <c r="AG49" s="8">
        <f t="shared" si="24"/>
        <v>29.17788632756357</v>
      </c>
      <c r="AH49" s="8">
        <f t="shared" si="24"/>
        <v>28.624362685307208</v>
      </c>
      <c r="AI49" s="8" t="e">
        <f t="shared" si="24"/>
        <v>#DIV/0!</v>
      </c>
      <c r="AJ49" s="8">
        <f t="shared" si="24"/>
        <v>29.203017877309815</v>
      </c>
      <c r="AK49" s="8" t="e">
        <f t="shared" si="24"/>
        <v>#DIV/0!</v>
      </c>
      <c r="AL49" s="8" t="e">
        <f t="shared" si="24"/>
        <v>#DIV/0!</v>
      </c>
      <c r="AM49" s="8">
        <f t="shared" si="24"/>
        <v>27.238579644991617</v>
      </c>
      <c r="AN49" s="8">
        <f t="shared" si="24"/>
        <v>21.869281892367486</v>
      </c>
      <c r="AO49" s="8">
        <f t="shared" si="24"/>
        <v>39.069713201746971</v>
      </c>
      <c r="AP49" s="8" t="e">
        <f t="shared" si="24"/>
        <v>#DIV/0!</v>
      </c>
      <c r="AQ49" s="8">
        <f t="shared" si="24"/>
        <v>23.101792075605278</v>
      </c>
      <c r="AR49" s="8" t="e">
        <f t="shared" si="24"/>
        <v>#DIV/0!</v>
      </c>
    </row>
    <row r="50" spans="1:44" x14ac:dyDescent="0.2">
      <c r="A50" s="43" t="s">
        <v>247</v>
      </c>
      <c r="C50" s="8">
        <f t="shared" si="23"/>
        <v>4.1907449337940648</v>
      </c>
      <c r="D50" s="8">
        <f t="shared" si="23"/>
        <v>4.055915519792971</v>
      </c>
      <c r="E50" s="8">
        <f t="shared" si="23"/>
        <v>11.500409711029935</v>
      </c>
      <c r="F50" s="14"/>
      <c r="G50" s="14">
        <f t="shared" ref="G50:AR50" si="25">100*_xlfn.STDEV.S(G7,G16)/((G7+G16)/2)</f>
        <v>0.83003687883268706</v>
      </c>
      <c r="H50" s="8">
        <f t="shared" si="25"/>
        <v>1.3559859312093987</v>
      </c>
      <c r="I50" s="8">
        <f t="shared" si="25"/>
        <v>8.0367945192483461</v>
      </c>
      <c r="J50" s="14">
        <f t="shared" si="25"/>
        <v>2.1661914522126184</v>
      </c>
      <c r="K50" s="8">
        <f t="shared" si="25"/>
        <v>4.5885054529839886</v>
      </c>
      <c r="L50" s="8">
        <f t="shared" si="25"/>
        <v>1.9514633780986039</v>
      </c>
      <c r="M50" s="8">
        <f t="shared" si="25"/>
        <v>2.647656120646853</v>
      </c>
      <c r="N50" s="8">
        <f t="shared" si="25"/>
        <v>0.41110859371310932</v>
      </c>
      <c r="O50" s="8">
        <f t="shared" si="25"/>
        <v>6.1074131087744279</v>
      </c>
      <c r="P50" s="8" t="e">
        <f t="shared" si="25"/>
        <v>#DIV/0!</v>
      </c>
      <c r="Q50" s="8" t="e">
        <f t="shared" si="25"/>
        <v>#DIV/0!</v>
      </c>
      <c r="R50" s="8">
        <f t="shared" si="25"/>
        <v>10.941790366344692</v>
      </c>
      <c r="S50" s="8">
        <f t="shared" si="25"/>
        <v>6.7900982299370467</v>
      </c>
      <c r="T50" s="8">
        <f t="shared" si="25"/>
        <v>4.2162001101572857</v>
      </c>
      <c r="U50" s="8">
        <f t="shared" si="25"/>
        <v>0.18369060559038153</v>
      </c>
      <c r="V50" s="8">
        <f t="shared" si="25"/>
        <v>8.5310776581039285</v>
      </c>
      <c r="W50" s="8">
        <f t="shared" si="25"/>
        <v>9.0865122745171938</v>
      </c>
      <c r="X50" s="8" t="e">
        <f t="shared" si="25"/>
        <v>#DIV/0!</v>
      </c>
      <c r="Y50" s="8">
        <f t="shared" si="25"/>
        <v>8.3473683322278429</v>
      </c>
      <c r="Z50" s="8">
        <f t="shared" si="25"/>
        <v>4.310065473738157</v>
      </c>
      <c r="AA50" s="8">
        <f t="shared" si="25"/>
        <v>4.1723692057591304</v>
      </c>
      <c r="AB50" s="8">
        <f t="shared" si="25"/>
        <v>0.5356869554443523</v>
      </c>
      <c r="AC50" s="8">
        <f t="shared" si="25"/>
        <v>1.5134271178784622</v>
      </c>
      <c r="AD50" s="8">
        <f t="shared" si="25"/>
        <v>4.8294978501185382</v>
      </c>
      <c r="AE50" s="8">
        <f t="shared" si="25"/>
        <v>8.4481096915955581E-2</v>
      </c>
      <c r="AF50" s="8">
        <f t="shared" si="25"/>
        <v>3.5837770586452735</v>
      </c>
      <c r="AG50" s="8">
        <f t="shared" si="25"/>
        <v>0.51137528268231824</v>
      </c>
      <c r="AH50" s="8">
        <f t="shared" si="25"/>
        <v>7.0051775281845376</v>
      </c>
      <c r="AI50" s="8" t="e">
        <f t="shared" si="25"/>
        <v>#DIV/0!</v>
      </c>
      <c r="AJ50" s="8">
        <f t="shared" si="25"/>
        <v>0.48011776919494625</v>
      </c>
      <c r="AK50" s="8" t="e">
        <f t="shared" si="25"/>
        <v>#DIV/0!</v>
      </c>
      <c r="AL50" s="8">
        <f t="shared" si="25"/>
        <v>3.3512169724480949</v>
      </c>
      <c r="AM50" s="8">
        <f t="shared" si="25"/>
        <v>1.3011165117374537</v>
      </c>
      <c r="AN50" s="8">
        <f t="shared" si="25"/>
        <v>0.4171721422929488</v>
      </c>
      <c r="AO50" s="8">
        <f t="shared" si="25"/>
        <v>1.1734363137010202</v>
      </c>
      <c r="AP50" s="8">
        <f t="shared" si="25"/>
        <v>2.1536247142737492</v>
      </c>
      <c r="AQ50" s="8">
        <f t="shared" si="25"/>
        <v>6.5513732659086124</v>
      </c>
      <c r="AR50" s="8">
        <f t="shared" si="25"/>
        <v>2.3858169464118553</v>
      </c>
    </row>
    <row r="51" spans="1:44" x14ac:dyDescent="0.2">
      <c r="A51" s="43" t="s">
        <v>248</v>
      </c>
      <c r="C51" s="8">
        <f>100*_xlfn.STDEV.S(C7, C17)/((C7+C17)/2)</f>
        <v>4.7572933290838</v>
      </c>
      <c r="D51" s="8">
        <f>100*_xlfn.STDEV.S(D7, D17)/((D7+D17)/2)</f>
        <v>4.7032550142204794</v>
      </c>
      <c r="E51" s="8">
        <f>100*_xlfn.STDEV.S(E7, E17)/((E7+E17)/2)</f>
        <v>12.465712251920898</v>
      </c>
      <c r="F51" s="14"/>
      <c r="G51" s="14">
        <f>100*_xlfn.STDEV.S(G7,G17)/((G7+G17)/2)</f>
        <v>5.7369672407938559</v>
      </c>
      <c r="H51" s="8">
        <f t="shared" ref="H51:AR51" si="26">100*_xlfn.STDEV.S(H7, H17)/((H7+H17)/2)</f>
        <v>1.0345963033680501</v>
      </c>
      <c r="I51" s="8">
        <f t="shared" si="26"/>
        <v>6.2733720201906928</v>
      </c>
      <c r="J51" s="14">
        <f t="shared" si="26"/>
        <v>0.98823308882268501</v>
      </c>
      <c r="K51" s="8">
        <f t="shared" si="26"/>
        <v>5.2062967450178794</v>
      </c>
      <c r="L51" s="8">
        <f t="shared" si="26"/>
        <v>12.716361732510121</v>
      </c>
      <c r="M51" s="8">
        <f t="shared" si="26"/>
        <v>1.6551264058982909</v>
      </c>
      <c r="N51" s="8">
        <f t="shared" si="26"/>
        <v>1.7638760499150845</v>
      </c>
      <c r="O51" s="8">
        <f t="shared" si="26"/>
        <v>4.9961136149538365</v>
      </c>
      <c r="P51" s="8" t="e">
        <f t="shared" si="26"/>
        <v>#DIV/0!</v>
      </c>
      <c r="Q51" s="8" t="e">
        <f t="shared" si="26"/>
        <v>#DIV/0!</v>
      </c>
      <c r="R51" s="8">
        <f t="shared" si="26"/>
        <v>8.9203437538103696</v>
      </c>
      <c r="S51" s="8">
        <f t="shared" si="26"/>
        <v>3.0089650263257344</v>
      </c>
      <c r="T51" s="8">
        <f t="shared" si="26"/>
        <v>4.3547212167975129</v>
      </c>
      <c r="U51" s="8">
        <f t="shared" si="26"/>
        <v>0.5901884200434514</v>
      </c>
      <c r="V51" s="8">
        <f t="shared" si="26"/>
        <v>6.4963873889930159</v>
      </c>
      <c r="W51" s="8">
        <f t="shared" si="26"/>
        <v>7.443229275647874</v>
      </c>
      <c r="X51" s="8" t="e">
        <f t="shared" si="26"/>
        <v>#DIV/0!</v>
      </c>
      <c r="Y51" s="8">
        <f t="shared" si="26"/>
        <v>1.8231114063741571</v>
      </c>
      <c r="Z51" s="8">
        <f t="shared" si="26"/>
        <v>4.3650543129620072</v>
      </c>
      <c r="AA51" s="8">
        <f t="shared" si="26"/>
        <v>4.0123431812373109</v>
      </c>
      <c r="AB51" s="8">
        <f t="shared" si="26"/>
        <v>0.17322883549279749</v>
      </c>
      <c r="AC51" s="8">
        <f t="shared" si="26"/>
        <v>1.4921855094143166</v>
      </c>
      <c r="AD51" s="8">
        <f t="shared" si="26"/>
        <v>4.3329721402118357</v>
      </c>
      <c r="AE51" s="8">
        <f t="shared" si="26"/>
        <v>2.7982916759284961</v>
      </c>
      <c r="AF51" s="8">
        <f t="shared" si="26"/>
        <v>1.6424027040162017</v>
      </c>
      <c r="AG51" s="8">
        <f t="shared" si="26"/>
        <v>2.1321924137883648</v>
      </c>
      <c r="AH51" s="8">
        <f t="shared" si="26"/>
        <v>3.5914383711439513</v>
      </c>
      <c r="AI51" s="8" t="e">
        <f t="shared" si="26"/>
        <v>#DIV/0!</v>
      </c>
      <c r="AJ51" s="8">
        <f t="shared" si="26"/>
        <v>5.5242717280199072</v>
      </c>
      <c r="AK51" s="8" t="e">
        <f t="shared" si="26"/>
        <v>#DIV/0!</v>
      </c>
      <c r="AL51" s="8">
        <f t="shared" si="26"/>
        <v>5.4392829322042164</v>
      </c>
      <c r="AM51" s="8">
        <f t="shared" si="26"/>
        <v>4.0738662290583019</v>
      </c>
      <c r="AN51" s="8">
        <f t="shared" si="26"/>
        <v>2.3183828891362239</v>
      </c>
      <c r="AO51" s="8">
        <f t="shared" si="26"/>
        <v>7.3453564383612466</v>
      </c>
      <c r="AP51" s="8">
        <f t="shared" si="26"/>
        <v>9.0778377461863151</v>
      </c>
      <c r="AQ51" s="8">
        <f t="shared" si="26"/>
        <v>8.6920504860801433</v>
      </c>
      <c r="AR51" s="8">
        <f t="shared" si="26"/>
        <v>3.6922394160317538</v>
      </c>
    </row>
    <row r="52" spans="1:44" x14ac:dyDescent="0.2">
      <c r="A52" s="43" t="s">
        <v>249</v>
      </c>
      <c r="C52" s="8">
        <f>100*_xlfn.STDEV.S(C7,C18)/((C7+C18)/2)</f>
        <v>5.9489142325464277</v>
      </c>
      <c r="D52" s="8">
        <f>100*_xlfn.STDEV.S(D7,D18)/((D7+D18)/2)</f>
        <v>11.142710032624914</v>
      </c>
      <c r="E52" s="8">
        <f>100*_xlfn.STDEV.S(E7,E18)/((E7+E18)/2)</f>
        <v>13.777304449910222</v>
      </c>
      <c r="F52" s="14"/>
      <c r="G52" s="14">
        <f t="shared" ref="G52:AR52" si="27">100*_xlfn.STDEV.S(G7,G18)/((G7+G18)/2)</f>
        <v>3.4689411863924149</v>
      </c>
      <c r="H52" s="8">
        <f t="shared" si="27"/>
        <v>1.1950185410315386</v>
      </c>
      <c r="I52" s="8">
        <f t="shared" si="27"/>
        <v>7.4523683446762572</v>
      </c>
      <c r="J52" s="14">
        <f t="shared" si="27"/>
        <v>3.4802743429731957</v>
      </c>
      <c r="K52" s="8">
        <f t="shared" si="27"/>
        <v>5.4766221147227645</v>
      </c>
      <c r="L52" s="8">
        <f t="shared" si="27"/>
        <v>17.206558890094204</v>
      </c>
      <c r="M52" s="8">
        <f t="shared" si="27"/>
        <v>6.7933923040301814</v>
      </c>
      <c r="N52" s="8">
        <f t="shared" si="27"/>
        <v>1.9398824880124974</v>
      </c>
      <c r="O52" s="8">
        <f t="shared" si="27"/>
        <v>14.203061184434732</v>
      </c>
      <c r="P52" s="8" t="e">
        <f t="shared" si="27"/>
        <v>#DIV/0!</v>
      </c>
      <c r="Q52" s="8" t="e">
        <f t="shared" si="27"/>
        <v>#DIV/0!</v>
      </c>
      <c r="R52" s="8">
        <f t="shared" si="27"/>
        <v>4.0244942344532193</v>
      </c>
      <c r="S52" s="8">
        <f t="shared" si="27"/>
        <v>0.24714629292119736</v>
      </c>
      <c r="T52" s="8">
        <f t="shared" si="27"/>
        <v>6.143337370334395</v>
      </c>
      <c r="U52" s="8">
        <f t="shared" si="27"/>
        <v>0.67501678759464878</v>
      </c>
      <c r="V52" s="8">
        <f t="shared" si="27"/>
        <v>11.742492285501177</v>
      </c>
      <c r="W52" s="8">
        <f t="shared" si="27"/>
        <v>14.806989882542313</v>
      </c>
      <c r="X52" s="8" t="e">
        <f t="shared" si="27"/>
        <v>#DIV/0!</v>
      </c>
      <c r="Y52" s="8">
        <f t="shared" si="27"/>
        <v>56.87275460858163</v>
      </c>
      <c r="Z52" s="8">
        <f t="shared" si="27"/>
        <v>0.76888268945314708</v>
      </c>
      <c r="AA52" s="8">
        <f t="shared" si="27"/>
        <v>1.861648615672912</v>
      </c>
      <c r="AB52" s="8">
        <f t="shared" si="27"/>
        <v>2.0483724123392566</v>
      </c>
      <c r="AC52" s="8">
        <f t="shared" si="27"/>
        <v>2.3443480621102681</v>
      </c>
      <c r="AD52" s="8">
        <f t="shared" si="27"/>
        <v>9.2300312430431966</v>
      </c>
      <c r="AE52" s="8">
        <f t="shared" si="27"/>
        <v>5.5100421359613438</v>
      </c>
      <c r="AF52" s="8">
        <f t="shared" si="27"/>
        <v>1.4170775282265367</v>
      </c>
      <c r="AG52" s="8">
        <f t="shared" si="27"/>
        <v>12.836455019703816</v>
      </c>
      <c r="AH52" s="8">
        <f t="shared" si="27"/>
        <v>3.9777451569179716</v>
      </c>
      <c r="AI52" s="8" t="e">
        <f t="shared" si="27"/>
        <v>#DIV/0!</v>
      </c>
      <c r="AJ52" s="8">
        <f t="shared" si="27"/>
        <v>16.369299815893214</v>
      </c>
      <c r="AK52" s="8" t="e">
        <f t="shared" si="27"/>
        <v>#DIV/0!</v>
      </c>
      <c r="AL52" s="8">
        <f t="shared" si="27"/>
        <v>19.50666334444912</v>
      </c>
      <c r="AM52" s="8">
        <f t="shared" si="27"/>
        <v>2.0132695236485643</v>
      </c>
      <c r="AN52" s="8">
        <f t="shared" si="27"/>
        <v>28.672651578569493</v>
      </c>
      <c r="AO52" s="8">
        <f t="shared" si="27"/>
        <v>15.411084321505133</v>
      </c>
      <c r="AP52" s="8">
        <f t="shared" si="27"/>
        <v>11.16049744178534</v>
      </c>
      <c r="AQ52" s="8">
        <f t="shared" si="27"/>
        <v>11.008357015675578</v>
      </c>
      <c r="AR52" s="8">
        <f t="shared" si="27"/>
        <v>21.649669816643552</v>
      </c>
    </row>
    <row r="53" spans="1:44" x14ac:dyDescent="0.2">
      <c r="A53" s="43" t="s">
        <v>250</v>
      </c>
      <c r="C53" s="8">
        <f>100*_xlfn.STDEV.S(C7,C19)/((C7+C19)/2)</f>
        <v>5.9281200082385608</v>
      </c>
      <c r="D53" s="8">
        <f>100*_xlfn.STDEV.S(D7,D19)/((D7+D19)/2)</f>
        <v>12.568229933387931</v>
      </c>
      <c r="E53" s="8">
        <f>100*_xlfn.STDEV.S(E7,E19)/((E7+E19)/2)</f>
        <v>14.553186365010129</v>
      </c>
      <c r="F53" s="14"/>
      <c r="G53" s="14">
        <f t="shared" ref="G53:AR53" si="28">100*_xlfn.STDEV.S(G7,G19)/((G7+G19)/2)</f>
        <v>0.62309336477827648</v>
      </c>
      <c r="H53" s="8">
        <f t="shared" si="28"/>
        <v>0.71401404178712535</v>
      </c>
      <c r="I53" s="8">
        <f t="shared" si="28"/>
        <v>6.8282022565682086</v>
      </c>
      <c r="J53" s="14">
        <f t="shared" si="28"/>
        <v>3.1778282254638697</v>
      </c>
      <c r="K53" s="8">
        <f t="shared" si="28"/>
        <v>4.6657165242864789</v>
      </c>
      <c r="L53" s="8" t="e">
        <f t="shared" si="28"/>
        <v>#DIV/0!</v>
      </c>
      <c r="M53" s="8">
        <f t="shared" si="28"/>
        <v>7.1829862880786948</v>
      </c>
      <c r="N53" s="8">
        <f t="shared" si="28"/>
        <v>2.0411671280303394</v>
      </c>
      <c r="O53" s="8">
        <f t="shared" si="28"/>
        <v>13.759221922292122</v>
      </c>
      <c r="P53" s="8" t="e">
        <f t="shared" si="28"/>
        <v>#DIV/0!</v>
      </c>
      <c r="Q53" s="8" t="e">
        <f t="shared" si="28"/>
        <v>#DIV/0!</v>
      </c>
      <c r="R53" s="8">
        <f t="shared" si="28"/>
        <v>2.8639027647892457</v>
      </c>
      <c r="S53" s="8">
        <f t="shared" si="28"/>
        <v>3.5512385857874027</v>
      </c>
      <c r="T53" s="8">
        <f t="shared" si="28"/>
        <v>5.8832122606988468</v>
      </c>
      <c r="U53" s="8">
        <f t="shared" si="28"/>
        <v>0.10000912478100829</v>
      </c>
      <c r="V53" s="8">
        <f t="shared" si="28"/>
        <v>12.071856647490957</v>
      </c>
      <c r="W53" s="8">
        <f t="shared" si="28"/>
        <v>13.626153771341857</v>
      </c>
      <c r="X53" s="8" t="e">
        <f t="shared" si="28"/>
        <v>#DIV/0!</v>
      </c>
      <c r="Y53" s="8">
        <f t="shared" si="28"/>
        <v>51.499420868720684</v>
      </c>
      <c r="Z53" s="8">
        <f t="shared" si="28"/>
        <v>0.51179696240238504</v>
      </c>
      <c r="AA53" s="8">
        <f t="shared" si="28"/>
        <v>3.2566545510806288</v>
      </c>
      <c r="AB53" s="8">
        <f t="shared" si="28"/>
        <v>3.7431094325841805</v>
      </c>
      <c r="AC53" s="8">
        <f t="shared" si="28"/>
        <v>0.45714413406654264</v>
      </c>
      <c r="AD53" s="8">
        <f t="shared" si="28"/>
        <v>6.7957817343732962</v>
      </c>
      <c r="AE53" s="8">
        <f t="shared" si="28"/>
        <v>3.19015910795699</v>
      </c>
      <c r="AF53" s="8">
        <f t="shared" si="28"/>
        <v>1.3146325753490624</v>
      </c>
      <c r="AG53" s="8">
        <f t="shared" si="28"/>
        <v>9.6718118087202463</v>
      </c>
      <c r="AH53" s="8">
        <f t="shared" si="28"/>
        <v>7.0383139857189381</v>
      </c>
      <c r="AI53" s="8" t="e">
        <f t="shared" si="28"/>
        <v>#DIV/0!</v>
      </c>
      <c r="AJ53" s="8">
        <f t="shared" si="28"/>
        <v>12.674135592708145</v>
      </c>
      <c r="AK53" s="8" t="e">
        <f t="shared" si="28"/>
        <v>#DIV/0!</v>
      </c>
      <c r="AL53" s="8">
        <f t="shared" si="28"/>
        <v>14.102877079398587</v>
      </c>
      <c r="AM53" s="8">
        <f t="shared" si="28"/>
        <v>1.9643584350418206</v>
      </c>
      <c r="AN53" s="8">
        <f t="shared" si="28"/>
        <v>23.127305867740752</v>
      </c>
      <c r="AO53" s="8">
        <f t="shared" si="28"/>
        <v>18.73879733703286</v>
      </c>
      <c r="AP53" s="8">
        <f t="shared" si="28"/>
        <v>11.660551643857332</v>
      </c>
      <c r="AQ53" s="8">
        <f t="shared" si="28"/>
        <v>9.9123185522931916</v>
      </c>
      <c r="AR53" s="8">
        <f t="shared" si="28"/>
        <v>27.879490169451817</v>
      </c>
    </row>
    <row r="54" spans="1:44" x14ac:dyDescent="0.2">
      <c r="A54" s="43" t="s">
        <v>251</v>
      </c>
      <c r="C54" s="8">
        <f>100*_xlfn.STDEV.S(C7,C20)/((C7+C20)/2)</f>
        <v>3.3876712869194665</v>
      </c>
      <c r="D54" s="8">
        <f>100*_xlfn.STDEV.S(D7,D20)/((D7+D20)/2)</f>
        <v>6.2307355707817678</v>
      </c>
      <c r="E54" s="8">
        <f>100*_xlfn.STDEV.S(E7,E20)/((E7+E20)/2)</f>
        <v>0.73894995417014708</v>
      </c>
      <c r="F54" s="14"/>
      <c r="G54" s="14">
        <f t="shared" ref="G54:AR54" si="29">100*_xlfn.STDEV.S(G7,G20)/((G7+G20)/2)</f>
        <v>15.431507312006241</v>
      </c>
      <c r="H54" s="8">
        <f t="shared" si="29"/>
        <v>1.5977743603743215</v>
      </c>
      <c r="I54" s="8">
        <f t="shared" si="29"/>
        <v>2.132436208624612</v>
      </c>
      <c r="J54" s="14">
        <f t="shared" si="29"/>
        <v>2.9011574694170124</v>
      </c>
      <c r="K54" s="8">
        <f t="shared" si="29"/>
        <v>0.81262051687599068</v>
      </c>
      <c r="L54" s="8">
        <f t="shared" si="29"/>
        <v>18.45235742221972</v>
      </c>
      <c r="M54" s="8">
        <f t="shared" si="29"/>
        <v>2.1090604712236107</v>
      </c>
      <c r="N54" s="8">
        <f t="shared" si="29"/>
        <v>2.1741905059054298</v>
      </c>
      <c r="O54" s="8">
        <f t="shared" si="29"/>
        <v>7.7070836223612709</v>
      </c>
      <c r="P54" s="8" t="e">
        <f t="shared" si="29"/>
        <v>#DIV/0!</v>
      </c>
      <c r="Q54" s="8" t="e">
        <f t="shared" si="29"/>
        <v>#DIV/0!</v>
      </c>
      <c r="R54" s="8">
        <f t="shared" si="29"/>
        <v>5.9284634168521011</v>
      </c>
      <c r="S54" s="8">
        <f t="shared" si="29"/>
        <v>11.20619775059615</v>
      </c>
      <c r="T54" s="8">
        <f t="shared" si="29"/>
        <v>2.4014137513571443</v>
      </c>
      <c r="U54" s="8">
        <f t="shared" si="29"/>
        <v>9.6776658026308517</v>
      </c>
      <c r="V54" s="8">
        <f t="shared" si="29"/>
        <v>43.431440632209807</v>
      </c>
      <c r="W54" s="8">
        <f t="shared" si="29"/>
        <v>42.185563257830395</v>
      </c>
      <c r="X54" s="8" t="e">
        <f t="shared" si="29"/>
        <v>#DIV/0!</v>
      </c>
      <c r="Y54" s="8">
        <f t="shared" si="29"/>
        <v>47.038824635887153</v>
      </c>
      <c r="Z54" s="8">
        <f t="shared" si="29"/>
        <v>7.3524220062420751</v>
      </c>
      <c r="AA54" s="8">
        <f t="shared" si="29"/>
        <v>14.567370775205786</v>
      </c>
      <c r="AB54" s="8">
        <f t="shared" si="29"/>
        <v>2.620928370027888</v>
      </c>
      <c r="AC54" s="8">
        <f t="shared" si="29"/>
        <v>11.184931097009907</v>
      </c>
      <c r="AD54" s="8">
        <f t="shared" si="29"/>
        <v>9.3857308661472469</v>
      </c>
      <c r="AE54" s="8">
        <f t="shared" si="29"/>
        <v>26.337492745823173</v>
      </c>
      <c r="AF54" s="8">
        <f t="shared" si="29"/>
        <v>6.4371875528411602</v>
      </c>
      <c r="AG54" s="8">
        <f t="shared" si="29"/>
        <v>39.433665740820707</v>
      </c>
      <c r="AH54" s="8">
        <f t="shared" si="29"/>
        <v>36.489341085631608</v>
      </c>
      <c r="AI54" s="8" t="e">
        <f t="shared" si="29"/>
        <v>#DIV/0!</v>
      </c>
      <c r="AJ54" s="8">
        <f t="shared" si="29"/>
        <v>52.849006934846486</v>
      </c>
      <c r="AK54" s="8" t="e">
        <f t="shared" si="29"/>
        <v>#DIV/0!</v>
      </c>
      <c r="AL54" s="8">
        <f t="shared" si="29"/>
        <v>31.32513120658761</v>
      </c>
      <c r="AM54" s="8">
        <f t="shared" si="29"/>
        <v>38.922938368737341</v>
      </c>
      <c r="AN54" s="8">
        <f t="shared" si="29"/>
        <v>45.244221844499243</v>
      </c>
      <c r="AO54" s="8">
        <f t="shared" si="29"/>
        <v>69.60625160018229</v>
      </c>
      <c r="AP54" s="8">
        <f t="shared" si="29"/>
        <v>13.222896560483562</v>
      </c>
      <c r="AQ54" s="8">
        <f t="shared" si="29"/>
        <v>33.308696086547052</v>
      </c>
      <c r="AR54" s="8">
        <f t="shared" si="29"/>
        <v>22.025058984890855</v>
      </c>
    </row>
    <row r="55" spans="1:44" x14ac:dyDescent="0.2">
      <c r="A55" s="43" t="s">
        <v>252</v>
      </c>
      <c r="C55" s="8">
        <f>100*_xlfn.STDEV.S(C7,C21)/((C7+C21)/2)</f>
        <v>3.8103090930370609</v>
      </c>
      <c r="D55" s="8">
        <f>100*_xlfn.STDEV.S(D7,D21)/((D7+D21)/2)</f>
        <v>5.8641736576537813</v>
      </c>
      <c r="E55" s="8">
        <f>100*_xlfn.STDEV.S(E7,E21)/((E7+E21)/2)</f>
        <v>0.22507548750621359</v>
      </c>
      <c r="F55" s="14"/>
      <c r="G55" s="14">
        <f t="shared" ref="G55:AR55" si="30">100*_xlfn.STDEV.S(G7,G21)/((G7+G21)/2)</f>
        <v>13.325869563569055</v>
      </c>
      <c r="H55" s="8">
        <f t="shared" si="30"/>
        <v>1.3561922977041703</v>
      </c>
      <c r="I55" s="8">
        <f t="shared" si="30"/>
        <v>1.8378463190713634</v>
      </c>
      <c r="J55" s="14">
        <f t="shared" si="30"/>
        <v>2.6909475759121158</v>
      </c>
      <c r="K55" s="8">
        <f t="shared" si="30"/>
        <v>1.5611785992266387</v>
      </c>
      <c r="L55" s="8">
        <f t="shared" si="30"/>
        <v>11.94311594246339</v>
      </c>
      <c r="M55" s="8">
        <f t="shared" si="30"/>
        <v>1.7031390641504929</v>
      </c>
      <c r="N55" s="8">
        <f t="shared" si="30"/>
        <v>2.4355286071798914</v>
      </c>
      <c r="O55" s="8">
        <f t="shared" si="30"/>
        <v>7.3432250924999618</v>
      </c>
      <c r="P55" s="8" t="e">
        <f t="shared" si="30"/>
        <v>#DIV/0!</v>
      </c>
      <c r="Q55" s="8" t="e">
        <f t="shared" si="30"/>
        <v>#DIV/0!</v>
      </c>
      <c r="R55" s="8">
        <f t="shared" si="30"/>
        <v>1.4556935067450432</v>
      </c>
      <c r="S55" s="8">
        <f t="shared" si="30"/>
        <v>8.3297306342087047</v>
      </c>
      <c r="T55" s="8">
        <f t="shared" si="30"/>
        <v>4.4370622110869409</v>
      </c>
      <c r="U55" s="8">
        <f t="shared" si="30"/>
        <v>9.6776658026308517</v>
      </c>
      <c r="V55" s="8">
        <f t="shared" si="30"/>
        <v>42.676942496843409</v>
      </c>
      <c r="W55" s="8">
        <f t="shared" si="30"/>
        <v>42.834021289020519</v>
      </c>
      <c r="X55" s="8" t="e">
        <f t="shared" si="30"/>
        <v>#DIV/0!</v>
      </c>
      <c r="Y55" s="8">
        <f t="shared" si="30"/>
        <v>11.06268237768756</v>
      </c>
      <c r="Z55" s="8">
        <f t="shared" si="30"/>
        <v>7.12849638399139</v>
      </c>
      <c r="AA55" s="8">
        <f t="shared" si="30"/>
        <v>14.960038623176375</v>
      </c>
      <c r="AB55" s="8">
        <f t="shared" si="30"/>
        <v>3.0586745919697274</v>
      </c>
      <c r="AC55" s="8">
        <f t="shared" si="30"/>
        <v>11.695414486451451</v>
      </c>
      <c r="AD55" s="8">
        <f t="shared" si="30"/>
        <v>9.2041737633884591</v>
      </c>
      <c r="AE55" s="8">
        <f t="shared" si="30"/>
        <v>23.482323065556503</v>
      </c>
      <c r="AF55" s="8">
        <f t="shared" si="30"/>
        <v>9.1129033475896453</v>
      </c>
      <c r="AG55" s="8">
        <f t="shared" si="30"/>
        <v>40.932760975859075</v>
      </c>
      <c r="AH55" s="8">
        <f t="shared" si="30"/>
        <v>42.871804672769265</v>
      </c>
      <c r="AI55" s="8" t="e">
        <f t="shared" si="30"/>
        <v>#DIV/0!</v>
      </c>
      <c r="AJ55" s="8">
        <f t="shared" si="30"/>
        <v>45.083544128255092</v>
      </c>
      <c r="AK55" s="8" t="e">
        <f t="shared" si="30"/>
        <v>#DIV/0!</v>
      </c>
      <c r="AL55" s="8">
        <f t="shared" si="30"/>
        <v>42.190009713412735</v>
      </c>
      <c r="AM55" s="8">
        <f t="shared" si="30"/>
        <v>39.464475492333428</v>
      </c>
      <c r="AN55" s="8">
        <f t="shared" si="30"/>
        <v>38.699915995191162</v>
      </c>
      <c r="AO55" s="8">
        <f t="shared" si="30"/>
        <v>60.911461313248566</v>
      </c>
      <c r="AP55" s="8">
        <f t="shared" si="30"/>
        <v>8.2305622570621804</v>
      </c>
      <c r="AQ55" s="8">
        <f t="shared" si="30"/>
        <v>33.999957291928744</v>
      </c>
      <c r="AR55" s="8">
        <f t="shared" si="30"/>
        <v>24.311040517653403</v>
      </c>
    </row>
    <row r="56" spans="1:44" x14ac:dyDescent="0.2">
      <c r="A56" s="43" t="s">
        <v>253</v>
      </c>
      <c r="C56" s="8">
        <f>100*_xlfn.STDEV.S(C7,C22)/((C7+C22)/2)</f>
        <v>5.9489142325464277</v>
      </c>
      <c r="D56" s="8">
        <f>100*_xlfn.STDEV.S(D7,D22)/((D7+D22)/2)</f>
        <v>7.3952906957494768</v>
      </c>
      <c r="E56" s="8">
        <f>100*_xlfn.STDEV.S(E7,E22)/((E7+E22)/2)</f>
        <v>15.071142335969752</v>
      </c>
      <c r="F56" s="14"/>
      <c r="G56" s="14">
        <f t="shared" ref="G56:AR56" si="31">100*_xlfn.STDEV.S(G7,G22)/((G7+G22)/2)</f>
        <v>27.983654417993101</v>
      </c>
      <c r="H56" s="8">
        <f t="shared" si="31"/>
        <v>0.96042825070691606</v>
      </c>
      <c r="I56" s="8">
        <f t="shared" si="31"/>
        <v>8.548163705890504</v>
      </c>
      <c r="J56" s="14">
        <f t="shared" si="31"/>
        <v>1.6573914817976831</v>
      </c>
      <c r="K56" s="8">
        <f t="shared" si="31"/>
        <v>4.5885054529839886</v>
      </c>
      <c r="L56" s="8">
        <f t="shared" si="31"/>
        <v>0.50521771573900687</v>
      </c>
      <c r="M56" s="8">
        <f t="shared" si="31"/>
        <v>2.5580374511814066</v>
      </c>
      <c r="N56" s="8">
        <f t="shared" si="31"/>
        <v>1.6354718129507326</v>
      </c>
      <c r="O56" s="8">
        <f t="shared" si="31"/>
        <v>11.351300346851986</v>
      </c>
      <c r="P56" s="8" t="e">
        <f t="shared" si="31"/>
        <v>#DIV/0!</v>
      </c>
      <c r="Q56" s="8" t="e">
        <f t="shared" si="31"/>
        <v>#DIV/0!</v>
      </c>
      <c r="R56" s="8">
        <f t="shared" si="31"/>
        <v>13.381470295524705</v>
      </c>
      <c r="S56" s="8">
        <f t="shared" si="31"/>
        <v>3.8131540641242756</v>
      </c>
      <c r="T56" s="8">
        <f t="shared" si="31"/>
        <v>6.0066202799533759</v>
      </c>
      <c r="U56" s="8">
        <f t="shared" si="31"/>
        <v>1.1680395117144373</v>
      </c>
      <c r="V56" s="8">
        <f t="shared" si="31"/>
        <v>8.7030597171491824</v>
      </c>
      <c r="W56" s="8">
        <f t="shared" si="31"/>
        <v>10.283725483921442</v>
      </c>
      <c r="X56" s="8" t="e">
        <f t="shared" si="31"/>
        <v>#DIV/0!</v>
      </c>
      <c r="Y56" s="8">
        <f t="shared" si="31"/>
        <v>59.845630718763871</v>
      </c>
      <c r="Z56" s="8">
        <f t="shared" si="31"/>
        <v>1.6299646415538913</v>
      </c>
      <c r="AA56" s="8">
        <f t="shared" si="31"/>
        <v>2.1864397054930147</v>
      </c>
      <c r="AB56" s="8">
        <f t="shared" si="31"/>
        <v>3.4923671492071429</v>
      </c>
      <c r="AC56" s="8">
        <f t="shared" si="31"/>
        <v>0.79291064781134424</v>
      </c>
      <c r="AD56" s="8">
        <f t="shared" si="31"/>
        <v>6.3752204121625233</v>
      </c>
      <c r="AE56" s="8">
        <f t="shared" si="31"/>
        <v>1.1778150326010863</v>
      </c>
      <c r="AF56" s="8">
        <f t="shared" si="31"/>
        <v>5.1198730488228383</v>
      </c>
      <c r="AG56" s="8">
        <f t="shared" si="31"/>
        <v>18.106610877138895</v>
      </c>
      <c r="AH56" s="8">
        <f t="shared" si="31"/>
        <v>1.2102459721631511</v>
      </c>
      <c r="AI56" s="8" t="e">
        <f t="shared" si="31"/>
        <v>#DIV/0!</v>
      </c>
      <c r="AJ56" s="8">
        <f t="shared" si="31"/>
        <v>20.433702552127048</v>
      </c>
      <c r="AK56" s="8" t="e">
        <f t="shared" si="31"/>
        <v>#DIV/0!</v>
      </c>
      <c r="AL56" s="8">
        <f t="shared" si="31"/>
        <v>25.33412041986999</v>
      </c>
      <c r="AM56" s="8">
        <f t="shared" si="31"/>
        <v>2.0708125089199925</v>
      </c>
      <c r="AN56" s="8">
        <f t="shared" si="31"/>
        <v>2.1006263020466189</v>
      </c>
      <c r="AO56" s="8">
        <f t="shared" si="31"/>
        <v>9.4877557921058564</v>
      </c>
      <c r="AP56" s="8">
        <f t="shared" si="31"/>
        <v>10.254888787084656</v>
      </c>
      <c r="AQ56" s="8">
        <f t="shared" si="31"/>
        <v>7.4278543931234502</v>
      </c>
      <c r="AR56" s="8">
        <f t="shared" si="31"/>
        <v>10.90138439286895</v>
      </c>
    </row>
    <row r="57" spans="1:44" x14ac:dyDescent="0.2">
      <c r="A57" s="43" t="s">
        <v>254</v>
      </c>
      <c r="C57" s="8">
        <f>100*_xlfn.STDEV.S(C7,C23)/((C7+C23)/2)</f>
        <v>6.2186594881709087</v>
      </c>
      <c r="D57" s="8">
        <f>100*_xlfn.STDEV.S(D7,D23)/((D7+D23)/2)</f>
        <v>7.0138166074228394</v>
      </c>
      <c r="E57" s="8">
        <f>100*_xlfn.STDEV.S(E7,E23)/((E7+E23)/2)</f>
        <v>13.858752369070872</v>
      </c>
      <c r="F57" s="14"/>
      <c r="G57" s="14">
        <f t="shared" ref="G57:AR57" si="32">100*_xlfn.STDEV.S(G7,G23)/((G7+G23)/2)</f>
        <v>23.185893410705017</v>
      </c>
      <c r="H57" s="8">
        <f t="shared" si="32"/>
        <v>0.60161996159646158</v>
      </c>
      <c r="I57" s="8">
        <f t="shared" si="32"/>
        <v>5.4323750029870173</v>
      </c>
      <c r="J57" s="14">
        <f t="shared" si="32"/>
        <v>4.5243415491347659E-2</v>
      </c>
      <c r="K57" s="8">
        <f t="shared" si="32"/>
        <v>3.4816512086559195</v>
      </c>
      <c r="L57" s="8">
        <f t="shared" si="32"/>
        <v>5.5778669367721205</v>
      </c>
      <c r="M57" s="8">
        <f t="shared" si="32"/>
        <v>1.837129223568837</v>
      </c>
      <c r="N57" s="8">
        <f t="shared" si="32"/>
        <v>1.0037821899551205</v>
      </c>
      <c r="O57" s="8">
        <f t="shared" si="32"/>
        <v>9.115421342004959</v>
      </c>
      <c r="P57" s="8" t="e">
        <f t="shared" si="32"/>
        <v>#DIV/0!</v>
      </c>
      <c r="Q57" s="8" t="e">
        <f t="shared" si="32"/>
        <v>#DIV/0!</v>
      </c>
      <c r="R57" s="8">
        <f t="shared" si="32"/>
        <v>10.046003764851831</v>
      </c>
      <c r="S57" s="8">
        <f t="shared" si="32"/>
        <v>3.4231566651694982</v>
      </c>
      <c r="T57" s="8">
        <f t="shared" si="32"/>
        <v>4.8477595601689547</v>
      </c>
      <c r="U57" s="8">
        <f t="shared" si="32"/>
        <v>2.2879768534218194</v>
      </c>
      <c r="V57" s="8">
        <f t="shared" si="32"/>
        <v>10.070487189018886</v>
      </c>
      <c r="W57" s="8">
        <f t="shared" si="32"/>
        <v>11.669532348090378</v>
      </c>
      <c r="X57" s="8" t="e">
        <f t="shared" si="32"/>
        <v>#DIV/0!</v>
      </c>
      <c r="Y57" s="8">
        <f t="shared" si="32"/>
        <v>53.164530248735922</v>
      </c>
      <c r="Z57" s="8">
        <f t="shared" si="32"/>
        <v>3.7888208933418723</v>
      </c>
      <c r="AA57" s="8">
        <f t="shared" si="32"/>
        <v>0.87660285284030737</v>
      </c>
      <c r="AB57" s="8">
        <f t="shared" si="32"/>
        <v>1.6665700601151872</v>
      </c>
      <c r="AC57" s="8">
        <f t="shared" si="32"/>
        <v>3.8482773532635983</v>
      </c>
      <c r="AD57" s="8">
        <f t="shared" si="32"/>
        <v>2.8883190969821797</v>
      </c>
      <c r="AE57" s="8">
        <f t="shared" si="32"/>
        <v>0.93751030954813031</v>
      </c>
      <c r="AF57" s="8">
        <f t="shared" si="32"/>
        <v>0.94895496401492063</v>
      </c>
      <c r="AG57" s="8">
        <f t="shared" si="32"/>
        <v>13.613300740014429</v>
      </c>
      <c r="AH57" s="8">
        <f t="shared" si="32"/>
        <v>1.455669162554593</v>
      </c>
      <c r="AI57" s="8" t="e">
        <f t="shared" si="32"/>
        <v>#DIV/0!</v>
      </c>
      <c r="AJ57" s="8">
        <f t="shared" si="32"/>
        <v>18.346479607858274</v>
      </c>
      <c r="AK57" s="8" t="e">
        <f t="shared" si="32"/>
        <v>#DIV/0!</v>
      </c>
      <c r="AL57" s="8">
        <f t="shared" si="32"/>
        <v>16.775334039009842</v>
      </c>
      <c r="AM57" s="8">
        <f t="shared" si="32"/>
        <v>7.1816676444785328</v>
      </c>
      <c r="AN57" s="8">
        <f t="shared" si="32"/>
        <v>7.2154105126076526</v>
      </c>
      <c r="AO57" s="8">
        <f t="shared" si="32"/>
        <v>14.100186095234452</v>
      </c>
      <c r="AP57" s="8">
        <f t="shared" si="32"/>
        <v>10.012936443083509</v>
      </c>
      <c r="AQ57" s="8">
        <f t="shared" si="32"/>
        <v>9.6063891551269975</v>
      </c>
      <c r="AR57" s="8">
        <f t="shared" si="32"/>
        <v>21.485359372235479</v>
      </c>
    </row>
    <row r="58" spans="1:44" x14ac:dyDescent="0.2">
      <c r="A58" s="43" t="s">
        <v>255</v>
      </c>
      <c r="C58" s="8">
        <f>100*_xlfn.STDEV.S(C7,C24)/((C7+C24)/2)</f>
        <v>5.7408379020923306</v>
      </c>
      <c r="D58" s="8">
        <f>100*_xlfn.STDEV.S(D7,D24)/((D7+D24)/2)</f>
        <v>8.6928352563845408</v>
      </c>
      <c r="E58" s="8">
        <f>100*_xlfn.STDEV.S(E7,E24)/((E7+E24)/2)</f>
        <v>10.166947019490685</v>
      </c>
      <c r="F58" s="14"/>
      <c r="G58" s="14">
        <f t="shared" ref="G58:AR58" si="33">100*_xlfn.STDEV.S(G7,G24)/((G7+G24)/2)</f>
        <v>22.058597992274755</v>
      </c>
      <c r="H58" s="8">
        <f t="shared" si="33"/>
        <v>8.6242459445007136E-2</v>
      </c>
      <c r="I58" s="8">
        <f t="shared" si="33"/>
        <v>5.9166731176923903</v>
      </c>
      <c r="J58" s="14">
        <f t="shared" si="33"/>
        <v>1.1226325210856984</v>
      </c>
      <c r="K58" s="8">
        <f t="shared" si="33"/>
        <v>3.3736292424502112</v>
      </c>
      <c r="L58" s="8" t="e">
        <f t="shared" si="33"/>
        <v>#DIV/0!</v>
      </c>
      <c r="M58" s="8">
        <f t="shared" si="33"/>
        <v>2.2888280047201288</v>
      </c>
      <c r="N58" s="8">
        <f t="shared" si="33"/>
        <v>1.9656491198438744</v>
      </c>
      <c r="O58" s="8">
        <f t="shared" si="33"/>
        <v>7.0140209219686165</v>
      </c>
      <c r="P58" s="8" t="e">
        <f t="shared" si="33"/>
        <v>#DIV/0!</v>
      </c>
      <c r="Q58" s="8" t="e">
        <f t="shared" si="33"/>
        <v>#DIV/0!</v>
      </c>
      <c r="R58" s="8">
        <f t="shared" si="33"/>
        <v>3.4226916180540874</v>
      </c>
      <c r="S58" s="8">
        <f t="shared" si="33"/>
        <v>0.18845319443230379</v>
      </c>
      <c r="T58" s="8">
        <f t="shared" si="33"/>
        <v>3.3537290559308004</v>
      </c>
      <c r="U58" s="8">
        <f t="shared" si="33"/>
        <v>4.1617811659745767</v>
      </c>
      <c r="V58" s="8">
        <f t="shared" si="33"/>
        <v>18.715865358895559</v>
      </c>
      <c r="W58" s="8">
        <f t="shared" si="33"/>
        <v>20.900557829673204</v>
      </c>
      <c r="X58" s="8" t="e">
        <f t="shared" si="33"/>
        <v>#DIV/0!</v>
      </c>
      <c r="Y58" s="8">
        <f t="shared" si="33"/>
        <v>21.176190829332903</v>
      </c>
      <c r="Z58" s="8">
        <f t="shared" si="33"/>
        <v>5.3027429284034069</v>
      </c>
      <c r="AA58" s="8">
        <f t="shared" si="33"/>
        <v>3.8900386423380637</v>
      </c>
      <c r="AB58" s="8">
        <f t="shared" si="33"/>
        <v>1.2094171730229883</v>
      </c>
      <c r="AC58" s="8">
        <f t="shared" si="33"/>
        <v>9.1175737167547126</v>
      </c>
      <c r="AD58" s="8">
        <f t="shared" si="33"/>
        <v>4.0244677927070445</v>
      </c>
      <c r="AE58" s="8">
        <f t="shared" si="33"/>
        <v>7.6294334974847198</v>
      </c>
      <c r="AF58" s="8">
        <f t="shared" si="33"/>
        <v>5.1465249497228012</v>
      </c>
      <c r="AG58" s="8">
        <f t="shared" si="33"/>
        <v>14.728631949342528</v>
      </c>
      <c r="AH58" s="8">
        <f t="shared" si="33"/>
        <v>12.183273995187076</v>
      </c>
      <c r="AI58" s="8" t="e">
        <f t="shared" si="33"/>
        <v>#DIV/0!</v>
      </c>
      <c r="AJ58" s="8">
        <f t="shared" si="33"/>
        <v>16.251095417383752</v>
      </c>
      <c r="AK58" s="8" t="e">
        <f t="shared" si="33"/>
        <v>#DIV/0!</v>
      </c>
      <c r="AL58" s="8">
        <f t="shared" si="33"/>
        <v>22.859974618722472</v>
      </c>
      <c r="AM58" s="8">
        <f t="shared" si="33"/>
        <v>24.511013705038131</v>
      </c>
      <c r="AN58" s="8">
        <f t="shared" si="33"/>
        <v>25.743917659458788</v>
      </c>
      <c r="AO58" s="8">
        <f t="shared" si="33"/>
        <v>32.329075298868119</v>
      </c>
      <c r="AP58" s="8">
        <f t="shared" si="33"/>
        <v>15.222417676780745</v>
      </c>
      <c r="AQ58" s="8">
        <f t="shared" si="33"/>
        <v>14.877489927677159</v>
      </c>
      <c r="AR58" s="8">
        <f t="shared" si="33"/>
        <v>11.255200712212304</v>
      </c>
    </row>
    <row r="59" spans="1:44" x14ac:dyDescent="0.2">
      <c r="A59" s="43" t="s">
        <v>256</v>
      </c>
      <c r="C59" s="8">
        <f>100*_xlfn.STDEV.S(C7,C25)/((C7+C25)/2)</f>
        <v>6.6304091613818406</v>
      </c>
      <c r="D59" s="8">
        <f>100*_xlfn.STDEV.S(D7,D25)/((D7+D25)/2)</f>
        <v>9.4416102082841924</v>
      </c>
      <c r="E59" s="8">
        <f>100*_xlfn.STDEV.S(E7,E25)/((E7+E25)/2)</f>
        <v>12.320917604605283</v>
      </c>
      <c r="F59" s="14"/>
      <c r="G59" s="14">
        <f t="shared" ref="G59:AR59" si="34">100*_xlfn.STDEV.S(G7,G25)/((G7+G25)/2)</f>
        <v>23.993847788884903</v>
      </c>
      <c r="H59" s="8">
        <f t="shared" si="34"/>
        <v>0.72112872868882383</v>
      </c>
      <c r="I59" s="8">
        <f t="shared" si="34"/>
        <v>6.0691895747685596</v>
      </c>
      <c r="J59" s="14">
        <f t="shared" si="34"/>
        <v>3.9144029448015767E-2</v>
      </c>
      <c r="K59" s="8">
        <f t="shared" si="34"/>
        <v>3.42178587924194</v>
      </c>
      <c r="L59" s="8" t="e">
        <f t="shared" si="34"/>
        <v>#DIV/0!</v>
      </c>
      <c r="M59" s="8">
        <f t="shared" si="34"/>
        <v>2.825697462398562</v>
      </c>
      <c r="N59" s="8">
        <f t="shared" si="34"/>
        <v>1.0339779173641626</v>
      </c>
      <c r="O59" s="8">
        <f t="shared" si="34"/>
        <v>8.2533843463941796</v>
      </c>
      <c r="P59" s="8" t="e">
        <f t="shared" si="34"/>
        <v>#DIV/0!</v>
      </c>
      <c r="Q59" s="8" t="e">
        <f t="shared" si="34"/>
        <v>#DIV/0!</v>
      </c>
      <c r="R59" s="8">
        <f t="shared" si="34"/>
        <v>5.5993642223425049</v>
      </c>
      <c r="S59" s="8">
        <f t="shared" si="34"/>
        <v>1.6361797776924576</v>
      </c>
      <c r="T59" s="8">
        <f t="shared" si="34"/>
        <v>5.1036209613782271</v>
      </c>
      <c r="U59" s="8">
        <f t="shared" si="34"/>
        <v>2.9331429898095505</v>
      </c>
      <c r="V59" s="8">
        <f t="shared" si="34"/>
        <v>16.98041443695168</v>
      </c>
      <c r="W59" s="8">
        <f t="shared" si="34"/>
        <v>20.085062412640504</v>
      </c>
      <c r="X59" s="8" t="e">
        <f t="shared" si="34"/>
        <v>#DIV/0!</v>
      </c>
      <c r="Y59" s="8">
        <f t="shared" si="34"/>
        <v>11.309806490105569</v>
      </c>
      <c r="Z59" s="8">
        <f t="shared" si="34"/>
        <v>5.2363777908430098</v>
      </c>
      <c r="AA59" s="8">
        <f t="shared" si="34"/>
        <v>2.5209442259872841</v>
      </c>
      <c r="AB59" s="8">
        <f t="shared" si="34"/>
        <v>1.2094171730229883</v>
      </c>
      <c r="AC59" s="8">
        <f t="shared" si="34"/>
        <v>5.6169930719843011</v>
      </c>
      <c r="AD59" s="8">
        <f t="shared" si="34"/>
        <v>1.7036416888378756</v>
      </c>
      <c r="AE59" s="8">
        <f t="shared" si="34"/>
        <v>6.3622317183956785</v>
      </c>
      <c r="AF59" s="8">
        <f t="shared" si="34"/>
        <v>2.5858673530685681</v>
      </c>
      <c r="AG59" s="8">
        <f t="shared" si="34"/>
        <v>19.866154976535917</v>
      </c>
      <c r="AH59" s="8">
        <f t="shared" si="34"/>
        <v>11.13839346125356</v>
      </c>
      <c r="AI59" s="8" t="e">
        <f t="shared" si="34"/>
        <v>#DIV/0!</v>
      </c>
      <c r="AJ59" s="8">
        <f t="shared" si="34"/>
        <v>18.407166386226354</v>
      </c>
      <c r="AK59" s="8" t="e">
        <f t="shared" si="34"/>
        <v>#DIV/0!</v>
      </c>
      <c r="AL59" s="8">
        <f t="shared" si="34"/>
        <v>12.221844231464271</v>
      </c>
      <c r="AM59" s="8">
        <f t="shared" si="34"/>
        <v>15.003323848937589</v>
      </c>
      <c r="AN59" s="8">
        <f t="shared" si="34"/>
        <v>19.669578847057455</v>
      </c>
      <c r="AO59" s="8">
        <f t="shared" si="34"/>
        <v>28.116475120154643</v>
      </c>
      <c r="AP59" s="8">
        <f t="shared" si="34"/>
        <v>1.7444382032515535</v>
      </c>
      <c r="AQ59" s="8">
        <f t="shared" si="34"/>
        <v>16.148176450791528</v>
      </c>
      <c r="AR59" s="8">
        <f t="shared" si="34"/>
        <v>9.7645823210101259</v>
      </c>
    </row>
    <row r="61" spans="1:44" x14ac:dyDescent="0.2">
      <c r="A61" s="39" t="s">
        <v>197</v>
      </c>
    </row>
    <row r="62" spans="1:44" x14ac:dyDescent="0.2">
      <c r="A62" s="43" t="s">
        <v>198</v>
      </c>
      <c r="C62" s="8">
        <f>_xlfn.STDEV.S(C5,C11)</f>
        <v>9.4045201897810835E-2</v>
      </c>
      <c r="D62" s="8">
        <f>_xlfn.STDEV.S(D5,D11)</f>
        <v>0.17041273426595771</v>
      </c>
      <c r="E62" s="8">
        <f>_xlfn.STDEV.S(E5,E11)</f>
        <v>0.89802561210691501</v>
      </c>
      <c r="F62" s="14"/>
      <c r="G62" s="14">
        <f t="shared" ref="G62:AR62" si="35">_xlfn.STDEV.S(G5,G11)</f>
        <v>3.4930226462477135E-2</v>
      </c>
      <c r="H62" s="8">
        <f t="shared" si="35"/>
        <v>2.0506096654409875E-2</v>
      </c>
      <c r="I62" s="8">
        <f t="shared" si="35"/>
        <v>0.39597979746446693</v>
      </c>
      <c r="J62" s="14">
        <f t="shared" si="35"/>
        <v>411.73187380760282</v>
      </c>
      <c r="K62" s="8">
        <f t="shared" si="35"/>
        <v>8.5559920523572401</v>
      </c>
      <c r="L62" s="8">
        <f t="shared" si="35"/>
        <v>14.142135623730951</v>
      </c>
      <c r="M62" s="8">
        <f t="shared" si="35"/>
        <v>162.01407347241485</v>
      </c>
      <c r="N62" s="8">
        <f t="shared" si="35"/>
        <v>0.24748737341529264</v>
      </c>
      <c r="O62" s="8">
        <f t="shared" si="35"/>
        <v>2.5455844122715718</v>
      </c>
      <c r="P62" s="8">
        <f t="shared" si="35"/>
        <v>5.9396969619670026</v>
      </c>
      <c r="Q62" s="8">
        <f t="shared" si="35"/>
        <v>23.652721830689977</v>
      </c>
      <c r="R62" s="8">
        <f t="shared" si="35"/>
        <v>21.191990232160826</v>
      </c>
      <c r="S62" s="8">
        <f t="shared" si="35"/>
        <v>0.70003571337468218</v>
      </c>
      <c r="T62" s="8" t="e">
        <f t="shared" si="35"/>
        <v>#DIV/0!</v>
      </c>
      <c r="U62" s="8">
        <f t="shared" si="35"/>
        <v>7.5024029483892694</v>
      </c>
      <c r="V62" s="8">
        <f t="shared" si="35"/>
        <v>4.63508495067782</v>
      </c>
      <c r="W62" s="8">
        <f t="shared" si="35"/>
        <v>6.1843559082575457</v>
      </c>
      <c r="X62" s="8">
        <f t="shared" si="35"/>
        <v>0.12798632739476518</v>
      </c>
      <c r="Y62" s="8" t="e">
        <f t="shared" si="35"/>
        <v>#DIV/0!</v>
      </c>
      <c r="Z62" s="8">
        <f t="shared" si="35"/>
        <v>0.62366818100653465</v>
      </c>
      <c r="AA62" s="8">
        <f t="shared" si="35"/>
        <v>9.8994949366116736E-3</v>
      </c>
      <c r="AB62" s="8">
        <f t="shared" si="35"/>
        <v>3.3941125496954314E-2</v>
      </c>
      <c r="AC62" s="8" t="e">
        <f t="shared" si="35"/>
        <v>#DIV/0!</v>
      </c>
      <c r="AD62" s="8">
        <f t="shared" si="35"/>
        <v>0.1838477631085022</v>
      </c>
      <c r="AE62" s="8">
        <f t="shared" si="35"/>
        <v>0.13647160876900372</v>
      </c>
      <c r="AF62" s="8">
        <f t="shared" si="35"/>
        <v>6.4346717087975833E-2</v>
      </c>
      <c r="AG62" s="8">
        <f t="shared" si="35"/>
        <v>0.47871129086329312</v>
      </c>
      <c r="AH62" s="8" t="e">
        <f t="shared" si="35"/>
        <v>#DIV/0!</v>
      </c>
      <c r="AI62" s="8">
        <f t="shared" si="35"/>
        <v>1.5747268017024418</v>
      </c>
      <c r="AJ62" s="8" t="e">
        <f t="shared" si="35"/>
        <v>#DIV/0!</v>
      </c>
      <c r="AK62" s="8" t="e">
        <f t="shared" si="35"/>
        <v>#DIV/0!</v>
      </c>
      <c r="AL62" s="8" t="e">
        <f t="shared" si="35"/>
        <v>#DIV/0!</v>
      </c>
      <c r="AM62" s="8">
        <f t="shared" si="35"/>
        <v>0.39810111780802643</v>
      </c>
      <c r="AN62" s="8">
        <f t="shared" si="35"/>
        <v>6.5053823869162267E-2</v>
      </c>
      <c r="AO62" s="8">
        <f t="shared" si="35"/>
        <v>0.15839191898578681</v>
      </c>
      <c r="AP62" s="8">
        <f t="shared" si="35"/>
        <v>1.5259364338005676</v>
      </c>
      <c r="AQ62" s="8" t="e">
        <f t="shared" si="35"/>
        <v>#DIV/0!</v>
      </c>
      <c r="AR62" s="8" t="e">
        <f t="shared" si="35"/>
        <v>#DIV/0!</v>
      </c>
    </row>
    <row r="63" spans="1:44" x14ac:dyDescent="0.2">
      <c r="A63" s="43" t="s">
        <v>245</v>
      </c>
      <c r="C63" s="8">
        <f>_xlfn.STDEV.S(C5,C12)</f>
        <v>4.3133513652379517E-2</v>
      </c>
      <c r="D63" s="8">
        <f>_xlfn.STDEV.S(D5,D12)</f>
        <v>2.1213203435595972E-2</v>
      </c>
      <c r="E63" s="8">
        <f>_xlfn.STDEV.S(E5,E12)</f>
        <v>0.59396969619669981</v>
      </c>
      <c r="F63" s="14"/>
      <c r="G63" s="14">
        <f t="shared" ref="G63:AR63" si="36">_xlfn.STDEV.S(G5,G12)</f>
        <v>2.0242574927624393</v>
      </c>
      <c r="H63" s="8">
        <f t="shared" si="36"/>
        <v>1.0606601717798201E-2</v>
      </c>
      <c r="I63" s="8">
        <f t="shared" si="36"/>
        <v>2.8284271247462554E-2</v>
      </c>
      <c r="J63" s="14">
        <f t="shared" si="36"/>
        <v>314.85824478504583</v>
      </c>
      <c r="K63" s="8">
        <f t="shared" si="36"/>
        <v>14.849242404917497</v>
      </c>
      <c r="L63" s="8">
        <f t="shared" si="36"/>
        <v>27.506453788156684</v>
      </c>
      <c r="M63" s="8">
        <f t="shared" si="36"/>
        <v>180.39884978326671</v>
      </c>
      <c r="N63" s="8">
        <f t="shared" si="36"/>
        <v>2.1213203435597228E-2</v>
      </c>
      <c r="O63" s="8">
        <f t="shared" si="36"/>
        <v>2.9344931419241713</v>
      </c>
      <c r="P63" s="8">
        <f t="shared" si="36"/>
        <v>8.4852813742385695</v>
      </c>
      <c r="Q63" s="8">
        <f t="shared" si="36"/>
        <v>24.253762594698561</v>
      </c>
      <c r="R63" s="8">
        <f t="shared" si="36"/>
        <v>14.085567081235986</v>
      </c>
      <c r="S63" s="8">
        <f t="shared" si="36"/>
        <v>0.46669047558312149</v>
      </c>
      <c r="T63" s="8" t="e">
        <f t="shared" si="36"/>
        <v>#DIV/0!</v>
      </c>
      <c r="U63" s="8">
        <f t="shared" si="36"/>
        <v>6.5053823869162386</v>
      </c>
      <c r="V63" s="8">
        <f t="shared" si="36"/>
        <v>4.4696219638801633</v>
      </c>
      <c r="W63" s="8">
        <f t="shared" si="36"/>
        <v>5.5507882323144058</v>
      </c>
      <c r="X63" s="8">
        <f t="shared" si="36"/>
        <v>0.12798632739476518</v>
      </c>
      <c r="Y63" s="8" t="e">
        <f t="shared" si="36"/>
        <v>#DIV/0!</v>
      </c>
      <c r="Z63" s="8">
        <f t="shared" si="36"/>
        <v>0.30476302269140204</v>
      </c>
      <c r="AA63" s="8">
        <f t="shared" si="36"/>
        <v>2.8284271247461926E-2</v>
      </c>
      <c r="AB63" s="8">
        <f t="shared" si="36"/>
        <v>8.6267027304758714E-2</v>
      </c>
      <c r="AC63" s="8" t="e">
        <f t="shared" si="36"/>
        <v>#DIV/0!</v>
      </c>
      <c r="AD63" s="8">
        <f t="shared" si="36"/>
        <v>0.23475945135393367</v>
      </c>
      <c r="AE63" s="8">
        <f t="shared" si="36"/>
        <v>0.1272792206135786</v>
      </c>
      <c r="AF63" s="8">
        <f t="shared" si="36"/>
        <v>3.3234018715767762E-2</v>
      </c>
      <c r="AG63" s="8">
        <f t="shared" si="36"/>
        <v>0.46881179592668037</v>
      </c>
      <c r="AH63" s="8" t="e">
        <f t="shared" si="36"/>
        <v>#DIV/0!</v>
      </c>
      <c r="AI63" s="8">
        <f t="shared" si="36"/>
        <v>1.6581654018824539</v>
      </c>
      <c r="AJ63" s="8" t="e">
        <f t="shared" si="36"/>
        <v>#DIV/0!</v>
      </c>
      <c r="AK63" s="8" t="e">
        <f t="shared" si="36"/>
        <v>#DIV/0!</v>
      </c>
      <c r="AL63" s="8" t="e">
        <f t="shared" si="36"/>
        <v>#DIV/0!</v>
      </c>
      <c r="AM63" s="8">
        <f t="shared" si="36"/>
        <v>0.328097546470557</v>
      </c>
      <c r="AN63" s="8">
        <f t="shared" si="36"/>
        <v>7.4246212024587518E-2</v>
      </c>
      <c r="AO63" s="8">
        <f t="shared" si="36"/>
        <v>0.10182337649086251</v>
      </c>
      <c r="AP63" s="8">
        <f t="shared" si="36"/>
        <v>1.5280577541441296</v>
      </c>
      <c r="AQ63" s="8" t="e">
        <f t="shared" si="36"/>
        <v>#DIV/0!</v>
      </c>
      <c r="AR63" s="8" t="e">
        <f t="shared" si="36"/>
        <v>#DIV/0!</v>
      </c>
    </row>
    <row r="64" spans="1:44" x14ac:dyDescent="0.2">
      <c r="A64" s="43" t="s">
        <v>246</v>
      </c>
      <c r="C64" s="8">
        <f t="shared" ref="C64:E65" si="37">_xlfn.STDEV.S(C5,C13)</f>
        <v>1.8384776310850254E-2</v>
      </c>
      <c r="D64" s="8">
        <f t="shared" si="37"/>
        <v>0.17677669529663689</v>
      </c>
      <c r="E64" s="8">
        <f t="shared" si="37"/>
        <v>0.23334523779156074</v>
      </c>
      <c r="F64" s="14"/>
      <c r="G64" s="14">
        <f t="shared" ref="G64:AR64" si="38">_xlfn.STDEV.S(G5,G13)</f>
        <v>1.09775867047613</v>
      </c>
      <c r="H64" s="8">
        <f t="shared" si="38"/>
        <v>1.484924240491752E-2</v>
      </c>
      <c r="I64" s="8">
        <f t="shared" si="38"/>
        <v>0.12020815280171303</v>
      </c>
      <c r="J64" s="14">
        <f t="shared" si="38"/>
        <v>217.98461576248883</v>
      </c>
      <c r="K64" s="8">
        <f t="shared" si="38"/>
        <v>0.56568542494924612</v>
      </c>
      <c r="L64" s="8">
        <f t="shared" si="38"/>
        <v>22.698127676088191</v>
      </c>
      <c r="M64" s="8">
        <f t="shared" si="38"/>
        <v>181.10595656445341</v>
      </c>
      <c r="N64" s="8">
        <f t="shared" si="38"/>
        <v>3.5355339059326626E-2</v>
      </c>
      <c r="O64" s="8">
        <f t="shared" si="38"/>
        <v>3.2173358543987893</v>
      </c>
      <c r="P64" s="8">
        <f t="shared" si="38"/>
        <v>1.8384776310850195</v>
      </c>
      <c r="Q64" s="8">
        <f t="shared" si="38"/>
        <v>22.641559133593208</v>
      </c>
      <c r="R64" s="8">
        <f t="shared" si="38"/>
        <v>15.683628406717597</v>
      </c>
      <c r="S64" s="8">
        <f t="shared" si="38"/>
        <v>2.1213203435595972E-2</v>
      </c>
      <c r="T64" s="8" t="e">
        <f t="shared" si="38"/>
        <v>#DIV/0!</v>
      </c>
      <c r="U64" s="8">
        <f t="shared" si="38"/>
        <v>5.5861435713737295</v>
      </c>
      <c r="V64" s="8">
        <f t="shared" si="38"/>
        <v>4.0941482630701085</v>
      </c>
      <c r="W64" s="8">
        <f t="shared" si="38"/>
        <v>3.6910973977937744</v>
      </c>
      <c r="X64" s="8">
        <f t="shared" si="38"/>
        <v>3.5355339059327407E-3</v>
      </c>
      <c r="Y64" s="8" t="e">
        <f t="shared" si="38"/>
        <v>#DIV/0!</v>
      </c>
      <c r="Z64" s="8">
        <f t="shared" si="38"/>
        <v>2.1071782079359127</v>
      </c>
      <c r="AA64" s="8">
        <f t="shared" si="38"/>
        <v>7.7781745930520299E-3</v>
      </c>
      <c r="AB64" s="8">
        <f t="shared" si="38"/>
        <v>0.10394469683442266</v>
      </c>
      <c r="AC64" s="8" t="e">
        <f t="shared" si="38"/>
        <v>#DIV/0!</v>
      </c>
      <c r="AD64" s="8">
        <f t="shared" si="38"/>
        <v>0.19657568516986024</v>
      </c>
      <c r="AE64" s="8">
        <f t="shared" si="38"/>
        <v>0.195868578388674</v>
      </c>
      <c r="AF64" s="8">
        <f t="shared" si="38"/>
        <v>2.2627416997969541E-2</v>
      </c>
      <c r="AG64" s="8">
        <f t="shared" si="38"/>
        <v>0.47941839764447886</v>
      </c>
      <c r="AH64" s="8" t="e">
        <f t="shared" si="38"/>
        <v>#DIV/0!</v>
      </c>
      <c r="AI64" s="8">
        <f t="shared" si="38"/>
        <v>1.5846262966390519</v>
      </c>
      <c r="AJ64" s="8" t="e">
        <f t="shared" si="38"/>
        <v>#DIV/0!</v>
      </c>
      <c r="AK64" s="8" t="e">
        <f t="shared" si="38"/>
        <v>#DIV/0!</v>
      </c>
      <c r="AL64" s="8" t="e">
        <f t="shared" si="38"/>
        <v>#DIV/0!</v>
      </c>
      <c r="AM64" s="8">
        <f t="shared" si="38"/>
        <v>0.40446507883870514</v>
      </c>
      <c r="AN64" s="8">
        <f t="shared" si="38"/>
        <v>6.0104076400856576E-2</v>
      </c>
      <c r="AO64" s="8">
        <f t="shared" si="38"/>
        <v>0.16970562748477139</v>
      </c>
      <c r="AP64" s="8">
        <f t="shared" si="38"/>
        <v>1.3343104960990153</v>
      </c>
      <c r="AQ64" s="8" t="e">
        <f t="shared" si="38"/>
        <v>#DIV/0!</v>
      </c>
      <c r="AR64" s="8" t="e">
        <f t="shared" si="38"/>
        <v>#DIV/0!</v>
      </c>
    </row>
    <row r="65" spans="1:44" x14ac:dyDescent="0.2">
      <c r="A65" s="43" t="s">
        <v>219</v>
      </c>
      <c r="C65" s="8">
        <f t="shared" si="37"/>
        <v>8.4852813742385777E-2</v>
      </c>
      <c r="D65" s="8">
        <f t="shared" si="37"/>
        <v>9.1923881554251727E-2</v>
      </c>
      <c r="E65" s="8">
        <f t="shared" si="37"/>
        <v>0.79903066274079926</v>
      </c>
      <c r="F65" s="14"/>
      <c r="G65" s="14">
        <f t="shared" ref="G65:AR65" si="39">_xlfn.STDEV.S(G6,G14)</f>
        <v>2.020397821108014</v>
      </c>
      <c r="H65" s="8">
        <f t="shared" si="39"/>
        <v>0.13576450198781692</v>
      </c>
      <c r="I65" s="8">
        <f t="shared" si="39"/>
        <v>0.33941125496954311</v>
      </c>
      <c r="J65" s="14">
        <f t="shared" si="39"/>
        <v>883.88347648318313</v>
      </c>
      <c r="K65" s="8">
        <f t="shared" si="39"/>
        <v>4.384062043356586</v>
      </c>
      <c r="L65" s="8">
        <f t="shared" si="39"/>
        <v>10.677312395916884</v>
      </c>
      <c r="M65" s="8">
        <f t="shared" si="39"/>
        <v>32.526911934581186</v>
      </c>
      <c r="N65" s="8">
        <f t="shared" si="39"/>
        <v>2.8284271247462554E-2</v>
      </c>
      <c r="O65" s="8">
        <f t="shared" si="39"/>
        <v>1.2586500705120554</v>
      </c>
      <c r="P65" s="8">
        <f t="shared" si="39"/>
        <v>8.6974134085945423</v>
      </c>
      <c r="Q65" s="8">
        <f t="shared" si="39"/>
        <v>13.859292911256327</v>
      </c>
      <c r="R65" s="8">
        <f t="shared" si="39"/>
        <v>18.031222920256962</v>
      </c>
      <c r="S65" s="8">
        <f t="shared" si="39"/>
        <v>0.32526911934581249</v>
      </c>
      <c r="T65" s="8">
        <f t="shared" si="39"/>
        <v>0.22627416997969416</v>
      </c>
      <c r="U65" s="8">
        <f t="shared" si="39"/>
        <v>22.132442251138947</v>
      </c>
      <c r="V65" s="8">
        <f t="shared" si="39"/>
        <v>6.9367175234400342</v>
      </c>
      <c r="W65" s="8">
        <f t="shared" si="39"/>
        <v>46.598336880193393</v>
      </c>
      <c r="X65" s="8">
        <f t="shared" si="39"/>
        <v>1.4778531726798843</v>
      </c>
      <c r="Y65" s="8" t="e">
        <f t="shared" si="39"/>
        <v>#DIV/0!</v>
      </c>
      <c r="Z65" s="8">
        <f t="shared" si="39"/>
        <v>9.7580735803743543</v>
      </c>
      <c r="AA65" s="8">
        <f t="shared" si="39"/>
        <v>1.2798632739476514</v>
      </c>
      <c r="AB65" s="8">
        <f t="shared" si="39"/>
        <v>1.499066376115479</v>
      </c>
      <c r="AC65" s="8" t="e">
        <f t="shared" si="39"/>
        <v>#DIV/0!</v>
      </c>
      <c r="AD65" s="8">
        <f t="shared" si="39"/>
        <v>3.3799704140716864</v>
      </c>
      <c r="AE65" s="8">
        <f t="shared" si="39"/>
        <v>0.60386919113331161</v>
      </c>
      <c r="AF65" s="8" t="e">
        <f t="shared" si="39"/>
        <v>#DIV/0!</v>
      </c>
      <c r="AG65" s="8">
        <f t="shared" si="39"/>
        <v>1.6114963543241427</v>
      </c>
      <c r="AH65" s="8">
        <f t="shared" si="39"/>
        <v>0.16899852070358548</v>
      </c>
      <c r="AI65" s="8" t="e">
        <f t="shared" si="39"/>
        <v>#DIV/0!</v>
      </c>
      <c r="AJ65" s="8">
        <f t="shared" si="39"/>
        <v>0.30476302269140221</v>
      </c>
      <c r="AK65" s="8" t="e">
        <f t="shared" si="39"/>
        <v>#DIV/0!</v>
      </c>
      <c r="AL65" s="8" t="e">
        <f t="shared" si="39"/>
        <v>#DIV/0!</v>
      </c>
      <c r="AM65" s="8">
        <f t="shared" si="39"/>
        <v>0.47093311627024115</v>
      </c>
      <c r="AN65" s="8">
        <f t="shared" si="39"/>
        <v>7.3539105243400918E-2</v>
      </c>
      <c r="AO65" s="8">
        <f t="shared" si="39"/>
        <v>1.1716759364261109</v>
      </c>
      <c r="AP65" s="8" t="e">
        <f t="shared" si="39"/>
        <v>#DIV/0!</v>
      </c>
      <c r="AQ65" s="8">
        <f t="shared" si="39"/>
        <v>0.23051681066681573</v>
      </c>
      <c r="AR65" s="8" t="e">
        <f t="shared" si="39"/>
        <v>#DIV/0!</v>
      </c>
    </row>
    <row r="66" spans="1:44" x14ac:dyDescent="0.2">
      <c r="A66" s="43" t="s">
        <v>201</v>
      </c>
      <c r="C66" s="8">
        <f t="shared" ref="C66:E67" si="40">_xlfn.STDEV.S(C6,C15)</f>
        <v>5.0911688245431463E-2</v>
      </c>
      <c r="D66" s="8">
        <f t="shared" si="40"/>
        <v>0.14637110370561585</v>
      </c>
      <c r="E66" s="8">
        <f t="shared" si="40"/>
        <v>0.50911688245431475</v>
      </c>
      <c r="F66" s="14"/>
      <c r="G66" s="14">
        <f t="shared" ref="G66:AR66" si="41">_xlfn.STDEV.S(G6,G15)</f>
        <v>1.2120269848945231</v>
      </c>
      <c r="H66" s="8">
        <f t="shared" si="41"/>
        <v>0.18879751057680824</v>
      </c>
      <c r="I66" s="8">
        <f t="shared" si="41"/>
        <v>0.25455844122715798</v>
      </c>
      <c r="J66" s="14">
        <f t="shared" si="41"/>
        <v>848.5281374238557</v>
      </c>
      <c r="K66" s="8">
        <f t="shared" si="41"/>
        <v>20.859650045003153</v>
      </c>
      <c r="L66" s="8">
        <f t="shared" si="41"/>
        <v>4.384062043356586</v>
      </c>
      <c r="M66" s="8">
        <f t="shared" si="41"/>
        <v>29.698484809834994</v>
      </c>
      <c r="N66" s="8">
        <f t="shared" si="41"/>
        <v>0.21213203435596475</v>
      </c>
      <c r="O66" s="8">
        <f t="shared" si="41"/>
        <v>2.4112341238461248</v>
      </c>
      <c r="P66" s="8">
        <f t="shared" si="41"/>
        <v>4.4547727214752477</v>
      </c>
      <c r="Q66" s="8">
        <f t="shared" si="41"/>
        <v>16.617009357883866</v>
      </c>
      <c r="R66" s="8">
        <f t="shared" si="41"/>
        <v>15.839191898578669</v>
      </c>
      <c r="S66" s="8">
        <f t="shared" si="41"/>
        <v>0.29698484809835118</v>
      </c>
      <c r="T66" s="8">
        <f t="shared" si="41"/>
        <v>0.14849242404917432</v>
      </c>
      <c r="U66" s="8">
        <f t="shared" si="41"/>
        <v>17.819090885900991</v>
      </c>
      <c r="V66" s="8">
        <f t="shared" si="41"/>
        <v>5.8336309447890171</v>
      </c>
      <c r="W66" s="8">
        <f t="shared" si="41"/>
        <v>44.618437892871235</v>
      </c>
      <c r="X66" s="8">
        <f t="shared" si="41"/>
        <v>1.5202795795510775</v>
      </c>
      <c r="Y66" s="8" t="e">
        <f t="shared" si="41"/>
        <v>#DIV/0!</v>
      </c>
      <c r="Z66" s="8">
        <f t="shared" si="41"/>
        <v>2.6162950903902278</v>
      </c>
      <c r="AA66" s="8">
        <f t="shared" si="41"/>
        <v>1.258650070512054</v>
      </c>
      <c r="AB66" s="8">
        <f t="shared" si="41"/>
        <v>1.6475588001646544</v>
      </c>
      <c r="AC66" s="8" t="e">
        <f t="shared" si="41"/>
        <v>#DIV/0!</v>
      </c>
      <c r="AD66" s="8">
        <f t="shared" si="41"/>
        <v>2.588010819142764</v>
      </c>
      <c r="AE66" s="8">
        <f t="shared" si="41"/>
        <v>1.2890556621030764</v>
      </c>
      <c r="AF66" s="8" t="e">
        <f t="shared" si="41"/>
        <v>#DIV/0!</v>
      </c>
      <c r="AG66" s="8">
        <f t="shared" si="41"/>
        <v>1.5238151134570075</v>
      </c>
      <c r="AH66" s="8">
        <f t="shared" si="41"/>
        <v>0.21425335469952445</v>
      </c>
      <c r="AI66" s="8" t="e">
        <f t="shared" si="41"/>
        <v>#DIV/0!</v>
      </c>
      <c r="AJ66" s="8">
        <f t="shared" si="41"/>
        <v>0.25173001410241064</v>
      </c>
      <c r="AK66" s="8" t="e">
        <f t="shared" si="41"/>
        <v>#DIV/0!</v>
      </c>
      <c r="AL66" s="8" t="e">
        <f t="shared" si="41"/>
        <v>#DIV/0!</v>
      </c>
      <c r="AM66" s="8">
        <f t="shared" si="41"/>
        <v>0.45679098064650947</v>
      </c>
      <c r="AN66" s="8">
        <f t="shared" si="41"/>
        <v>5.3033008588991154E-2</v>
      </c>
      <c r="AO66" s="8">
        <f t="shared" si="41"/>
        <v>1.2551145366061214</v>
      </c>
      <c r="AP66" s="8" t="e">
        <f t="shared" si="41"/>
        <v>#DIV/0!</v>
      </c>
      <c r="AQ66" s="8">
        <f t="shared" si="41"/>
        <v>0.23829498525986842</v>
      </c>
      <c r="AR66" s="8" t="e">
        <f t="shared" si="41"/>
        <v>#DIV/0!</v>
      </c>
    </row>
    <row r="67" spans="1:44" x14ac:dyDescent="0.2">
      <c r="A67" s="43" t="s">
        <v>247</v>
      </c>
      <c r="C67" s="8">
        <f t="shared" si="40"/>
        <v>0.13647160876900372</v>
      </c>
      <c r="D67" s="8">
        <f t="shared" si="40"/>
        <v>0.14990663761154821</v>
      </c>
      <c r="E67" s="8">
        <f t="shared" si="40"/>
        <v>1.689985207035849</v>
      </c>
      <c r="F67" s="14"/>
      <c r="G67" s="14">
        <f t="shared" ref="G67:AR67" si="42">_xlfn.STDEV.S(G7,G16)</f>
        <v>0.44642974498178184</v>
      </c>
      <c r="H67" s="8">
        <f t="shared" si="42"/>
        <v>2.4041630560342638E-2</v>
      </c>
      <c r="I67" s="8">
        <f t="shared" si="42"/>
        <v>0.60669761825805757</v>
      </c>
      <c r="J67" s="14">
        <f t="shared" si="42"/>
        <v>296.98484809834997</v>
      </c>
      <c r="K67" s="8">
        <f t="shared" si="42"/>
        <v>19.728279195104658</v>
      </c>
      <c r="L67" s="8">
        <f t="shared" si="42"/>
        <v>0.34648232278140717</v>
      </c>
      <c r="M67" s="8">
        <f t="shared" si="42"/>
        <v>41.012193308819754</v>
      </c>
      <c r="N67" s="8">
        <f t="shared" si="42"/>
        <v>5.6568542494923851E-2</v>
      </c>
      <c r="O67" s="8">
        <f t="shared" si="42"/>
        <v>2.3617366491630714</v>
      </c>
      <c r="P67" s="8" t="e">
        <f t="shared" si="42"/>
        <v>#DIV/0!</v>
      </c>
      <c r="Q67" s="8" t="e">
        <f t="shared" si="42"/>
        <v>#DIV/0!</v>
      </c>
      <c r="R67" s="8">
        <f t="shared" si="42"/>
        <v>15.06137443927347</v>
      </c>
      <c r="S67" s="8">
        <f t="shared" si="42"/>
        <v>1.6404877323527904</v>
      </c>
      <c r="T67" s="8">
        <f t="shared" si="42"/>
        <v>2.0859650045003173</v>
      </c>
      <c r="U67" s="8">
        <f t="shared" si="42"/>
        <v>0.63639610306787675</v>
      </c>
      <c r="V67" s="8">
        <f t="shared" si="42"/>
        <v>2.9769195487953657</v>
      </c>
      <c r="W67" s="8">
        <f t="shared" si="42"/>
        <v>16.051323932934622</v>
      </c>
      <c r="X67" s="8" t="e">
        <f t="shared" si="42"/>
        <v>#DIV/0!</v>
      </c>
      <c r="Y67" s="8">
        <f t="shared" si="42"/>
        <v>9.758073580374349E-2</v>
      </c>
      <c r="Z67" s="8">
        <f t="shared" si="42"/>
        <v>28.567113959936503</v>
      </c>
      <c r="AA67" s="8">
        <f t="shared" si="42"/>
        <v>1.074802307403552</v>
      </c>
      <c r="AB67" s="8">
        <f t="shared" si="42"/>
        <v>0.28284271247461801</v>
      </c>
      <c r="AC67" s="8">
        <f t="shared" si="42"/>
        <v>0.10182337649086293</v>
      </c>
      <c r="AD67" s="8">
        <f t="shared" si="42"/>
        <v>1.4000714267493644</v>
      </c>
      <c r="AE67" s="8">
        <f t="shared" si="42"/>
        <v>5.6568542494923853E-3</v>
      </c>
      <c r="AF67" s="8">
        <f t="shared" si="42"/>
        <v>7.3539105243401015E-2</v>
      </c>
      <c r="AG67" s="8">
        <f t="shared" si="42"/>
        <v>3.464823227814047E-2</v>
      </c>
      <c r="AH67" s="8">
        <f t="shared" si="42"/>
        <v>7.1417784899841366E-2</v>
      </c>
      <c r="AI67" s="8" t="e">
        <f t="shared" si="42"/>
        <v>#DIV/0!</v>
      </c>
      <c r="AJ67" s="8">
        <f t="shared" si="42"/>
        <v>6.3639610306790119E-3</v>
      </c>
      <c r="AK67" s="8" t="e">
        <f t="shared" si="42"/>
        <v>#DIV/0!</v>
      </c>
      <c r="AL67" s="8">
        <f t="shared" si="42"/>
        <v>1.7677669529663705E-2</v>
      </c>
      <c r="AM67" s="8">
        <f t="shared" si="42"/>
        <v>4.5961940777125551E-2</v>
      </c>
      <c r="AN67" s="8">
        <f t="shared" si="42"/>
        <v>2.1213203435596446E-3</v>
      </c>
      <c r="AO67" s="8">
        <f t="shared" si="42"/>
        <v>5.586143571373707E-2</v>
      </c>
      <c r="AP67" s="8">
        <f t="shared" si="42"/>
        <v>0.23334523779156074</v>
      </c>
      <c r="AQ67" s="8">
        <f t="shared" si="42"/>
        <v>0.3882016228714148</v>
      </c>
      <c r="AR67" s="8">
        <f t="shared" si="42"/>
        <v>4.1012193308819792E-2</v>
      </c>
    </row>
    <row r="68" spans="1:44" x14ac:dyDescent="0.2">
      <c r="A68" s="43" t="s">
        <v>248</v>
      </c>
      <c r="C68" s="8">
        <f>_xlfn.STDEV.S(C7,C17)</f>
        <v>0.15556349186104027</v>
      </c>
      <c r="D68" s="8">
        <f>_xlfn.STDEV.S(D7,D17)</f>
        <v>0.17465537495307748</v>
      </c>
      <c r="E68" s="8">
        <f>_xlfn.STDEV.S(E7,E17)</f>
        <v>1.8455486988968888</v>
      </c>
      <c r="F68" s="14"/>
      <c r="G68" s="14">
        <f t="shared" ref="G68:AR68" si="43">_xlfn.STDEV.S(G7,G17)</f>
        <v>2.9827015609451255</v>
      </c>
      <c r="H68" s="8">
        <f t="shared" si="43"/>
        <v>1.8384776310850254E-2</v>
      </c>
      <c r="I68" s="8">
        <f t="shared" si="43"/>
        <v>0.46739758236430762</v>
      </c>
      <c r="J68" s="14">
        <f t="shared" si="43"/>
        <v>134.35028842544403</v>
      </c>
      <c r="K68" s="8">
        <f t="shared" si="43"/>
        <v>22.48599564173222</v>
      </c>
      <c r="L68" s="8">
        <f t="shared" si="43"/>
        <v>2.1001071401240465</v>
      </c>
      <c r="M68" s="8">
        <f t="shared" si="43"/>
        <v>25.45584412271571</v>
      </c>
      <c r="N68" s="8">
        <f t="shared" si="43"/>
        <v>0.24041630560342606</v>
      </c>
      <c r="O68" s="8">
        <f t="shared" si="43"/>
        <v>1.9162593770155443</v>
      </c>
      <c r="P68" s="8" t="e">
        <f t="shared" si="43"/>
        <v>#DIV/0!</v>
      </c>
      <c r="Q68" s="8" t="e">
        <f t="shared" si="43"/>
        <v>#DIV/0!</v>
      </c>
      <c r="R68" s="8">
        <f t="shared" si="43"/>
        <v>12.091525958289958</v>
      </c>
      <c r="S68" s="8">
        <f t="shared" si="43"/>
        <v>0.70710678118654757</v>
      </c>
      <c r="T68" s="8">
        <f t="shared" si="43"/>
        <v>2.1566756826189679</v>
      </c>
      <c r="U68" s="8">
        <f t="shared" si="43"/>
        <v>2.0506096654409718</v>
      </c>
      <c r="V68" s="8">
        <f t="shared" si="43"/>
        <v>2.2980970388562794</v>
      </c>
      <c r="W68" s="8">
        <f t="shared" si="43"/>
        <v>13.293607486307103</v>
      </c>
      <c r="X68" s="8" t="e">
        <f t="shared" si="43"/>
        <v>#DIV/0!</v>
      </c>
      <c r="Y68" s="8">
        <f t="shared" si="43"/>
        <v>1.9798989873223347E-2</v>
      </c>
      <c r="Z68" s="8">
        <f t="shared" si="43"/>
        <v>28.920667350529779</v>
      </c>
      <c r="AA68" s="8">
        <f t="shared" si="43"/>
        <v>1.0323759005323601</v>
      </c>
      <c r="AB68" s="8">
        <f t="shared" si="43"/>
        <v>9.192388155425299E-2</v>
      </c>
      <c r="AC68" s="8">
        <f t="shared" si="43"/>
        <v>0.10040916292848936</v>
      </c>
      <c r="AD68" s="8">
        <f t="shared" si="43"/>
        <v>1.2515790027001887</v>
      </c>
      <c r="AE68" s="8">
        <f t="shared" si="43"/>
        <v>0.1838477631085022</v>
      </c>
      <c r="AF68" s="8">
        <f t="shared" si="43"/>
        <v>3.3234018715767845E-2</v>
      </c>
      <c r="AG68" s="8">
        <f t="shared" si="43"/>
        <v>0.14283556979968257</v>
      </c>
      <c r="AH68" s="8">
        <f t="shared" si="43"/>
        <v>3.7476659402887129E-2</v>
      </c>
      <c r="AI68" s="8" t="e">
        <f t="shared" si="43"/>
        <v>#DIV/0!</v>
      </c>
      <c r="AJ68" s="8">
        <f t="shared" si="43"/>
        <v>7.0710678118654821E-2</v>
      </c>
      <c r="AK68" s="8" t="e">
        <f t="shared" si="43"/>
        <v>#DIV/0!</v>
      </c>
      <c r="AL68" s="8">
        <f t="shared" si="43"/>
        <v>2.8284271247461926E-2</v>
      </c>
      <c r="AM68" s="8">
        <f t="shared" si="43"/>
        <v>0.13859292911256343</v>
      </c>
      <c r="AN68" s="8">
        <f t="shared" si="43"/>
        <v>1.2020815280171319E-2</v>
      </c>
      <c r="AO68" s="8">
        <f t="shared" si="43"/>
        <v>0.33516861428242367</v>
      </c>
      <c r="AP68" s="8">
        <f t="shared" si="43"/>
        <v>0.93833069863454854</v>
      </c>
      <c r="AQ68" s="8">
        <f t="shared" si="43"/>
        <v>0.50770266889194116</v>
      </c>
      <c r="AR68" s="8">
        <f t="shared" si="43"/>
        <v>6.0811183182042983E-2</v>
      </c>
    </row>
    <row r="69" spans="1:44" x14ac:dyDescent="0.2">
      <c r="A69" s="43" t="s">
        <v>249</v>
      </c>
      <c r="C69" s="8">
        <f>_xlfn.STDEV.S(C7,C18)</f>
        <v>0.1962405844614479</v>
      </c>
      <c r="D69" s="8">
        <f>_xlfn.STDEV.S(D7,D18)</f>
        <v>0.43423721285562872</v>
      </c>
      <c r="E69" s="8">
        <f>_xlfn.STDEV.S(E7,E18)</f>
        <v>2.0606889408304592</v>
      </c>
      <c r="F69" s="14"/>
      <c r="G69" s="14">
        <f t="shared" ref="G69:AR69" si="44">_xlfn.STDEV.S(G7,G18)</f>
        <v>1.9238884698346872</v>
      </c>
      <c r="H69" s="8">
        <f t="shared" si="44"/>
        <v>2.1211592713999344E-2</v>
      </c>
      <c r="I69" s="8">
        <f t="shared" si="44"/>
        <v>0.5601250910412745</v>
      </c>
      <c r="J69" s="14">
        <f t="shared" si="44"/>
        <v>481.69109573286255</v>
      </c>
      <c r="K69" s="8">
        <f t="shared" si="44"/>
        <v>23.700565831980661</v>
      </c>
      <c r="L69" s="8">
        <f t="shared" si="44"/>
        <v>2.7612257315667024</v>
      </c>
      <c r="M69" s="8">
        <f t="shared" si="44"/>
        <v>108.47009061338507</v>
      </c>
      <c r="N69" s="8">
        <f t="shared" si="44"/>
        <v>0.27142695795327487</v>
      </c>
      <c r="O69" s="8">
        <f t="shared" si="44"/>
        <v>5.84183261218904</v>
      </c>
      <c r="P69" s="8" t="e">
        <f t="shared" si="44"/>
        <v>#DIV/0!</v>
      </c>
      <c r="Q69" s="8" t="e">
        <f t="shared" si="44"/>
        <v>#DIV/0!</v>
      </c>
      <c r="R69" s="8">
        <f t="shared" si="44"/>
        <v>5.2608172350260398</v>
      </c>
      <c r="S69" s="8">
        <f t="shared" si="44"/>
        <v>5.6744481385977569E-2</v>
      </c>
      <c r="T69" s="8">
        <f t="shared" si="44"/>
        <v>3.0827149362926094</v>
      </c>
      <c r="U69" s="8">
        <f t="shared" si="44"/>
        <v>2.3244632141650978</v>
      </c>
      <c r="V69" s="8">
        <f t="shared" si="44"/>
        <v>4.0116287507526858</v>
      </c>
      <c r="W69" s="8">
        <f t="shared" si="44"/>
        <v>25.198796049627493</v>
      </c>
      <c r="X69" s="8" t="e">
        <f t="shared" si="44"/>
        <v>#DIV/0!</v>
      </c>
      <c r="Y69" s="8">
        <f t="shared" si="44"/>
        <v>0.44617181321854504</v>
      </c>
      <c r="Z69" s="8">
        <f t="shared" si="44"/>
        <v>5.2230718588737135</v>
      </c>
      <c r="AA69" s="8">
        <f t="shared" si="44"/>
        <v>0.47162049231922432</v>
      </c>
      <c r="AB69" s="8">
        <f t="shared" si="44"/>
        <v>1.1015930508299103</v>
      </c>
      <c r="AC69" s="8">
        <f t="shared" si="44"/>
        <v>0.156816120475369</v>
      </c>
      <c r="AD69" s="8">
        <f t="shared" si="44"/>
        <v>2.764860630884419</v>
      </c>
      <c r="AE69" s="8">
        <f t="shared" si="44"/>
        <v>0.35532855406068714</v>
      </c>
      <c r="AF69" s="8">
        <f t="shared" si="44"/>
        <v>2.8628414471765642E-2</v>
      </c>
      <c r="AG69" s="8">
        <f t="shared" si="44"/>
        <v>0.8002429355722982</v>
      </c>
      <c r="AH69" s="8">
        <f t="shared" si="44"/>
        <v>4.139748988308857E-2</v>
      </c>
      <c r="AI69" s="8" t="e">
        <f t="shared" si="44"/>
        <v>#DIV/0!</v>
      </c>
      <c r="AJ69" s="8">
        <f t="shared" si="44"/>
        <v>0.19512614303250178</v>
      </c>
      <c r="AK69" s="8" t="e">
        <f t="shared" si="44"/>
        <v>#DIV/0!</v>
      </c>
      <c r="AL69" s="8">
        <f t="shared" si="44"/>
        <v>9.2567829283137712E-2</v>
      </c>
      <c r="AM69" s="8">
        <f t="shared" si="44"/>
        <v>7.1482049302956679E-2</v>
      </c>
      <c r="AN69" s="8">
        <f t="shared" si="44"/>
        <v>0.12158052572614605</v>
      </c>
      <c r="AO69" s="8">
        <f t="shared" si="44"/>
        <v>0.66704253933253177</v>
      </c>
      <c r="AP69" s="8">
        <f t="shared" si="44"/>
        <v>1.1378587368598785</v>
      </c>
      <c r="AQ69" s="8">
        <f t="shared" si="44"/>
        <v>0.63322719858487253</v>
      </c>
      <c r="AR69" s="8">
        <f t="shared" si="44"/>
        <v>0.31730445949753794</v>
      </c>
    </row>
    <row r="70" spans="1:44" x14ac:dyDescent="0.2">
      <c r="A70" s="43" t="s">
        <v>250</v>
      </c>
      <c r="C70" s="8">
        <f>_xlfn.STDEV.S(C7,C19)</f>
        <v>0.19552462039281451</v>
      </c>
      <c r="D70" s="8">
        <f>_xlfn.STDEV.S(D7,D19)</f>
        <v>0.49520908521677331</v>
      </c>
      <c r="E70" s="8">
        <f>_xlfn.STDEV.S(E7,E19)</f>
        <v>2.1900507666900837</v>
      </c>
      <c r="F70" s="14"/>
      <c r="G70" s="14">
        <f t="shared" ref="G70:AR70" si="45">_xlfn.STDEV.S(G7,G19)</f>
        <v>0.33858529529551934</v>
      </c>
      <c r="H70" s="8">
        <f t="shared" si="45"/>
        <v>1.2716647010177363E-2</v>
      </c>
      <c r="I70" s="8">
        <f t="shared" si="45"/>
        <v>0.51083235647660896</v>
      </c>
      <c r="J70" s="14">
        <f t="shared" si="45"/>
        <v>438.86846523428017</v>
      </c>
      <c r="K70" s="8">
        <f t="shared" si="45"/>
        <v>20.071574041722194</v>
      </c>
      <c r="L70" s="8" t="e">
        <f t="shared" si="45"/>
        <v>#DIV/0!</v>
      </c>
      <c r="M70" s="8">
        <f t="shared" si="45"/>
        <v>115.02359927932505</v>
      </c>
      <c r="N70" s="8">
        <f t="shared" si="45"/>
        <v>0.28580617019460525</v>
      </c>
      <c r="O70" s="8">
        <f t="shared" si="45"/>
        <v>5.6396025267843015</v>
      </c>
      <c r="P70" s="8" t="e">
        <f t="shared" si="45"/>
        <v>#DIV/0!</v>
      </c>
      <c r="Q70" s="8" t="e">
        <f t="shared" si="45"/>
        <v>#DIV/0!</v>
      </c>
      <c r="R70" s="8">
        <f t="shared" si="45"/>
        <v>3.7123344416467927</v>
      </c>
      <c r="S70" s="8">
        <f t="shared" si="45"/>
        <v>0.79677696932682895</v>
      </c>
      <c r="T70" s="8">
        <f t="shared" si="45"/>
        <v>2.946518814660148</v>
      </c>
      <c r="U70" s="8">
        <f t="shared" si="45"/>
        <v>0.34627644850962508</v>
      </c>
      <c r="V70" s="8">
        <f t="shared" si="45"/>
        <v>4.1153010853228071</v>
      </c>
      <c r="W70" s="8">
        <f t="shared" si="45"/>
        <v>23.365836674729497</v>
      </c>
      <c r="X70" s="8" t="e">
        <f t="shared" si="45"/>
        <v>#DIV/0!</v>
      </c>
      <c r="Y70" s="8">
        <f t="shared" si="45"/>
        <v>0.41527044724459133</v>
      </c>
      <c r="Z70" s="8">
        <f t="shared" si="45"/>
        <v>3.4829685605588585</v>
      </c>
      <c r="AA70" s="8">
        <f t="shared" si="45"/>
        <v>0.83335413783210477</v>
      </c>
      <c r="AB70" s="8">
        <f t="shared" si="45"/>
        <v>2.037783608788319</v>
      </c>
      <c r="AC70" s="8">
        <f t="shared" si="45"/>
        <v>3.0985640122463212E-2</v>
      </c>
      <c r="AD70" s="8">
        <f t="shared" si="45"/>
        <v>1.9988715255073384</v>
      </c>
      <c r="AE70" s="8">
        <f t="shared" si="45"/>
        <v>0.20902549828798941</v>
      </c>
      <c r="AF70" s="8">
        <f t="shared" si="45"/>
        <v>2.6539357555484491E-2</v>
      </c>
      <c r="AG70" s="8">
        <f t="shared" si="45"/>
        <v>0.61558342938066768</v>
      </c>
      <c r="AH70" s="8">
        <f t="shared" si="45"/>
        <v>7.1739595106759049E-2</v>
      </c>
      <c r="AI70" s="8" t="e">
        <f t="shared" si="45"/>
        <v>#DIV/0!</v>
      </c>
      <c r="AJ70" s="8">
        <f t="shared" si="45"/>
        <v>0.15470168874392454</v>
      </c>
      <c r="AK70" s="8" t="e">
        <f t="shared" si="45"/>
        <v>#DIV/0!</v>
      </c>
      <c r="AL70" s="8">
        <f t="shared" si="45"/>
        <v>6.9249781778494626E-2</v>
      </c>
      <c r="AM70" s="8">
        <f t="shared" si="45"/>
        <v>6.78106477546353E-2</v>
      </c>
      <c r="AN70" s="8">
        <f t="shared" si="45"/>
        <v>0.10137149760111029</v>
      </c>
      <c r="AO70" s="8">
        <f t="shared" si="45"/>
        <v>0.79422485291636846</v>
      </c>
      <c r="AP70" s="8">
        <f t="shared" si="45"/>
        <v>1.1849578802954068</v>
      </c>
      <c r="AQ70" s="8">
        <f t="shared" si="45"/>
        <v>0.57430997545238505</v>
      </c>
      <c r="AR70" s="8">
        <f t="shared" si="45"/>
        <v>0.3935749062664371</v>
      </c>
    </row>
    <row r="71" spans="1:44" x14ac:dyDescent="0.2">
      <c r="A71" s="43" t="s">
        <v>251</v>
      </c>
      <c r="C71" s="8">
        <f>_xlfn.STDEV.S(C7,C20)</f>
        <v>0.10967768157839974</v>
      </c>
      <c r="D71" s="8">
        <f>_xlfn.STDEV.S(D7,D20)</f>
        <v>0.23399264407912299</v>
      </c>
      <c r="E71" s="8">
        <f>_xlfn.STDEV.S(E7,E20)</f>
        <v>9.923969998263793E-2</v>
      </c>
      <c r="F71" s="14"/>
      <c r="G71" s="14">
        <f t="shared" ref="G71:AR71" si="46">_xlfn.STDEV.S(G7,G20)</f>
        <v>9.3709809869822838</v>
      </c>
      <c r="H71" s="8">
        <f t="shared" si="46"/>
        <v>2.828064712386821E-2</v>
      </c>
      <c r="I71" s="8">
        <f t="shared" si="46"/>
        <v>0.14957409002530855</v>
      </c>
      <c r="J71" s="14">
        <f t="shared" si="46"/>
        <v>383.7832214470177</v>
      </c>
      <c r="K71" s="8">
        <f t="shared" si="46"/>
        <v>3.4000382924888792</v>
      </c>
      <c r="L71" s="8">
        <f t="shared" si="46"/>
        <v>2.9380710780071624</v>
      </c>
      <c r="M71" s="8">
        <f t="shared" si="46"/>
        <v>32.543043648220376</v>
      </c>
      <c r="N71" s="8">
        <f t="shared" si="46"/>
        <v>0.29549538847908607</v>
      </c>
      <c r="O71" s="8">
        <f t="shared" si="46"/>
        <v>3.0159839556508983</v>
      </c>
      <c r="P71" s="8" t="e">
        <f t="shared" si="46"/>
        <v>#DIV/0!</v>
      </c>
      <c r="Q71" s="8" t="e">
        <f t="shared" si="46"/>
        <v>#DIV/0!</v>
      </c>
      <c r="R71" s="8">
        <f t="shared" si="46"/>
        <v>7.2262212485466044</v>
      </c>
      <c r="S71" s="8">
        <f t="shared" si="46"/>
        <v>2.3881861291181168</v>
      </c>
      <c r="T71" s="8">
        <f t="shared" si="46"/>
        <v>1.1725898320402579</v>
      </c>
      <c r="U71" s="8">
        <f t="shared" si="46"/>
        <v>31.340077332834664</v>
      </c>
      <c r="V71" s="8">
        <f t="shared" si="46"/>
        <v>12.294048758681416</v>
      </c>
      <c r="W71" s="8">
        <f t="shared" si="46"/>
        <v>61.08683932832065</v>
      </c>
      <c r="X71" s="8" t="e">
        <f t="shared" si="46"/>
        <v>#DIV/0!</v>
      </c>
      <c r="Y71" s="8">
        <f t="shared" si="46"/>
        <v>0.77530488844054968</v>
      </c>
      <c r="Z71" s="8">
        <f t="shared" si="46"/>
        <v>47.735308684832518</v>
      </c>
      <c r="AA71" s="8">
        <f t="shared" si="46"/>
        <v>3.3017407271937969</v>
      </c>
      <c r="AB71" s="8">
        <f t="shared" si="46"/>
        <v>1.3638167446546536</v>
      </c>
      <c r="AC71" s="8">
        <f t="shared" si="46"/>
        <v>0.70483067499860841</v>
      </c>
      <c r="AD71" s="8">
        <f t="shared" si="46"/>
        <v>2.464446385655167</v>
      </c>
      <c r="AE71" s="8">
        <f t="shared" si="46"/>
        <v>1.4875747286117857</v>
      </c>
      <c r="AF71" s="8">
        <f t="shared" si="46"/>
        <v>0.12313874744617444</v>
      </c>
      <c r="AG71" s="8">
        <f t="shared" si="46"/>
        <v>2.0968168049997371</v>
      </c>
      <c r="AH71" s="8">
        <f t="shared" si="46"/>
        <v>0.31035785003026417</v>
      </c>
      <c r="AI71" s="8" t="e">
        <f t="shared" si="46"/>
        <v>#DIV/0!</v>
      </c>
      <c r="AJ71" s="8">
        <f t="shared" si="46"/>
        <v>0.51167820414089804</v>
      </c>
      <c r="AK71" s="8" t="e">
        <f t="shared" si="46"/>
        <v>#DIV/0!</v>
      </c>
      <c r="AL71" s="8">
        <f t="shared" si="46"/>
        <v>0.13848171425960007</v>
      </c>
      <c r="AM71" s="8">
        <f t="shared" si="46"/>
        <v>1.068282842385089</v>
      </c>
      <c r="AN71" s="8">
        <f t="shared" si="46"/>
        <v>0.17481715875311224</v>
      </c>
      <c r="AO71" s="8">
        <f t="shared" si="46"/>
        <v>2.2390572922133374</v>
      </c>
      <c r="AP71" s="8">
        <f t="shared" si="46"/>
        <v>1.3301496332720617</v>
      </c>
      <c r="AQ71" s="8">
        <f t="shared" si="46"/>
        <v>1.6714627882795363</v>
      </c>
      <c r="AR71" s="8">
        <f t="shared" si="46"/>
        <v>0.32206489004731076</v>
      </c>
    </row>
    <row r="72" spans="1:44" x14ac:dyDescent="0.2">
      <c r="A72" s="43" t="s">
        <v>252</v>
      </c>
      <c r="C72" s="8">
        <f>_xlfn.STDEV.S(C7,C21)</f>
        <v>0.12373967983951489</v>
      </c>
      <c r="D72" s="8">
        <f>_xlfn.STDEV.S(D7,D21)</f>
        <v>0.21963104869689618</v>
      </c>
      <c r="E72" s="8">
        <f>_xlfn.STDEV.S(E7,E21)</f>
        <v>3.0433626661641382E-2</v>
      </c>
      <c r="F72" s="14"/>
      <c r="G72" s="14">
        <f t="shared" ref="G72:AR72" si="47">_xlfn.STDEV.S(G7,G21)</f>
        <v>7.9592838455977803</v>
      </c>
      <c r="H72" s="8">
        <f t="shared" si="47"/>
        <v>2.404525468393651E-2</v>
      </c>
      <c r="I72" s="8">
        <f t="shared" si="47"/>
        <v>0.12917594725150644</v>
      </c>
      <c r="J72" s="14">
        <f t="shared" si="47"/>
        <v>356.49458905812349</v>
      </c>
      <c r="K72" s="8">
        <f t="shared" si="47"/>
        <v>6.5669973684353034</v>
      </c>
      <c r="L72" s="8">
        <f t="shared" si="47"/>
        <v>1.9823502369864132</v>
      </c>
      <c r="M72" s="8">
        <f t="shared" si="47"/>
        <v>26.203280188000239</v>
      </c>
      <c r="N72" s="8">
        <f t="shared" si="47"/>
        <v>0.33041265117980817</v>
      </c>
      <c r="O72" s="8">
        <f t="shared" si="47"/>
        <v>2.8657982615208466</v>
      </c>
      <c r="P72" s="8" t="e">
        <f t="shared" si="47"/>
        <v>#DIV/0!</v>
      </c>
      <c r="Q72" s="8" t="e">
        <f t="shared" si="47"/>
        <v>#DIV/0!</v>
      </c>
      <c r="R72" s="8">
        <f t="shared" si="47"/>
        <v>1.829895080807654</v>
      </c>
      <c r="S72" s="8">
        <f t="shared" si="47"/>
        <v>1.8092717751701404</v>
      </c>
      <c r="T72" s="8">
        <f t="shared" si="47"/>
        <v>2.198775946028769</v>
      </c>
      <c r="U72" s="8">
        <f t="shared" si="47"/>
        <v>31.340077332834664</v>
      </c>
      <c r="V72" s="8">
        <f t="shared" si="47"/>
        <v>12.129984458856239</v>
      </c>
      <c r="W72" s="8">
        <f t="shared" si="47"/>
        <v>61.807549252666007</v>
      </c>
      <c r="X72" s="8" t="e">
        <f t="shared" si="47"/>
        <v>#DIV/0!</v>
      </c>
      <c r="Y72" s="8">
        <f t="shared" si="47"/>
        <v>0.132016493346342</v>
      </c>
      <c r="Z72" s="8">
        <f t="shared" si="47"/>
        <v>46.351245645031028</v>
      </c>
      <c r="AA72" s="8">
        <f t="shared" si="47"/>
        <v>3.3822261166995142</v>
      </c>
      <c r="AB72" s="8">
        <f t="shared" si="47"/>
        <v>1.5867785361004236</v>
      </c>
      <c r="AC72" s="8">
        <f t="shared" si="47"/>
        <v>0.73454222683579984</v>
      </c>
      <c r="AD72" s="8">
        <f t="shared" si="47"/>
        <v>2.4196873283283589</v>
      </c>
      <c r="AE72" s="8">
        <f t="shared" si="47"/>
        <v>1.3492751241293126</v>
      </c>
      <c r="AF72" s="8">
        <f t="shared" si="47"/>
        <v>0.17122469718579961</v>
      </c>
      <c r="AG72" s="8">
        <f t="shared" si="47"/>
        <v>2.1586358064973763</v>
      </c>
      <c r="AH72" s="8">
        <f t="shared" si="47"/>
        <v>0.35201512320963985</v>
      </c>
      <c r="AI72" s="8" t="e">
        <f t="shared" si="47"/>
        <v>#DIV/0!</v>
      </c>
      <c r="AJ72" s="8">
        <f t="shared" si="47"/>
        <v>0.45466805445863201</v>
      </c>
      <c r="AK72" s="8" t="e">
        <f t="shared" si="47"/>
        <v>#DIV/0!</v>
      </c>
      <c r="AL72" s="8">
        <f t="shared" si="47"/>
        <v>0.17547644263297937</v>
      </c>
      <c r="AM72" s="8">
        <f t="shared" si="47"/>
        <v>1.0799031952273324</v>
      </c>
      <c r="AN72" s="8">
        <f t="shared" si="47"/>
        <v>0.15496377605056674</v>
      </c>
      <c r="AO72" s="8">
        <f t="shared" si="47"/>
        <v>2.043567205423066</v>
      </c>
      <c r="AP72" s="8">
        <f t="shared" si="47"/>
        <v>0.85556872078217505</v>
      </c>
      <c r="AQ72" s="8">
        <f t="shared" si="47"/>
        <v>1.6994277290535273</v>
      </c>
      <c r="AR72" s="8">
        <f t="shared" si="47"/>
        <v>0.35058863910625099</v>
      </c>
    </row>
    <row r="73" spans="1:44" x14ac:dyDescent="0.2">
      <c r="A73" s="43" t="s">
        <v>253</v>
      </c>
      <c r="C73" s="8">
        <f>_xlfn.STDEV.S(C7,C22)</f>
        <v>0.1962405844614479</v>
      </c>
      <c r="D73" s="8">
        <f>_xlfn.STDEV.S(D7,D22)</f>
        <v>0.28014019573673793</v>
      </c>
      <c r="E73" s="8">
        <f>_xlfn.STDEV.S(E7,E22)</f>
        <v>2.2772932364519685</v>
      </c>
      <c r="F73" s="14"/>
      <c r="G73" s="14">
        <f t="shared" ref="G73:AR73" si="48">_xlfn.STDEV.S(G7,G22)</f>
        <v>12.638351797408211</v>
      </c>
      <c r="H73" s="8">
        <f t="shared" si="48"/>
        <v>1.7309216964295701E-2</v>
      </c>
      <c r="I73" s="8">
        <f t="shared" si="48"/>
        <v>0.64778435115110689</v>
      </c>
      <c r="J73" s="14">
        <f t="shared" si="48"/>
        <v>226.40116473206371</v>
      </c>
      <c r="K73" s="8">
        <f t="shared" si="48"/>
        <v>19.728279195104658</v>
      </c>
      <c r="L73" s="8">
        <f t="shared" si="48"/>
        <v>9.061547151938712E-2</v>
      </c>
      <c r="M73" s="8">
        <f t="shared" si="48"/>
        <v>39.598427849603297</v>
      </c>
      <c r="N73" s="8">
        <f t="shared" si="48"/>
        <v>0.22833570578490406</v>
      </c>
      <c r="O73" s="8">
        <f t="shared" si="48"/>
        <v>4.5665162767401428</v>
      </c>
      <c r="P73" s="8" t="e">
        <f t="shared" si="48"/>
        <v>#DIV/0!</v>
      </c>
      <c r="Q73" s="8" t="e">
        <f t="shared" si="48"/>
        <v>#DIV/0!</v>
      </c>
      <c r="R73" s="8">
        <f t="shared" si="48"/>
        <v>18.770561945818571</v>
      </c>
      <c r="S73" s="8">
        <f t="shared" si="48"/>
        <v>0.85399899913138066</v>
      </c>
      <c r="T73" s="8">
        <f t="shared" si="48"/>
        <v>3.0110674631252827</v>
      </c>
      <c r="U73" s="8">
        <f t="shared" si="48"/>
        <v>4.0083109218692883</v>
      </c>
      <c r="V73" s="8">
        <f t="shared" si="48"/>
        <v>3.0334535877572009</v>
      </c>
      <c r="W73" s="8">
        <f t="shared" si="48"/>
        <v>18.022838593026911</v>
      </c>
      <c r="X73" s="8" t="e">
        <f t="shared" si="48"/>
        <v>#DIV/0!</v>
      </c>
      <c r="Y73" s="8">
        <f t="shared" si="48"/>
        <v>1.1412457845833985</v>
      </c>
      <c r="Z73" s="8">
        <f t="shared" si="48"/>
        <v>11.005810042022793</v>
      </c>
      <c r="AA73" s="8">
        <f t="shared" si="48"/>
        <v>0.55519347478344006</v>
      </c>
      <c r="AB73" s="8">
        <f t="shared" si="48"/>
        <v>1.8978208283258911</v>
      </c>
      <c r="AC73" s="8">
        <f t="shared" si="48"/>
        <v>5.3617306560223101E-2</v>
      </c>
      <c r="AD73" s="8">
        <f t="shared" si="48"/>
        <v>1.8693304122881604</v>
      </c>
      <c r="AE73" s="8">
        <f t="shared" si="48"/>
        <v>7.9576351664481987E-2</v>
      </c>
      <c r="AF73" s="8">
        <f t="shared" si="48"/>
        <v>0.10624380210538099</v>
      </c>
      <c r="AG73" s="8">
        <f t="shared" si="48"/>
        <v>1.0915012766275722</v>
      </c>
      <c r="AH73" s="8">
        <f t="shared" si="48"/>
        <v>1.3061407922041218E-2</v>
      </c>
      <c r="AI73" s="8" t="e">
        <f t="shared" si="48"/>
        <v>#DIV/0!</v>
      </c>
      <c r="AJ73" s="8">
        <f t="shared" si="48"/>
        <v>0.23745834037039312</v>
      </c>
      <c r="AK73" s="8" t="e">
        <f t="shared" si="48"/>
        <v>#DIV/0!</v>
      </c>
      <c r="AL73" s="8">
        <f t="shared" si="48"/>
        <v>0.1160204330296376</v>
      </c>
      <c r="AM73" s="8">
        <f t="shared" si="48"/>
        <v>7.1432462572157754E-2</v>
      </c>
      <c r="AN73" s="8">
        <f t="shared" si="48"/>
        <v>1.0556392952270193E-2</v>
      </c>
      <c r="AO73" s="8">
        <f t="shared" si="48"/>
        <v>0.42678020656771248</v>
      </c>
      <c r="AP73" s="8">
        <f t="shared" si="48"/>
        <v>1.216230290695981</v>
      </c>
      <c r="AQ73" s="8">
        <f t="shared" si="48"/>
        <v>0.43754581392202752</v>
      </c>
      <c r="AR73" s="8">
        <f t="shared" si="48"/>
        <v>0.17104824041769945</v>
      </c>
    </row>
    <row r="74" spans="1:44" x14ac:dyDescent="0.2">
      <c r="A74" s="43" t="s">
        <v>254</v>
      </c>
      <c r="C74" s="8">
        <f>_xlfn.STDEV.S(C7,C23)</f>
        <v>0.2055481173536842</v>
      </c>
      <c r="D74" s="8">
        <f>_xlfn.STDEV.S(D7,D23)</f>
        <v>0.26493554011276549</v>
      </c>
      <c r="E74" s="8">
        <f>_xlfn.STDEV.S(E7,E23)</f>
        <v>2.0741947248512393</v>
      </c>
      <c r="F74" s="14"/>
      <c r="G74" s="14">
        <f t="shared" ref="G74:AR74" si="49">_xlfn.STDEV.S(G7,G23)</f>
        <v>10.77673340518959</v>
      </c>
      <c r="H74" s="8">
        <f t="shared" si="49"/>
        <v>1.0723379033597978E-2</v>
      </c>
      <c r="I74" s="8">
        <f t="shared" si="49"/>
        <v>0.40223607051079602</v>
      </c>
      <c r="J74" s="14">
        <f t="shared" si="49"/>
        <v>6.1059076938671133</v>
      </c>
      <c r="K74" s="8">
        <f t="shared" si="49"/>
        <v>14.849242404917497</v>
      </c>
      <c r="L74" s="8">
        <f t="shared" si="49"/>
        <v>1.0452419325418429</v>
      </c>
      <c r="M74" s="8">
        <f t="shared" si="49"/>
        <v>28.291889001124861</v>
      </c>
      <c r="N74" s="8">
        <f t="shared" si="49"/>
        <v>0.13754566892351791</v>
      </c>
      <c r="O74" s="8">
        <f t="shared" si="49"/>
        <v>3.6050736685089149</v>
      </c>
      <c r="P74" s="8" t="e">
        <f t="shared" si="49"/>
        <v>#DIV/0!</v>
      </c>
      <c r="Q74" s="8" t="e">
        <f t="shared" si="49"/>
        <v>#DIV/0!</v>
      </c>
      <c r="R74" s="8">
        <f t="shared" si="49"/>
        <v>13.734035358041423</v>
      </c>
      <c r="S74" s="8">
        <f t="shared" si="49"/>
        <v>0.76871890522500574</v>
      </c>
      <c r="T74" s="8">
        <f t="shared" si="49"/>
        <v>2.4095201358681728</v>
      </c>
      <c r="U74" s="8">
        <f t="shared" si="49"/>
        <v>7.7903639806320042</v>
      </c>
      <c r="V74" s="8">
        <f t="shared" si="49"/>
        <v>3.4783874292586181</v>
      </c>
      <c r="W74" s="8">
        <f t="shared" si="49"/>
        <v>20.266416116298075</v>
      </c>
      <c r="X74" s="8" t="e">
        <f t="shared" si="49"/>
        <v>#DIV/0!</v>
      </c>
      <c r="Y74" s="8">
        <f t="shared" si="49"/>
        <v>0.93709012033993022</v>
      </c>
      <c r="Z74" s="8">
        <f t="shared" si="49"/>
        <v>25.202447687030009</v>
      </c>
      <c r="AA74" s="8">
        <f t="shared" si="49"/>
        <v>0.22051759554311148</v>
      </c>
      <c r="AB74" s="8">
        <f t="shared" si="49"/>
        <v>0.89381523484707448</v>
      </c>
      <c r="AC74" s="8">
        <f t="shared" si="49"/>
        <v>0.25475072837768981</v>
      </c>
      <c r="AD74" s="8">
        <f t="shared" si="49"/>
        <v>0.8255908010428048</v>
      </c>
      <c r="AE74" s="8">
        <f t="shared" si="49"/>
        <v>6.2399531827410183E-2</v>
      </c>
      <c r="AF74" s="8">
        <f t="shared" si="49"/>
        <v>1.8852596006388285E-2</v>
      </c>
      <c r="AG74" s="8">
        <f t="shared" si="49"/>
        <v>0.8444200889769724</v>
      </c>
      <c r="AH74" s="8">
        <f t="shared" si="49"/>
        <v>1.5416971069275882E-2</v>
      </c>
      <c r="AI74" s="8" t="e">
        <f t="shared" si="49"/>
        <v>#DIV/0!</v>
      </c>
      <c r="AJ74" s="8">
        <f t="shared" si="49"/>
        <v>0.2159882018439804</v>
      </c>
      <c r="AK74" s="8" t="e">
        <f t="shared" si="49"/>
        <v>#DIV/0!</v>
      </c>
      <c r="AL74" s="8">
        <f t="shared" si="49"/>
        <v>8.0980889231810432E-2</v>
      </c>
      <c r="AM74" s="8">
        <f t="shared" si="49"/>
        <v>0.23921075300425315</v>
      </c>
      <c r="AN74" s="8">
        <f t="shared" si="49"/>
        <v>3.5012245828219123E-2</v>
      </c>
      <c r="AO74" s="8">
        <f t="shared" si="49"/>
        <v>0.61544681027589954</v>
      </c>
      <c r="AP74" s="8">
        <f t="shared" si="49"/>
        <v>1.1853482138419102</v>
      </c>
      <c r="AQ74" s="8">
        <f t="shared" si="49"/>
        <v>0.55771217347211788</v>
      </c>
      <c r="AR74" s="8">
        <f t="shared" si="49"/>
        <v>0.31521388292707403</v>
      </c>
    </row>
    <row r="75" spans="1:44" x14ac:dyDescent="0.2">
      <c r="A75" s="43" t="s">
        <v>255</v>
      </c>
      <c r="C75" s="8">
        <f>_xlfn.STDEV.S(C7,C24)</f>
        <v>0.18908621597002168</v>
      </c>
      <c r="D75" s="8">
        <f>_xlfn.STDEV.S(D7,D24)</f>
        <v>0.33251147735901154</v>
      </c>
      <c r="E75" s="8">
        <f>_xlfn.STDEV.S(E7,E24)</f>
        <v>1.4788544252020184</v>
      </c>
      <c r="F75" s="14"/>
      <c r="G75" s="14">
        <f t="shared" ref="G75:AR75" si="50">_xlfn.STDEV.S(G7,G24)</f>
        <v>10.32346908199915</v>
      </c>
      <c r="H75" s="8">
        <f t="shared" si="50"/>
        <v>1.5446820117490875E-3</v>
      </c>
      <c r="I75" s="8">
        <f t="shared" si="50"/>
        <v>0.43966132330387003</v>
      </c>
      <c r="J75" s="14">
        <f t="shared" si="50"/>
        <v>150.36178680403563</v>
      </c>
      <c r="K75" s="8">
        <f t="shared" si="50"/>
        <v>14.37726973495187</v>
      </c>
      <c r="L75" s="8" t="e">
        <f t="shared" si="50"/>
        <v>#DIV/0!</v>
      </c>
      <c r="M75" s="8">
        <f t="shared" si="50"/>
        <v>35.362508709833705</v>
      </c>
      <c r="N75" s="8">
        <f t="shared" si="50"/>
        <v>0.26754096296045848</v>
      </c>
      <c r="O75" s="8">
        <f t="shared" si="50"/>
        <v>2.7306171138631763</v>
      </c>
      <c r="P75" s="8" t="e">
        <f t="shared" si="50"/>
        <v>#DIV/0!</v>
      </c>
      <c r="Q75" s="8" t="e">
        <f t="shared" si="50"/>
        <v>#DIV/0!</v>
      </c>
      <c r="R75" s="8">
        <f t="shared" si="50"/>
        <v>4.4546296789706066</v>
      </c>
      <c r="S75" s="8">
        <f t="shared" si="50"/>
        <v>4.3286552560786493E-2</v>
      </c>
      <c r="T75" s="8">
        <f t="shared" si="50"/>
        <v>1.6488925187450685</v>
      </c>
      <c r="U75" s="8">
        <f t="shared" si="50"/>
        <v>13.988117208088257</v>
      </c>
      <c r="V75" s="8">
        <f t="shared" si="50"/>
        <v>6.1155334359870483</v>
      </c>
      <c r="W75" s="8">
        <f t="shared" si="50"/>
        <v>34.233678629231164</v>
      </c>
      <c r="X75" s="8" t="e">
        <f t="shared" si="50"/>
        <v>#DIV/0!</v>
      </c>
      <c r="Y75" s="8">
        <f t="shared" si="50"/>
        <v>0.27396046889285053</v>
      </c>
      <c r="Z75" s="8">
        <f t="shared" si="50"/>
        <v>34.908792213897343</v>
      </c>
      <c r="AA75" s="8">
        <f t="shared" si="50"/>
        <v>0.94647522493097236</v>
      </c>
      <c r="AB75" s="8">
        <f t="shared" si="50"/>
        <v>0.63555590964918052</v>
      </c>
      <c r="AC75" s="8">
        <f t="shared" si="50"/>
        <v>0.58244425936013833</v>
      </c>
      <c r="AD75" s="8">
        <f t="shared" si="50"/>
        <v>1.0956711559690582</v>
      </c>
      <c r="AE75" s="8">
        <f t="shared" si="50"/>
        <v>0.48500678130308511</v>
      </c>
      <c r="AF75" s="8">
        <f t="shared" si="50"/>
        <v>9.9316239329431566E-2</v>
      </c>
      <c r="AG75" s="8">
        <f t="shared" si="50"/>
        <v>0.90707743778265904</v>
      </c>
      <c r="AH75" s="8">
        <f t="shared" si="50"/>
        <v>0.12002134234146147</v>
      </c>
      <c r="AI75" s="8" t="e">
        <f t="shared" si="50"/>
        <v>#DIV/0!</v>
      </c>
      <c r="AJ75" s="8">
        <f t="shared" si="50"/>
        <v>0.19386234355454057</v>
      </c>
      <c r="AK75" s="8" t="e">
        <f t="shared" si="50"/>
        <v>#DIV/0!</v>
      </c>
      <c r="AL75" s="8">
        <f t="shared" si="50"/>
        <v>0.10626647851789121</v>
      </c>
      <c r="AM75" s="8">
        <f t="shared" si="50"/>
        <v>0.73116130429689641</v>
      </c>
      <c r="AN75" s="8">
        <f t="shared" si="50"/>
        <v>0.11107434153940395</v>
      </c>
      <c r="AO75" s="8">
        <f t="shared" si="50"/>
        <v>1.2630589659179003</v>
      </c>
      <c r="AP75" s="8">
        <f t="shared" si="50"/>
        <v>1.8764440298611955</v>
      </c>
      <c r="AQ75" s="8">
        <f t="shared" si="50"/>
        <v>0.83460422764094211</v>
      </c>
      <c r="AR75" s="8">
        <f t="shared" si="50"/>
        <v>0.17619054099117973</v>
      </c>
    </row>
    <row r="76" spans="1:44" x14ac:dyDescent="0.2">
      <c r="A76" s="43" t="s">
        <v>256</v>
      </c>
      <c r="C76" s="8">
        <f>_xlfn.STDEV.S(C7,C25)</f>
        <v>0.21982733004504768</v>
      </c>
      <c r="D76" s="8">
        <f>_xlfn.STDEV.S(D7,D25)</f>
        <v>0.36320199467038494</v>
      </c>
      <c r="E76" s="8">
        <f>_xlfn.STDEV.S(E7,E25)</f>
        <v>1.8220659897444587</v>
      </c>
      <c r="F76" s="14"/>
      <c r="G76" s="14">
        <f t="shared" ref="G76:AR76" si="51">_xlfn.STDEV.S(G7,G25)</f>
        <v>11.097796003437626</v>
      </c>
      <c r="H76" s="8">
        <f t="shared" si="51"/>
        <v>1.2974362465734825E-2</v>
      </c>
      <c r="I76" s="8">
        <f t="shared" si="51"/>
        <v>0.45150283587429751</v>
      </c>
      <c r="J76" s="14">
        <f t="shared" si="51"/>
        <v>5.2829816985199907</v>
      </c>
      <c r="K76" s="8">
        <f t="shared" si="51"/>
        <v>14.587585815871085</v>
      </c>
      <c r="L76" s="8" t="e">
        <f t="shared" si="51"/>
        <v>#DIV/0!</v>
      </c>
      <c r="M76" s="8">
        <f t="shared" si="51"/>
        <v>43.826281132553298</v>
      </c>
      <c r="N76" s="8">
        <f t="shared" si="51"/>
        <v>0.14165327901539604</v>
      </c>
      <c r="O76" s="8">
        <f t="shared" si="51"/>
        <v>3.243015364424533</v>
      </c>
      <c r="P76" s="8" t="e">
        <f t="shared" si="51"/>
        <v>#DIV/0!</v>
      </c>
      <c r="Q76" s="8" t="e">
        <f t="shared" si="51"/>
        <v>#DIV/0!</v>
      </c>
      <c r="R76" s="8">
        <f t="shared" si="51"/>
        <v>7.4043568476371417</v>
      </c>
      <c r="S76" s="8">
        <f t="shared" si="51"/>
        <v>0.38072617487820698</v>
      </c>
      <c r="T76" s="8">
        <f t="shared" si="51"/>
        <v>2.5414541869902916</v>
      </c>
      <c r="U76" s="8">
        <f t="shared" si="51"/>
        <v>9.9424635470106573</v>
      </c>
      <c r="V76" s="8">
        <f t="shared" si="51"/>
        <v>5.6092523126582403</v>
      </c>
      <c r="W76" s="8">
        <f t="shared" si="51"/>
        <v>33.064064980640396</v>
      </c>
      <c r="X76" s="8" t="e">
        <f t="shared" si="51"/>
        <v>#DIV/0!</v>
      </c>
      <c r="Y76" s="8">
        <f t="shared" si="51"/>
        <v>0.13522189177608263</v>
      </c>
      <c r="Z76" s="8">
        <f t="shared" si="51"/>
        <v>34.487499182081145</v>
      </c>
      <c r="AA76" s="8">
        <f t="shared" si="51"/>
        <v>0.61919837026754065</v>
      </c>
      <c r="AB76" s="8">
        <f t="shared" si="51"/>
        <v>0.63555590964918052</v>
      </c>
      <c r="AC76" s="8">
        <f t="shared" si="51"/>
        <v>0.36736449485730183</v>
      </c>
      <c r="AD76" s="8">
        <f t="shared" si="51"/>
        <v>0.47134162492434895</v>
      </c>
      <c r="AE76" s="8">
        <f t="shared" si="51"/>
        <v>0.40791819444079397</v>
      </c>
      <c r="AF76" s="8">
        <f t="shared" si="51"/>
        <v>5.0788683928932127E-2</v>
      </c>
      <c r="AG76" s="8">
        <f t="shared" si="51"/>
        <v>1.1845052478170759</v>
      </c>
      <c r="AH76" s="8">
        <f t="shared" si="51"/>
        <v>0.11047941430142513</v>
      </c>
      <c r="AI76" s="8" t="e">
        <f t="shared" si="51"/>
        <v>#DIV/0!</v>
      </c>
      <c r="AJ76" s="8">
        <f t="shared" si="51"/>
        <v>0.2166203692236765</v>
      </c>
      <c r="AK76" s="8" t="e">
        <f t="shared" si="51"/>
        <v>#DIV/0!</v>
      </c>
      <c r="AL76" s="8">
        <f t="shared" si="51"/>
        <v>6.0748024129742936E-2</v>
      </c>
      <c r="AM76" s="8">
        <f t="shared" si="51"/>
        <v>0.47475030280711172</v>
      </c>
      <c r="AN76" s="8">
        <f t="shared" si="51"/>
        <v>8.8066174736180433E-2</v>
      </c>
      <c r="AO76" s="8">
        <f t="shared" si="51"/>
        <v>1.1257721099110272</v>
      </c>
      <c r="AP76" s="8">
        <f t="shared" si="51"/>
        <v>0.19428471221525781</v>
      </c>
      <c r="AQ76" s="8">
        <f t="shared" si="51"/>
        <v>0.89858243836355622</v>
      </c>
      <c r="AR76" s="8">
        <f t="shared" si="51"/>
        <v>0.15436327114034223</v>
      </c>
    </row>
    <row r="79" spans="1:44" x14ac:dyDescent="0.2">
      <c r="A79" s="45" t="s">
        <v>268</v>
      </c>
      <c r="B79" s="46"/>
    </row>
    <row r="80" spans="1:44" s="5" customFormat="1" x14ac:dyDescent="0.2">
      <c r="A80" s="43" t="s">
        <v>198</v>
      </c>
      <c r="C80" s="8">
        <v>1.8360000000000001</v>
      </c>
      <c r="D80" s="8">
        <v>9.6389999999999993</v>
      </c>
      <c r="E80" s="8">
        <v>15.7</v>
      </c>
      <c r="F80" s="15">
        <v>0.99939</v>
      </c>
      <c r="G80" s="15">
        <f>F80*G5</f>
        <v>47.930744400000002</v>
      </c>
      <c r="H80" s="8">
        <v>3.3000000000000002E-2</v>
      </c>
      <c r="I80" s="8">
        <v>13.6</v>
      </c>
      <c r="J80" s="13">
        <v>5661</v>
      </c>
      <c r="K80" s="21">
        <v>321</v>
      </c>
      <c r="L80" s="7">
        <v>405</v>
      </c>
      <c r="M80" s="7">
        <v>1356</v>
      </c>
      <c r="N80" s="22">
        <v>11.37</v>
      </c>
      <c r="O80" s="21">
        <v>54.77</v>
      </c>
      <c r="P80" s="7">
        <v>179</v>
      </c>
      <c r="Q80" s="21">
        <v>114.5</v>
      </c>
      <c r="R80" s="21">
        <v>89.14</v>
      </c>
      <c r="S80" s="21">
        <v>17.8</v>
      </c>
      <c r="T80" s="23" t="s">
        <v>229</v>
      </c>
      <c r="U80" s="21">
        <v>108.4</v>
      </c>
      <c r="V80" s="8">
        <v>13.27</v>
      </c>
      <c r="W80" s="8">
        <v>16.3</v>
      </c>
      <c r="X80" s="8">
        <v>0.52200000000000002</v>
      </c>
      <c r="Y80" s="10" t="s">
        <v>243</v>
      </c>
      <c r="Z80" s="21">
        <v>9.5210000000000008</v>
      </c>
      <c r="AA80" s="22">
        <v>0.68300000000000005</v>
      </c>
      <c r="AB80" s="22">
        <v>2.032</v>
      </c>
      <c r="AC80" s="22">
        <v>0.42099999999999999</v>
      </c>
      <c r="AD80" s="22">
        <v>2.1659999999999999</v>
      </c>
      <c r="AE80" s="22">
        <v>0.92600000000000005</v>
      </c>
      <c r="AF80" s="22">
        <v>0.53900000000000003</v>
      </c>
      <c r="AG80" s="22">
        <v>1.4930000000000001</v>
      </c>
      <c r="AH80" s="22">
        <v>0.27700000000000002</v>
      </c>
      <c r="AI80" s="22">
        <v>2.0720000000000001</v>
      </c>
      <c r="AJ80" s="22">
        <v>0.434</v>
      </c>
      <c r="AK80" s="22">
        <v>1.379</v>
      </c>
      <c r="AL80" s="22">
        <v>0.21299999999999999</v>
      </c>
      <c r="AM80" s="22">
        <v>1.39</v>
      </c>
      <c r="AN80" s="22">
        <v>0.21299999999999999</v>
      </c>
      <c r="AO80" s="22">
        <v>0.41499999999999998</v>
      </c>
      <c r="AP80" s="8">
        <v>6.6219999999999999</v>
      </c>
      <c r="AQ80" s="22">
        <v>2.7E-2</v>
      </c>
      <c r="AR80" s="22">
        <v>2.3E-2</v>
      </c>
    </row>
    <row r="81" spans="1:44" s="5" customFormat="1" x14ac:dyDescent="0.2">
      <c r="A81" s="43" t="s">
        <v>211</v>
      </c>
      <c r="C81" s="8">
        <v>1.8460000000000001</v>
      </c>
      <c r="D81" s="8">
        <v>9.6940000000000008</v>
      </c>
      <c r="E81" s="8">
        <v>15.83</v>
      </c>
      <c r="F81" s="15">
        <v>0.90698999999999996</v>
      </c>
      <c r="G81" s="15">
        <f>F81*G5</f>
        <v>43.499240399999998</v>
      </c>
      <c r="H81" s="8">
        <v>1.7000000000000001E-2</v>
      </c>
      <c r="I81" s="8">
        <v>13.37</v>
      </c>
      <c r="J81" s="13">
        <v>5461</v>
      </c>
      <c r="K81" s="21">
        <v>303.8</v>
      </c>
      <c r="L81" s="7">
        <v>402.9</v>
      </c>
      <c r="M81" s="7">
        <v>1339</v>
      </c>
      <c r="N81" s="22">
        <v>11.22</v>
      </c>
      <c r="O81" s="21">
        <v>53.61</v>
      </c>
      <c r="P81" s="7">
        <v>172.4</v>
      </c>
      <c r="Q81" s="21">
        <v>94.02</v>
      </c>
      <c r="R81" s="21">
        <v>74.959999999999994</v>
      </c>
      <c r="S81" s="21">
        <v>16.079999999999998</v>
      </c>
      <c r="T81" s="23" t="s">
        <v>257</v>
      </c>
      <c r="U81" s="21">
        <v>106.7</v>
      </c>
      <c r="V81" s="8">
        <v>13.48</v>
      </c>
      <c r="W81" s="8">
        <v>15.07</v>
      </c>
      <c r="X81" s="8">
        <v>0.58199999999999996</v>
      </c>
      <c r="Y81" s="10" t="s">
        <v>230</v>
      </c>
      <c r="Z81" s="21">
        <v>6.242</v>
      </c>
      <c r="AA81" s="22">
        <v>0.59699999999999998</v>
      </c>
      <c r="AB81" s="22">
        <v>1.768</v>
      </c>
      <c r="AC81" s="22">
        <v>0.35099999999999998</v>
      </c>
      <c r="AD81" s="22">
        <v>2.3279999999999998</v>
      </c>
      <c r="AE81" s="22">
        <v>1.1359999999999999</v>
      </c>
      <c r="AF81" s="22">
        <v>0.51200000000000001</v>
      </c>
      <c r="AG81" s="22">
        <v>1.57</v>
      </c>
      <c r="AH81" s="22">
        <v>0.26800000000000002</v>
      </c>
      <c r="AI81" s="22">
        <v>2.2970000000000002</v>
      </c>
      <c r="AJ81" s="22">
        <v>0.49199999999999999</v>
      </c>
      <c r="AK81" s="22">
        <v>1.528</v>
      </c>
      <c r="AL81" s="22">
        <v>0.186</v>
      </c>
      <c r="AM81" s="22">
        <v>1.6279999999999999</v>
      </c>
      <c r="AN81" s="22">
        <v>0.20599999999999999</v>
      </c>
      <c r="AO81" s="22">
        <v>0.64500000000000002</v>
      </c>
      <c r="AP81" s="8">
        <v>4.38</v>
      </c>
      <c r="AQ81" s="22">
        <v>1.6E-2</v>
      </c>
      <c r="AR81" s="22">
        <v>2.1000000000000001E-2</v>
      </c>
    </row>
    <row r="82" spans="1:44" s="5" customFormat="1" x14ac:dyDescent="0.2">
      <c r="A82" s="43" t="s">
        <v>200</v>
      </c>
      <c r="C82" s="8">
        <v>2.2400000000000002</v>
      </c>
      <c r="D82" s="8">
        <v>7.1550000000000002</v>
      </c>
      <c r="E82" s="8">
        <v>12.61</v>
      </c>
      <c r="F82" s="15">
        <v>1.22079</v>
      </c>
      <c r="G82" s="15">
        <f>F82*G6</f>
        <v>60.917420999999997</v>
      </c>
      <c r="H82" s="8">
        <v>0.378</v>
      </c>
      <c r="I82" s="8">
        <v>11</v>
      </c>
      <c r="J82" s="13">
        <v>15270</v>
      </c>
      <c r="K82" s="21">
        <v>330.4</v>
      </c>
      <c r="L82" s="7">
        <v>284.60000000000002</v>
      </c>
      <c r="M82" s="7">
        <v>1297</v>
      </c>
      <c r="N82" s="22">
        <v>11.96</v>
      </c>
      <c r="O82" s="21">
        <v>48.49</v>
      </c>
      <c r="P82" s="7">
        <v>141.19999999999999</v>
      </c>
      <c r="Q82" s="21">
        <v>146.6</v>
      </c>
      <c r="R82" s="21">
        <v>120.3</v>
      </c>
      <c r="S82" s="21">
        <v>21.57</v>
      </c>
      <c r="T82" s="21">
        <v>9.8089999999999993</v>
      </c>
      <c r="U82" s="21">
        <v>366.4</v>
      </c>
      <c r="V82" s="8">
        <v>18.920000000000002</v>
      </c>
      <c r="W82" s="8">
        <v>135.4</v>
      </c>
      <c r="X82" s="8">
        <v>15.53</v>
      </c>
      <c r="Y82" s="10" t="s">
        <v>258</v>
      </c>
      <c r="Z82" s="21">
        <v>114.4</v>
      </c>
      <c r="AA82" s="22">
        <v>13.44</v>
      </c>
      <c r="AB82" s="22">
        <v>35.93</v>
      </c>
      <c r="AC82" s="22">
        <v>4.609</v>
      </c>
      <c r="AD82" s="22">
        <v>22.29</v>
      </c>
      <c r="AE82" s="22">
        <v>5.4980000000000002</v>
      </c>
      <c r="AF82" s="22">
        <v>1.857</v>
      </c>
      <c r="AG82" s="22">
        <v>5.0629999999999997</v>
      </c>
      <c r="AH82" s="22">
        <v>0.66400000000000003</v>
      </c>
      <c r="AI82" s="22">
        <v>3.5779999999999998</v>
      </c>
      <c r="AJ82" s="22">
        <v>0.65800000000000003</v>
      </c>
      <c r="AK82" s="22">
        <v>1.7509999999999999</v>
      </c>
      <c r="AL82" s="22">
        <v>0.21199999999999999</v>
      </c>
      <c r="AM82" s="22">
        <v>1.4259999999999999</v>
      </c>
      <c r="AN82" s="22">
        <v>0.20100000000000001</v>
      </c>
      <c r="AO82" s="22">
        <v>2.7829999999999999</v>
      </c>
      <c r="AP82" s="10" t="s">
        <v>131</v>
      </c>
      <c r="AQ82" s="22">
        <v>0.96899999999999997</v>
      </c>
      <c r="AR82" s="22">
        <v>0.42</v>
      </c>
    </row>
    <row r="83" spans="1:44" s="5" customFormat="1" x14ac:dyDescent="0.2">
      <c r="A83" s="43" t="s">
        <v>201</v>
      </c>
      <c r="C83" s="8">
        <v>2.2770000000000001</v>
      </c>
      <c r="D83" s="8">
        <v>7.1529999999999996</v>
      </c>
      <c r="E83" s="8">
        <v>12.56</v>
      </c>
      <c r="F83" s="15">
        <v>1.15469</v>
      </c>
      <c r="G83" s="15">
        <f>F83*G6</f>
        <v>57.619031</v>
      </c>
      <c r="H83" s="8">
        <v>0.39</v>
      </c>
      <c r="I83" s="8">
        <v>10.78</v>
      </c>
      <c r="J83" s="13">
        <v>14940</v>
      </c>
      <c r="K83" s="21">
        <v>314.3</v>
      </c>
      <c r="L83" s="7">
        <v>282.60000000000002</v>
      </c>
      <c r="M83" s="7">
        <v>1304</v>
      </c>
      <c r="N83" s="22">
        <v>11.97</v>
      </c>
      <c r="O83" s="21">
        <v>47.82</v>
      </c>
      <c r="P83" s="7">
        <v>127.6</v>
      </c>
      <c r="Q83" s="21">
        <v>127.4</v>
      </c>
      <c r="R83" s="21">
        <v>102.6</v>
      </c>
      <c r="S83" s="21">
        <v>22.21</v>
      </c>
      <c r="T83" s="21">
        <v>9.327</v>
      </c>
      <c r="U83" s="21">
        <v>363.4</v>
      </c>
      <c r="V83" s="8">
        <v>18.920000000000002</v>
      </c>
      <c r="W83" s="8">
        <v>133.4</v>
      </c>
      <c r="X83" s="8">
        <v>16.16</v>
      </c>
      <c r="Y83" s="10" t="s">
        <v>259</v>
      </c>
      <c r="Z83" s="21">
        <v>113</v>
      </c>
      <c r="AA83" s="22">
        <v>13.59</v>
      </c>
      <c r="AB83" s="22">
        <v>35.31</v>
      </c>
      <c r="AC83" s="22">
        <v>4.5490000000000004</v>
      </c>
      <c r="AD83" s="22">
        <v>21.46</v>
      </c>
      <c r="AE83" s="22">
        <v>5.5259999999999998</v>
      </c>
      <c r="AF83" s="22">
        <v>1.964</v>
      </c>
      <c r="AG83" s="22">
        <v>4.718</v>
      </c>
      <c r="AH83" s="22">
        <v>0.60299999999999998</v>
      </c>
      <c r="AI83" s="22">
        <v>3.9</v>
      </c>
      <c r="AJ83" s="22">
        <v>0.71299999999999997</v>
      </c>
      <c r="AK83" s="22">
        <v>1.633</v>
      </c>
      <c r="AL83" s="22">
        <v>0.24199999999999999</v>
      </c>
      <c r="AM83" s="22">
        <v>1.571</v>
      </c>
      <c r="AN83" s="22">
        <v>0.19400000000000001</v>
      </c>
      <c r="AO83" s="22">
        <v>3.4830000000000001</v>
      </c>
      <c r="AP83" s="10" t="s">
        <v>137</v>
      </c>
      <c r="AQ83" s="22">
        <v>0.86899999999999999</v>
      </c>
      <c r="AR83" s="22">
        <v>0.38200000000000001</v>
      </c>
    </row>
    <row r="84" spans="1:44" s="5" customFormat="1" x14ac:dyDescent="0.2">
      <c r="A84" s="43" t="s">
        <v>270</v>
      </c>
      <c r="C84" s="8">
        <v>3.1760000000000002</v>
      </c>
      <c r="D84" s="8">
        <v>3.5960000000000001</v>
      </c>
      <c r="E84" s="8">
        <v>14.12</v>
      </c>
      <c r="F84" s="15">
        <v>1.0252300000000001</v>
      </c>
      <c r="G84" s="15">
        <f>F84*G7</f>
        <v>55.464943000000005</v>
      </c>
      <c r="H84" s="8">
        <v>1.7190000000000001</v>
      </c>
      <c r="I84" s="8">
        <v>7.2270000000000003</v>
      </c>
      <c r="J84" s="13">
        <v>13560</v>
      </c>
      <c r="K84" s="21">
        <v>452.7</v>
      </c>
      <c r="L84" s="7">
        <v>19.47</v>
      </c>
      <c r="M84" s="7">
        <v>1573</v>
      </c>
      <c r="N84" s="22">
        <v>13.61</v>
      </c>
      <c r="O84" s="21">
        <v>40.47</v>
      </c>
      <c r="P84" s="9" t="s">
        <v>260</v>
      </c>
      <c r="Q84" s="21">
        <v>35.68</v>
      </c>
      <c r="R84" s="21">
        <v>156.69999999999999</v>
      </c>
      <c r="S84" s="21">
        <v>23.3</v>
      </c>
      <c r="T84" s="21">
        <v>50.51</v>
      </c>
      <c r="U84" s="21">
        <v>335.9</v>
      </c>
      <c r="V84" s="8">
        <v>33.22</v>
      </c>
      <c r="W84" s="8">
        <v>186.5</v>
      </c>
      <c r="X84" s="8">
        <v>11.46</v>
      </c>
      <c r="Y84" s="8">
        <v>1.1140000000000001</v>
      </c>
      <c r="Z84" s="21">
        <v>649.29999999999995</v>
      </c>
      <c r="AA84" s="22">
        <v>25.89</v>
      </c>
      <c r="AB84" s="22">
        <v>52.52</v>
      </c>
      <c r="AC84" s="22">
        <v>6.5309999999999997</v>
      </c>
      <c r="AD84" s="22">
        <v>28.1</v>
      </c>
      <c r="AE84" s="22">
        <v>6.4029999999999996</v>
      </c>
      <c r="AF84" s="22">
        <v>1.988</v>
      </c>
      <c r="AG84" s="22">
        <v>6.2539999999999996</v>
      </c>
      <c r="AH84" s="22">
        <v>0.97399999999999998</v>
      </c>
      <c r="AI84" s="22">
        <v>5.81</v>
      </c>
      <c r="AJ84" s="22">
        <v>1.2090000000000001</v>
      </c>
      <c r="AK84" s="22">
        <v>3.3069999999999999</v>
      </c>
      <c r="AL84" s="22">
        <v>0.47499999999999998</v>
      </c>
      <c r="AM84" s="22">
        <v>3.2429999999999999</v>
      </c>
      <c r="AN84" s="22">
        <v>0.47099999999999997</v>
      </c>
      <c r="AO84" s="22">
        <v>4.6340000000000003</v>
      </c>
      <c r="AP84" s="8">
        <v>9.9770000000000003</v>
      </c>
      <c r="AQ84" s="22">
        <v>5.6280000000000001</v>
      </c>
      <c r="AR84" s="22">
        <v>1.748</v>
      </c>
    </row>
    <row r="85" spans="1:44" s="5" customFormat="1" x14ac:dyDescent="0.2">
      <c r="A85" s="43" t="s">
        <v>269</v>
      </c>
      <c r="C85" s="8">
        <v>3.2690000000000001</v>
      </c>
      <c r="D85" s="8">
        <v>3.669</v>
      </c>
      <c r="E85" s="8">
        <v>14.69</v>
      </c>
      <c r="F85" s="15">
        <v>0.98585999999999996</v>
      </c>
      <c r="G85" s="15">
        <f>F85*G7</f>
        <v>53.335025999999999</v>
      </c>
      <c r="H85" s="8">
        <v>1.7450000000000001</v>
      </c>
      <c r="I85" s="8">
        <v>7.4119999999999999</v>
      </c>
      <c r="J85" s="13">
        <v>13670</v>
      </c>
      <c r="K85" s="21">
        <v>448.3</v>
      </c>
      <c r="L85" s="9" t="s">
        <v>261</v>
      </c>
      <c r="M85" s="7">
        <v>1568</v>
      </c>
      <c r="N85" s="22">
        <v>13.62</v>
      </c>
      <c r="O85" s="21">
        <v>41.09</v>
      </c>
      <c r="P85" s="9" t="s">
        <v>262</v>
      </c>
      <c r="Q85" s="21">
        <v>50.09</v>
      </c>
      <c r="R85" s="21">
        <v>147.5</v>
      </c>
      <c r="S85" s="21">
        <v>23.24</v>
      </c>
      <c r="T85" s="21">
        <v>51.7</v>
      </c>
      <c r="U85" s="21">
        <v>344.5</v>
      </c>
      <c r="V85" s="8">
        <v>34.76</v>
      </c>
      <c r="W85" s="8">
        <v>196.1</v>
      </c>
      <c r="X85" s="8">
        <v>12</v>
      </c>
      <c r="Y85" s="8">
        <v>1.214</v>
      </c>
      <c r="Z85" s="21">
        <v>638.29999999999995</v>
      </c>
      <c r="AA85" s="22">
        <v>26.72</v>
      </c>
      <c r="AB85" s="22">
        <v>53.44</v>
      </c>
      <c r="AC85" s="22">
        <v>6.734</v>
      </c>
      <c r="AD85" s="22">
        <v>29.68</v>
      </c>
      <c r="AE85" s="22">
        <v>6.7510000000000003</v>
      </c>
      <c r="AF85" s="22">
        <v>2.0110000000000001</v>
      </c>
      <c r="AG85" s="22">
        <v>6.78</v>
      </c>
      <c r="AH85" s="22">
        <v>0.95799999999999996</v>
      </c>
      <c r="AI85" s="22">
        <v>6.2789999999999999</v>
      </c>
      <c r="AJ85" s="22">
        <v>1.2310000000000001</v>
      </c>
      <c r="AK85" s="22">
        <v>3.335</v>
      </c>
      <c r="AL85" s="22">
        <v>0.46500000000000002</v>
      </c>
      <c r="AM85" s="22">
        <v>3.149</v>
      </c>
      <c r="AN85" s="22">
        <v>0.48899999999999999</v>
      </c>
      <c r="AO85" s="22">
        <v>4.3659999999999997</v>
      </c>
      <c r="AP85" s="8">
        <v>10.14</v>
      </c>
      <c r="AQ85" s="22">
        <v>5.484</v>
      </c>
      <c r="AR85" s="22">
        <v>1.6719999999999999</v>
      </c>
    </row>
    <row r="86" spans="1:44" s="5" customFormat="1" x14ac:dyDescent="0.2">
      <c r="A86" s="43" t="s">
        <v>247</v>
      </c>
      <c r="C86" s="8">
        <v>3.5694864609571786</v>
      </c>
      <c r="D86" s="8">
        <v>3.9085097330367078</v>
      </c>
      <c r="E86" s="8">
        <v>16.298080736543909</v>
      </c>
      <c r="F86" s="15">
        <v>1.3927893268827483</v>
      </c>
      <c r="G86" s="15">
        <f>F86*G7</f>
        <v>75.349902584356684</v>
      </c>
      <c r="H86" s="8">
        <v>1.8576899360093073</v>
      </c>
      <c r="I86" s="8">
        <v>8.2509041095890421</v>
      </c>
      <c r="J86" s="13">
        <v>14495.604719764013</v>
      </c>
      <c r="K86" s="21">
        <v>457.9149326264635</v>
      </c>
      <c r="L86" s="7">
        <v>18.874622496147925</v>
      </c>
      <c r="M86" s="7">
        <v>1686.9936427209157</v>
      </c>
      <c r="N86" s="22">
        <v>15.662013225569435</v>
      </c>
      <c r="O86" s="21">
        <v>46.327897207808242</v>
      </c>
      <c r="P86" s="9" t="s">
        <v>263</v>
      </c>
      <c r="Q86" s="21">
        <v>36.343052130044839</v>
      </c>
      <c r="R86" s="21">
        <v>137.52546266751759</v>
      </c>
      <c r="S86" s="21">
        <v>24.638695278969958</v>
      </c>
      <c r="T86" s="21">
        <v>57.197832112452978</v>
      </c>
      <c r="U86" s="21">
        <v>380.06338195891641</v>
      </c>
      <c r="V86" s="8">
        <v>45.85613786875377</v>
      </c>
      <c r="W86" s="8">
        <v>245.32552278820376</v>
      </c>
      <c r="X86" s="8">
        <v>10.887338568935427</v>
      </c>
      <c r="Y86" s="8">
        <v>1.327339317773788</v>
      </c>
      <c r="Z86" s="21">
        <v>655.71577083012482</v>
      </c>
      <c r="AA86" s="22">
        <v>28.576284279644646</v>
      </c>
      <c r="AB86" s="22">
        <v>54.804312642802728</v>
      </c>
      <c r="AC86" s="22">
        <v>6.7630249578931254</v>
      </c>
      <c r="AD86" s="22">
        <v>32.650679715302488</v>
      </c>
      <c r="AE86" s="22">
        <v>8.6310098391379046</v>
      </c>
      <c r="AF86" s="22">
        <v>2.1221911468812871</v>
      </c>
      <c r="AG86" s="22">
        <v>7.9495684362008321</v>
      </c>
      <c r="AH86" s="22">
        <v>1.125471252566735</v>
      </c>
      <c r="AI86" s="22">
        <v>7.0521172117039583</v>
      </c>
      <c r="AJ86" s="22">
        <v>1.4918519437551694</v>
      </c>
      <c r="AK86" s="22">
        <v>4.4961403084366491</v>
      </c>
      <c r="AL86" s="22">
        <v>0.62761263157894742</v>
      </c>
      <c r="AM86" s="22">
        <v>4.3432035152636459</v>
      </c>
      <c r="AN86" s="22">
        <v>0.58742250530785578</v>
      </c>
      <c r="AO86" s="22">
        <v>5.247035174794993</v>
      </c>
      <c r="AP86" s="8">
        <v>8.0574477297784899</v>
      </c>
      <c r="AQ86" s="22">
        <v>6.5402432480454866</v>
      </c>
      <c r="AR86" s="22">
        <v>1.7181287185354692</v>
      </c>
    </row>
    <row r="87" spans="1:44" s="5" customFormat="1" x14ac:dyDescent="0.2">
      <c r="A87" s="43" t="s">
        <v>248</v>
      </c>
      <c r="C87" s="8">
        <v>3.6044710327455913</v>
      </c>
      <c r="D87" s="8">
        <v>3.9366585094549498</v>
      </c>
      <c r="E87" s="8">
        <v>16.394773371104815</v>
      </c>
      <c r="F87" s="15">
        <v>1.3341620061839781</v>
      </c>
      <c r="G87" s="15">
        <f>F87*G7</f>
        <v>72.178164534553218</v>
      </c>
      <c r="H87" s="8">
        <v>1.8743228621291446</v>
      </c>
      <c r="I87" s="8">
        <v>8.3994246575342473</v>
      </c>
      <c r="J87" s="13">
        <v>14361.194690265487</v>
      </c>
      <c r="K87" s="21">
        <v>453.79138502319421</v>
      </c>
      <c r="L87" s="9" t="s">
        <v>264</v>
      </c>
      <c r="M87" s="7">
        <v>1663.1748251748254</v>
      </c>
      <c r="N87" s="22">
        <v>15.565466568699486</v>
      </c>
      <c r="O87" s="21">
        <v>46.413491475166786</v>
      </c>
      <c r="P87" s="9" t="s">
        <v>265</v>
      </c>
      <c r="Q87" s="21">
        <v>36.262312219730944</v>
      </c>
      <c r="R87" s="21">
        <v>135.55813656668795</v>
      </c>
      <c r="S87" s="21">
        <v>23.764618025751073</v>
      </c>
      <c r="T87" s="21">
        <v>55.356860027717282</v>
      </c>
      <c r="U87" s="21">
        <v>375.91491515331944</v>
      </c>
      <c r="V87" s="8">
        <v>45.621158940397358</v>
      </c>
      <c r="W87" s="8">
        <v>240.96723860589813</v>
      </c>
      <c r="X87" s="8">
        <v>11.803551483420591</v>
      </c>
      <c r="Y87" s="8">
        <v>1.3873752244165167</v>
      </c>
      <c r="Z87" s="21">
        <v>652.70098567688296</v>
      </c>
      <c r="AA87" s="22">
        <v>28.943993820007723</v>
      </c>
      <c r="AB87" s="22">
        <v>55.539803884234566</v>
      </c>
      <c r="AC87" s="22">
        <v>6.879032307456745</v>
      </c>
      <c r="AD87" s="22">
        <v>33.14653024911032</v>
      </c>
      <c r="AE87" s="22">
        <v>8.7993574886771828</v>
      </c>
      <c r="AF87" s="22">
        <v>2.1552535211267601</v>
      </c>
      <c r="AG87" s="22">
        <v>8.3903968660057568</v>
      </c>
      <c r="AH87" s="22">
        <v>1.1469702258726897</v>
      </c>
      <c r="AI87" s="22">
        <v>7.5104332185886404</v>
      </c>
      <c r="AJ87" s="22">
        <v>1.5051819685690653</v>
      </c>
      <c r="AK87" s="22">
        <v>4.4681560326579977</v>
      </c>
      <c r="AL87" s="22">
        <v>0.60232421052631591</v>
      </c>
      <c r="AM87" s="22">
        <v>4.1071221091581878</v>
      </c>
      <c r="AN87" s="22">
        <v>0.57178768577494699</v>
      </c>
      <c r="AO87" s="22">
        <v>5.5141221406991798</v>
      </c>
      <c r="AP87" s="8">
        <v>8.0098183822792421</v>
      </c>
      <c r="AQ87" s="22">
        <v>6.6674475835110156</v>
      </c>
      <c r="AR87" s="22">
        <v>1.3146212814645311</v>
      </c>
    </row>
    <row r="88" spans="1:44" s="5" customFormat="1" x14ac:dyDescent="0.2">
      <c r="A88" s="43" t="s">
        <v>249</v>
      </c>
      <c r="C88" s="8">
        <v>3.5166763224181357</v>
      </c>
      <c r="D88" s="8">
        <v>4.0155728587319235</v>
      </c>
      <c r="E88" s="8">
        <v>15.199893767705385</v>
      </c>
      <c r="F88" s="15">
        <v>1.063459895730714</v>
      </c>
      <c r="G88" s="15">
        <f>F88*G7</f>
        <v>57.533180359031626</v>
      </c>
      <c r="H88" s="8">
        <v>1.7471140197789412</v>
      </c>
      <c r="I88" s="8">
        <v>7.9775354919053543</v>
      </c>
      <c r="J88" s="13">
        <v>13983.25221238938</v>
      </c>
      <c r="K88" s="21">
        <v>439.99047934614538</v>
      </c>
      <c r="L88" s="9" t="s">
        <v>263</v>
      </c>
      <c r="M88" s="7">
        <v>1595.0769230769233</v>
      </c>
      <c r="N88" s="22">
        <v>14.899162380602498</v>
      </c>
      <c r="O88" s="21">
        <v>46.778356807511734</v>
      </c>
      <c r="P88" s="9" t="s">
        <v>266</v>
      </c>
      <c r="Q88" s="21">
        <v>27.774394618834084</v>
      </c>
      <c r="R88" s="21">
        <v>137.90044671346521</v>
      </c>
      <c r="S88" s="21">
        <v>24.310729613733905</v>
      </c>
      <c r="T88" s="21">
        <v>51.615988913086525</v>
      </c>
      <c r="U88" s="21">
        <v>360.95040190532893</v>
      </c>
      <c r="V88" s="8">
        <v>38.193389524382901</v>
      </c>
      <c r="W88" s="8">
        <v>204.72471849865951</v>
      </c>
      <c r="X88" s="8">
        <v>11.620558464223384</v>
      </c>
      <c r="Y88" s="8">
        <v>3.0226436265709151</v>
      </c>
      <c r="Z88" s="21">
        <v>631.42474973047888</v>
      </c>
      <c r="AA88" s="22">
        <v>27.845596755504054</v>
      </c>
      <c r="AB88" s="22">
        <v>55.645156130997719</v>
      </c>
      <c r="AC88" s="22">
        <v>7.1489647833409897</v>
      </c>
      <c r="AD88" s="22">
        <v>29.825711743772239</v>
      </c>
      <c r="AE88" s="22">
        <v>6.9023745119475244</v>
      </c>
      <c r="AF88" s="22">
        <v>2.0974668008048285</v>
      </c>
      <c r="AG88" s="22">
        <v>6.7390572433642468</v>
      </c>
      <c r="AH88" s="22">
        <v>0.99612422997946604</v>
      </c>
      <c r="AI88" s="22">
        <v>6.5268440619621355</v>
      </c>
      <c r="AJ88" s="22">
        <v>1.2656484698097603</v>
      </c>
      <c r="AK88" s="22">
        <v>3.237370426368309</v>
      </c>
      <c r="AL88" s="22">
        <v>0.68880842105263151</v>
      </c>
      <c r="AM88" s="22">
        <v>3.2690521122417509</v>
      </c>
      <c r="AN88" s="22">
        <v>0.50768789808917192</v>
      </c>
      <c r="AO88" s="22">
        <v>4.2311575312904619</v>
      </c>
      <c r="AP88" s="8">
        <v>8.1204771975543739</v>
      </c>
      <c r="AQ88" s="22">
        <v>6.4435828002842932</v>
      </c>
      <c r="AR88" s="22">
        <v>1.4426453089244853</v>
      </c>
    </row>
    <row r="89" spans="1:44" s="5" customFormat="1" x14ac:dyDescent="0.2">
      <c r="A89" s="43" t="s">
        <v>250</v>
      </c>
      <c r="C89" s="8">
        <v>3.5913872795969768</v>
      </c>
      <c r="D89" s="8">
        <v>3.9236373748609563</v>
      </c>
      <c r="E89" s="8">
        <v>15.345148725212466</v>
      </c>
      <c r="F89" s="15">
        <v>1.023983847234279</v>
      </c>
      <c r="G89" s="15">
        <f>F89*G7</f>
        <v>55.397526135374498</v>
      </c>
      <c r="H89" s="8">
        <v>1.7733257707969747</v>
      </c>
      <c r="I89" s="8">
        <v>8.0605363221253619</v>
      </c>
      <c r="J89" s="13">
        <v>13861.393805309734</v>
      </c>
      <c r="K89" s="21">
        <v>464.6370444002651</v>
      </c>
      <c r="L89" s="7">
        <v>18.213559322033902</v>
      </c>
      <c r="M89" s="7">
        <v>1633.3426573426575</v>
      </c>
      <c r="N89" s="22">
        <v>15.213049228508448</v>
      </c>
      <c r="O89" s="21">
        <v>45.305446009389669</v>
      </c>
      <c r="P89" s="9" t="s">
        <v>267</v>
      </c>
      <c r="Q89" s="21">
        <v>30.75652466367713</v>
      </c>
      <c r="R89" s="21">
        <v>134.42948308870456</v>
      </c>
      <c r="S89" s="21">
        <v>23.881716738197422</v>
      </c>
      <c r="T89" s="21">
        <v>54.042122352009507</v>
      </c>
      <c r="U89" s="21">
        <v>361.77969633819589</v>
      </c>
      <c r="V89" s="8">
        <v>38.161222155328119</v>
      </c>
      <c r="W89" s="8">
        <v>199.6956568364611</v>
      </c>
      <c r="X89" s="8">
        <v>12.013280977312389</v>
      </c>
      <c r="Y89" s="8">
        <v>2.2566876122082586</v>
      </c>
      <c r="Z89" s="21">
        <v>654.10594486369928</v>
      </c>
      <c r="AA89" s="22">
        <v>27.171494785631516</v>
      </c>
      <c r="AB89" s="22">
        <v>55.984832444782946</v>
      </c>
      <c r="AC89" s="22">
        <v>7.1510572653498699</v>
      </c>
      <c r="AD89" s="22">
        <v>30.031761565836295</v>
      </c>
      <c r="AE89" s="22">
        <v>6.8400787131032326</v>
      </c>
      <c r="AF89" s="22">
        <v>2.2484597585513075</v>
      </c>
      <c r="AG89" s="22">
        <v>6.7390572433642468</v>
      </c>
      <c r="AH89" s="22">
        <v>0.95870636550307997</v>
      </c>
      <c r="AI89" s="22">
        <v>6.5056461273666102</v>
      </c>
      <c r="AJ89" s="22">
        <v>1.2267684036393713</v>
      </c>
      <c r="AK89" s="22">
        <v>3.4619679467795583</v>
      </c>
      <c r="AL89" s="22">
        <v>0.61053473684210524</v>
      </c>
      <c r="AM89" s="22">
        <v>3.21081961147086</v>
      </c>
      <c r="AN89" s="22">
        <v>0.44228025477707006</v>
      </c>
      <c r="AO89" s="22">
        <v>4.3744894259818734</v>
      </c>
      <c r="AP89" s="8">
        <v>8.2521947479202158</v>
      </c>
      <c r="AQ89" s="22">
        <v>6.2060412224591328</v>
      </c>
      <c r="AR89" s="22">
        <v>1.4162997711670482</v>
      </c>
    </row>
    <row r="91" spans="1:44" x14ac:dyDescent="0.2">
      <c r="A91" s="39" t="s">
        <v>193</v>
      </c>
      <c r="B91" s="39" t="s">
        <v>194</v>
      </c>
    </row>
    <row r="92" spans="1:44" x14ac:dyDescent="0.2">
      <c r="A92" s="43" t="s">
        <v>198</v>
      </c>
      <c r="C92" s="8">
        <f>100*(C5-C80)/C5</f>
        <v>-0.87912087912087988</v>
      </c>
      <c r="D92" s="8">
        <f>100*(D5-D80)/D5</f>
        <v>0.62886597938144273</v>
      </c>
      <c r="E92" s="8">
        <f>100*(E5-E80)/E5</f>
        <v>-1.2903225806451568</v>
      </c>
      <c r="F92" s="14"/>
      <c r="G92" s="14">
        <f t="shared" ref="G92:AR92" si="52">100*(G5-G80)/G5</f>
        <v>6.0999999999998014E-2</v>
      </c>
      <c r="H92" s="8">
        <f t="shared" si="52"/>
        <v>-10.000000000000009</v>
      </c>
      <c r="I92" s="8">
        <f t="shared" si="52"/>
        <v>-2.2556390977443526</v>
      </c>
      <c r="J92" s="14">
        <f t="shared" si="52"/>
        <v>1.638093236453886</v>
      </c>
      <c r="K92" s="8">
        <f t="shared" si="52"/>
        <v>-3.5483870967741935</v>
      </c>
      <c r="L92" s="8">
        <f t="shared" si="52"/>
        <v>-9.4594594594594597</v>
      </c>
      <c r="M92" s="8">
        <f t="shared" si="52"/>
        <v>-22.61755935897061</v>
      </c>
      <c r="N92" s="8">
        <f t="shared" si="52"/>
        <v>-0.61946902654865932</v>
      </c>
      <c r="O92" s="8">
        <f t="shared" si="52"/>
        <v>-5.3269230769230838</v>
      </c>
      <c r="P92" s="8">
        <f t="shared" si="52"/>
        <v>-5.2941176470588234</v>
      </c>
      <c r="Q92" s="8">
        <f t="shared" si="52"/>
        <v>8.4</v>
      </c>
      <c r="R92" s="8">
        <f t="shared" si="52"/>
        <v>-27.342857142857142</v>
      </c>
      <c r="S92" s="8">
        <f t="shared" si="52"/>
        <v>-11.250000000000004</v>
      </c>
      <c r="T92" s="8" t="e">
        <f t="shared" si="52"/>
        <v>#VALUE!</v>
      </c>
      <c r="U92" s="8">
        <f t="shared" si="52"/>
        <v>1.4545454545454495</v>
      </c>
      <c r="V92" s="8">
        <f t="shared" si="52"/>
        <v>17.062500000000004</v>
      </c>
      <c r="W92" s="8">
        <f t="shared" si="52"/>
        <v>9.4444444444444411</v>
      </c>
      <c r="X92" s="8">
        <f t="shared" si="52"/>
        <v>12.999999999999993</v>
      </c>
      <c r="Y92" s="8" t="e">
        <f t="shared" si="52"/>
        <v>#VALUE!</v>
      </c>
      <c r="Z92" s="8">
        <f t="shared" si="52"/>
        <v>-36.014285714285727</v>
      </c>
      <c r="AA92" s="8">
        <f t="shared" si="52"/>
        <v>-8.4126984126984201</v>
      </c>
      <c r="AB92" s="8">
        <f t="shared" si="52"/>
        <v>-6.9473684210526381</v>
      </c>
      <c r="AC92" s="8" t="e">
        <f t="shared" si="52"/>
        <v>#DIV/0!</v>
      </c>
      <c r="AD92" s="8">
        <f t="shared" si="52"/>
        <v>13.360000000000003</v>
      </c>
      <c r="AE92" s="8">
        <f t="shared" si="52"/>
        <v>15.818181818181822</v>
      </c>
      <c r="AF92" s="8">
        <f t="shared" si="52"/>
        <v>2.0000000000000018</v>
      </c>
      <c r="AG92" s="8">
        <f t="shared" si="52"/>
        <v>17.055555555555554</v>
      </c>
      <c r="AH92" s="8" t="e">
        <f t="shared" si="52"/>
        <v>#DIV/0!</v>
      </c>
      <c r="AI92" s="8">
        <f t="shared" si="52"/>
        <v>48.199999999999996</v>
      </c>
      <c r="AJ92" s="8" t="e">
        <f t="shared" si="52"/>
        <v>#DIV/0!</v>
      </c>
      <c r="AK92" s="8" t="e">
        <f t="shared" si="52"/>
        <v>#DIV/0!</v>
      </c>
      <c r="AL92" s="8" t="e">
        <f t="shared" si="52"/>
        <v>#DIV/0!</v>
      </c>
      <c r="AM92" s="8">
        <f t="shared" si="52"/>
        <v>18.235294117647065</v>
      </c>
      <c r="AN92" s="8">
        <f t="shared" si="52"/>
        <v>18.07692307692308</v>
      </c>
      <c r="AO92" s="8">
        <f t="shared" si="52"/>
        <v>30.833333333333336</v>
      </c>
      <c r="AP92" s="8">
        <f t="shared" si="52"/>
        <v>-120.73333333333333</v>
      </c>
      <c r="AQ92" s="8" t="e">
        <f t="shared" si="52"/>
        <v>#DIV/0!</v>
      </c>
      <c r="AR92" s="8" t="e">
        <f t="shared" si="52"/>
        <v>#DIV/0!</v>
      </c>
    </row>
    <row r="93" spans="1:44" x14ac:dyDescent="0.2">
      <c r="A93" s="43" t="s">
        <v>211</v>
      </c>
      <c r="C93" s="8">
        <f t="shared" ref="C93:E94" si="53">100*(C5-C81)/C5</f>
        <v>-1.4285714285714297</v>
      </c>
      <c r="D93" s="8">
        <f t="shared" si="53"/>
        <v>6.1855670103076819E-2</v>
      </c>
      <c r="E93" s="8">
        <f t="shared" si="53"/>
        <v>-2.1290322580645165</v>
      </c>
      <c r="F93" s="14"/>
      <c r="G93" s="14">
        <f t="shared" ref="G93:AR93" si="54">100*(G5-G81)/G5</f>
        <v>9.3010000000000055</v>
      </c>
      <c r="H93" s="8">
        <f t="shared" si="54"/>
        <v>43.333333333333329</v>
      </c>
      <c r="I93" s="8">
        <f t="shared" si="54"/>
        <v>-0.52631578947367297</v>
      </c>
      <c r="J93" s="14">
        <f t="shared" si="54"/>
        <v>5.1131650175365966</v>
      </c>
      <c r="K93" s="8">
        <f t="shared" si="54"/>
        <v>1.9999999999999962</v>
      </c>
      <c r="L93" s="8">
        <f t="shared" si="54"/>
        <v>-8.8918918918918859</v>
      </c>
      <c r="M93" s="8">
        <f t="shared" si="54"/>
        <v>-21.08031857054694</v>
      </c>
      <c r="N93" s="8">
        <f t="shared" si="54"/>
        <v>0.70796460176991205</v>
      </c>
      <c r="O93" s="8">
        <f t="shared" si="54"/>
        <v>-3.0961538461538449</v>
      </c>
      <c r="P93" s="8">
        <f t="shared" si="54"/>
        <v>-1.4117647058823564</v>
      </c>
      <c r="Q93" s="8">
        <f t="shared" si="54"/>
        <v>24.784000000000002</v>
      </c>
      <c r="R93" s="8">
        <f t="shared" si="54"/>
        <v>-7.0857142857142765</v>
      </c>
      <c r="S93" s="8">
        <f t="shared" si="54"/>
        <v>-0.49999999999998934</v>
      </c>
      <c r="T93" s="8" t="e">
        <f t="shared" si="54"/>
        <v>#VALUE!</v>
      </c>
      <c r="U93" s="8">
        <f t="shared" si="54"/>
        <v>2.9999999999999973</v>
      </c>
      <c r="V93" s="8">
        <f t="shared" si="54"/>
        <v>15.749999999999996</v>
      </c>
      <c r="W93" s="8">
        <f t="shared" si="54"/>
        <v>16.277777777777779</v>
      </c>
      <c r="X93" s="8">
        <f t="shared" si="54"/>
        <v>3.0000000000000027</v>
      </c>
      <c r="Y93" s="8" t="e">
        <f t="shared" si="54"/>
        <v>#VALUE!</v>
      </c>
      <c r="Z93" s="8">
        <f t="shared" si="54"/>
        <v>10.828571428571427</v>
      </c>
      <c r="AA93" s="8">
        <f t="shared" si="54"/>
        <v>5.2380952380952426</v>
      </c>
      <c r="AB93" s="8">
        <f t="shared" si="54"/>
        <v>6.9473684210526256</v>
      </c>
      <c r="AC93" s="8" t="e">
        <f t="shared" si="54"/>
        <v>#DIV/0!</v>
      </c>
      <c r="AD93" s="8">
        <f t="shared" si="54"/>
        <v>6.880000000000007</v>
      </c>
      <c r="AE93" s="8">
        <f t="shared" si="54"/>
        <v>-3.2727272727272552</v>
      </c>
      <c r="AF93" s="8">
        <f t="shared" si="54"/>
        <v>6.9090909090909145</v>
      </c>
      <c r="AG93" s="8">
        <f t="shared" si="54"/>
        <v>12.777777777777777</v>
      </c>
      <c r="AH93" s="8" t="e">
        <f t="shared" si="54"/>
        <v>#DIV/0!</v>
      </c>
      <c r="AI93" s="8">
        <f t="shared" si="54"/>
        <v>42.574999999999996</v>
      </c>
      <c r="AJ93" s="8" t="e">
        <f t="shared" si="54"/>
        <v>#DIV/0!</v>
      </c>
      <c r="AK93" s="8" t="e">
        <f t="shared" si="54"/>
        <v>#DIV/0!</v>
      </c>
      <c r="AL93" s="8" t="e">
        <f t="shared" si="54"/>
        <v>#DIV/0!</v>
      </c>
      <c r="AM93" s="8">
        <f t="shared" si="54"/>
        <v>4.2352941176470624</v>
      </c>
      <c r="AN93" s="8">
        <f t="shared" si="54"/>
        <v>20.769230769230777</v>
      </c>
      <c r="AO93" s="8">
        <f t="shared" si="54"/>
        <v>-7.5000000000000062</v>
      </c>
      <c r="AP93" s="8">
        <f t="shared" si="54"/>
        <v>-46</v>
      </c>
      <c r="AQ93" s="8" t="e">
        <f t="shared" si="54"/>
        <v>#DIV/0!</v>
      </c>
      <c r="AR93" s="8" t="e">
        <f t="shared" si="54"/>
        <v>#DIV/0!</v>
      </c>
    </row>
    <row r="94" spans="1:44" x14ac:dyDescent="0.2">
      <c r="A94" s="43" t="s">
        <v>200</v>
      </c>
      <c r="C94" s="8">
        <f t="shared" si="53"/>
        <v>-0.90090090090090158</v>
      </c>
      <c r="D94" s="8">
        <f t="shared" si="53"/>
        <v>1.0373443983402513</v>
      </c>
      <c r="E94" s="8">
        <f t="shared" si="53"/>
        <v>6.592592592592597</v>
      </c>
      <c r="F94" s="14"/>
      <c r="G94" s="14">
        <f t="shared" ref="G94:AR94" si="55">100*(G6-G82)/G6</f>
        <v>-22.079000000000001</v>
      </c>
      <c r="H94" s="8">
        <f t="shared" si="55"/>
        <v>27.30769230769231</v>
      </c>
      <c r="I94" s="8">
        <f t="shared" si="55"/>
        <v>3.5087719298245643</v>
      </c>
      <c r="J94" s="14">
        <f t="shared" si="55"/>
        <v>6.3190184049079656</v>
      </c>
      <c r="K94" s="8">
        <f t="shared" si="55"/>
        <v>-4.2271293375394254</v>
      </c>
      <c r="L94" s="8">
        <f t="shared" si="55"/>
        <v>-1.642857142857151</v>
      </c>
      <c r="M94" s="8">
        <f t="shared" si="55"/>
        <v>-0.54263565891472865</v>
      </c>
      <c r="N94" s="8">
        <f t="shared" si="55"/>
        <v>2.7642276422764214</v>
      </c>
      <c r="O94" s="8">
        <f t="shared" si="55"/>
        <v>-7.7555555555555609</v>
      </c>
      <c r="P94" s="8">
        <f t="shared" si="55"/>
        <v>-18.655462184873944</v>
      </c>
      <c r="Q94" s="8">
        <f t="shared" si="55"/>
        <v>-15.433070866141728</v>
      </c>
      <c r="R94" s="8">
        <f t="shared" si="55"/>
        <v>-16.796116504854368</v>
      </c>
      <c r="S94" s="8">
        <f t="shared" si="55"/>
        <v>0.59907834101382029</v>
      </c>
      <c r="T94" s="8">
        <f t="shared" si="55"/>
        <v>-9.1836734693862901E-2</v>
      </c>
      <c r="U94" s="8">
        <f t="shared" si="55"/>
        <v>5.8097686375321391</v>
      </c>
      <c r="V94" s="8">
        <f t="shared" si="55"/>
        <v>27.230769230769223</v>
      </c>
      <c r="W94" s="8">
        <f t="shared" si="55"/>
        <v>21.279069767441857</v>
      </c>
      <c r="X94" s="8">
        <f t="shared" si="55"/>
        <v>13.722222222222225</v>
      </c>
      <c r="Y94" s="8" t="e">
        <f t="shared" si="55"/>
        <v>#VALUE!</v>
      </c>
      <c r="Z94" s="8">
        <f t="shared" si="55"/>
        <v>11.999999999999996</v>
      </c>
      <c r="AA94" s="8">
        <f t="shared" si="55"/>
        <v>10.400000000000004</v>
      </c>
      <c r="AB94" s="8">
        <f t="shared" si="55"/>
        <v>5.4473684210526327</v>
      </c>
      <c r="AC94" s="8" t="e">
        <f t="shared" si="55"/>
        <v>#DIV/0!</v>
      </c>
      <c r="AD94" s="8">
        <f t="shared" si="55"/>
        <v>10.840000000000005</v>
      </c>
      <c r="AE94" s="8">
        <f t="shared" si="55"/>
        <v>11.322580645161288</v>
      </c>
      <c r="AF94" s="8" t="e">
        <f t="shared" si="55"/>
        <v>#DIV/0!</v>
      </c>
      <c r="AG94" s="8">
        <f t="shared" si="55"/>
        <v>19.63492063492064</v>
      </c>
      <c r="AH94" s="8">
        <f t="shared" si="55"/>
        <v>26.222222222222218</v>
      </c>
      <c r="AI94" s="8" t="e">
        <f t="shared" si="55"/>
        <v>#DIV/0!</v>
      </c>
      <c r="AJ94" s="8">
        <f t="shared" si="55"/>
        <v>36.730769230769234</v>
      </c>
      <c r="AK94" s="8" t="e">
        <f t="shared" si="55"/>
        <v>#DIV/0!</v>
      </c>
      <c r="AL94" s="8" t="e">
        <f t="shared" si="55"/>
        <v>#DIV/0!</v>
      </c>
      <c r="AM94" s="8">
        <f t="shared" si="55"/>
        <v>28.700000000000003</v>
      </c>
      <c r="AN94" s="8">
        <f t="shared" si="55"/>
        <v>28.214285714285715</v>
      </c>
      <c r="AO94" s="8">
        <f t="shared" si="55"/>
        <v>32.121951219512191</v>
      </c>
      <c r="AP94" s="8" t="e">
        <f t="shared" si="55"/>
        <v>#VALUE!</v>
      </c>
      <c r="AQ94" s="8">
        <f t="shared" si="55"/>
        <v>19.25</v>
      </c>
      <c r="AR94" s="8" t="e">
        <f t="shared" si="55"/>
        <v>#DIV/0!</v>
      </c>
    </row>
    <row r="95" spans="1:44" x14ac:dyDescent="0.2">
      <c r="A95" s="43" t="s">
        <v>201</v>
      </c>
      <c r="C95" s="8">
        <f t="shared" ref="C95:E96" si="56">100*(C6-C83)/C6</f>
        <v>-2.5675675675675644</v>
      </c>
      <c r="D95" s="8">
        <f t="shared" si="56"/>
        <v>1.0650069156293338</v>
      </c>
      <c r="E95" s="8">
        <f t="shared" si="56"/>
        <v>6.9629629629629584</v>
      </c>
      <c r="F95" s="14"/>
      <c r="G95" s="14">
        <f t="shared" ref="G95:AR95" si="57">100*(G6-G83)/G6</f>
        <v>-15.469000000000003</v>
      </c>
      <c r="H95" s="8">
        <f t="shared" si="57"/>
        <v>25</v>
      </c>
      <c r="I95" s="8">
        <f t="shared" si="57"/>
        <v>5.4385964912280791</v>
      </c>
      <c r="J95" s="14">
        <f t="shared" si="57"/>
        <v>8.3435582822085799</v>
      </c>
      <c r="K95" s="8">
        <f t="shared" si="57"/>
        <v>0.85173501577286703</v>
      </c>
      <c r="L95" s="8">
        <f t="shared" si="57"/>
        <v>-0.92857142857143671</v>
      </c>
      <c r="M95" s="8">
        <f t="shared" si="57"/>
        <v>-1.0852713178294573</v>
      </c>
      <c r="N95" s="8">
        <f t="shared" si="57"/>
        <v>2.6829268292682933</v>
      </c>
      <c r="O95" s="8">
        <f t="shared" si="57"/>
        <v>-6.2666666666666666</v>
      </c>
      <c r="P95" s="8">
        <f t="shared" si="57"/>
        <v>-7.2268907563025166</v>
      </c>
      <c r="Q95" s="8">
        <f t="shared" si="57"/>
        <v>-0.31496062992126433</v>
      </c>
      <c r="R95" s="8">
        <f t="shared" si="57"/>
        <v>0.38834951456311234</v>
      </c>
      <c r="S95" s="8">
        <f t="shared" si="57"/>
        <v>-2.3502304147465511</v>
      </c>
      <c r="T95" s="8">
        <f t="shared" si="57"/>
        <v>4.8265306122449054</v>
      </c>
      <c r="U95" s="8">
        <f t="shared" si="57"/>
        <v>6.5809768637532189</v>
      </c>
      <c r="V95" s="8">
        <f t="shared" si="57"/>
        <v>27.230769230769223</v>
      </c>
      <c r="W95" s="8">
        <f t="shared" si="57"/>
        <v>22.441860465116278</v>
      </c>
      <c r="X95" s="8">
        <f t="shared" si="57"/>
        <v>10.222222222222221</v>
      </c>
      <c r="Y95" s="8" t="e">
        <f t="shared" si="57"/>
        <v>#VALUE!</v>
      </c>
      <c r="Z95" s="8">
        <f t="shared" si="57"/>
        <v>13.076923076923077</v>
      </c>
      <c r="AA95" s="8">
        <f t="shared" si="57"/>
        <v>9.4</v>
      </c>
      <c r="AB95" s="8">
        <f t="shared" si="57"/>
        <v>7.0789473684210469</v>
      </c>
      <c r="AC95" s="8" t="e">
        <f t="shared" si="57"/>
        <v>#DIV/0!</v>
      </c>
      <c r="AD95" s="8">
        <f t="shared" si="57"/>
        <v>14.159999999999995</v>
      </c>
      <c r="AE95" s="8">
        <f t="shared" si="57"/>
        <v>10.870967741935489</v>
      </c>
      <c r="AF95" s="8" t="e">
        <f t="shared" si="57"/>
        <v>#DIV/0!</v>
      </c>
      <c r="AG95" s="8">
        <f t="shared" si="57"/>
        <v>25.111111111111111</v>
      </c>
      <c r="AH95" s="8">
        <f t="shared" si="57"/>
        <v>33</v>
      </c>
      <c r="AI95" s="8" t="e">
        <f t="shared" si="57"/>
        <v>#DIV/0!</v>
      </c>
      <c r="AJ95" s="8">
        <f t="shared" si="57"/>
        <v>31.442307692307701</v>
      </c>
      <c r="AK95" s="8" t="e">
        <f t="shared" si="57"/>
        <v>#DIV/0!</v>
      </c>
      <c r="AL95" s="8" t="e">
        <f t="shared" si="57"/>
        <v>#DIV/0!</v>
      </c>
      <c r="AM95" s="8">
        <f t="shared" si="57"/>
        <v>21.450000000000003</v>
      </c>
      <c r="AN95" s="8">
        <f t="shared" si="57"/>
        <v>30.714285714285715</v>
      </c>
      <c r="AO95" s="8">
        <f t="shared" si="57"/>
        <v>15.048780487804867</v>
      </c>
      <c r="AP95" s="8" t="e">
        <f t="shared" si="57"/>
        <v>#VALUE!</v>
      </c>
      <c r="AQ95" s="8">
        <f t="shared" si="57"/>
        <v>27.583333333333329</v>
      </c>
      <c r="AR95" s="8" t="e">
        <f t="shared" si="57"/>
        <v>#DIV/0!</v>
      </c>
    </row>
    <row r="96" spans="1:44" x14ac:dyDescent="0.2">
      <c r="A96" s="43" t="s">
        <v>270</v>
      </c>
      <c r="C96" s="8">
        <f t="shared" si="56"/>
        <v>-0.50632911392405111</v>
      </c>
      <c r="D96" s="8">
        <f t="shared" si="56"/>
        <v>-0.16713091922006204</v>
      </c>
      <c r="E96" s="8">
        <f t="shared" si="56"/>
        <v>-4.5925925925925872</v>
      </c>
      <c r="F96" s="14"/>
      <c r="G96" s="14">
        <f t="shared" ref="G96:AR96" si="58">100*(G7-G84)/G7</f>
        <v>-2.5230000000000068</v>
      </c>
      <c r="H96" s="8">
        <f t="shared" si="58"/>
        <v>3.9664804469273713</v>
      </c>
      <c r="I96" s="8">
        <f t="shared" si="58"/>
        <v>-1.5028089887640479</v>
      </c>
      <c r="J96" s="14">
        <f t="shared" si="58"/>
        <v>-0.44444444444444442</v>
      </c>
      <c r="K96" s="8">
        <f t="shared" si="58"/>
        <v>-8.8221153846153832</v>
      </c>
      <c r="L96" s="8">
        <f t="shared" si="58"/>
        <v>-8.1666666666666607</v>
      </c>
      <c r="M96" s="8">
        <f t="shared" si="58"/>
        <v>-3.486842105263158</v>
      </c>
      <c r="N96" s="8">
        <f t="shared" si="58"/>
        <v>1.3768115942029078</v>
      </c>
      <c r="O96" s="8">
        <f t="shared" si="58"/>
        <v>-9.3783783783783754</v>
      </c>
      <c r="P96" s="8" t="e">
        <f t="shared" si="58"/>
        <v>#VALUE!</v>
      </c>
      <c r="Q96" s="8" t="e">
        <f t="shared" si="58"/>
        <v>#DIV/0!</v>
      </c>
      <c r="R96" s="8">
        <f t="shared" si="58"/>
        <v>-23.385826771653537</v>
      </c>
      <c r="S96" s="8">
        <f t="shared" si="58"/>
        <v>-1.3043478260869596</v>
      </c>
      <c r="T96" s="8">
        <f t="shared" si="58"/>
        <v>-5.2291666666666625</v>
      </c>
      <c r="U96" s="8">
        <f t="shared" si="58"/>
        <v>2.9190751445086769</v>
      </c>
      <c r="V96" s="8">
        <f t="shared" si="58"/>
        <v>10.216216216216219</v>
      </c>
      <c r="W96" s="8">
        <f t="shared" si="58"/>
        <v>0.7978723404255319</v>
      </c>
      <c r="X96" s="8" t="e">
        <f t="shared" si="58"/>
        <v>#DIV/0!</v>
      </c>
      <c r="Y96" s="8">
        <f t="shared" si="58"/>
        <v>-1.2727272727272738</v>
      </c>
      <c r="Z96" s="8">
        <f t="shared" si="58"/>
        <v>4.9341142020497868</v>
      </c>
      <c r="AA96" s="8">
        <f t="shared" si="58"/>
        <v>-3.5600000000000023</v>
      </c>
      <c r="AB96" s="8">
        <f t="shared" si="58"/>
        <v>0.9056603773584847</v>
      </c>
      <c r="AC96" s="8">
        <f t="shared" si="58"/>
        <v>3.9558823529411784</v>
      </c>
      <c r="AD96" s="8">
        <f t="shared" si="58"/>
        <v>-0.3571428571428622</v>
      </c>
      <c r="AE96" s="8">
        <f t="shared" si="58"/>
        <v>4.432835820895531</v>
      </c>
      <c r="AF96" s="8">
        <f t="shared" si="58"/>
        <v>0.60000000000000053</v>
      </c>
      <c r="AG96" s="8">
        <f t="shared" si="58"/>
        <v>8.0294117647058858</v>
      </c>
      <c r="AH96" s="8">
        <f t="shared" si="58"/>
        <v>8.971962616822438</v>
      </c>
      <c r="AI96" s="8" t="e">
        <f t="shared" si="58"/>
        <v>#DIV/0!</v>
      </c>
      <c r="AJ96" s="8">
        <f t="shared" si="58"/>
        <v>9.0977443609022544</v>
      </c>
      <c r="AK96" s="8" t="e">
        <f t="shared" si="58"/>
        <v>#DIV/0!</v>
      </c>
      <c r="AL96" s="8">
        <f t="shared" si="58"/>
        <v>12.037037037037047</v>
      </c>
      <c r="AM96" s="8">
        <f t="shared" si="58"/>
        <v>7.3428571428571461</v>
      </c>
      <c r="AN96" s="8">
        <f t="shared" si="58"/>
        <v>7.6470588235294183</v>
      </c>
      <c r="AO96" s="8">
        <f t="shared" si="58"/>
        <v>3.4583333333333228</v>
      </c>
      <c r="AP96" s="8">
        <f t="shared" si="58"/>
        <v>9.2999999999999972</v>
      </c>
      <c r="AQ96" s="8">
        <f t="shared" si="58"/>
        <v>9.2258064516129039</v>
      </c>
      <c r="AR96" s="8">
        <f t="shared" si="58"/>
        <v>-3.4319526627218968</v>
      </c>
    </row>
    <row r="97" spans="1:44" x14ac:dyDescent="0.2">
      <c r="A97" s="43" t="s">
        <v>269</v>
      </c>
      <c r="C97" s="8">
        <f>100*(C7-C85)/C7</f>
        <v>-3.4493670886075942</v>
      </c>
      <c r="D97" s="8">
        <f>100*(D7-D85)/D7</f>
        <v>-2.2005571030640718</v>
      </c>
      <c r="E97" s="8">
        <f>100*(E7-E85)/E7</f>
        <v>-8.8148148148148113</v>
      </c>
      <c r="F97" s="14"/>
      <c r="G97" s="14">
        <f t="shared" ref="G97:AR97" si="59">100*(G7-G85)/G7</f>
        <v>1.4140000000000041</v>
      </c>
      <c r="H97" s="8">
        <f t="shared" si="59"/>
        <v>2.5139664804469235</v>
      </c>
      <c r="I97" s="8">
        <f t="shared" si="59"/>
        <v>-4.1011235955056149</v>
      </c>
      <c r="J97" s="14">
        <f t="shared" si="59"/>
        <v>-1.2592592592592593</v>
      </c>
      <c r="K97" s="8">
        <f t="shared" si="59"/>
        <v>-7.7644230769230793</v>
      </c>
      <c r="L97" s="8" t="e">
        <f t="shared" si="59"/>
        <v>#VALUE!</v>
      </c>
      <c r="M97" s="8">
        <f t="shared" si="59"/>
        <v>-3.1578947368421053</v>
      </c>
      <c r="N97" s="8">
        <f t="shared" si="59"/>
        <v>1.3043478260869672</v>
      </c>
      <c r="O97" s="8">
        <f t="shared" si="59"/>
        <v>-11.054054054054063</v>
      </c>
      <c r="P97" s="8" t="e">
        <f t="shared" si="59"/>
        <v>#VALUE!</v>
      </c>
      <c r="Q97" s="8" t="e">
        <f t="shared" si="59"/>
        <v>#DIV/0!</v>
      </c>
      <c r="R97" s="8">
        <f t="shared" si="59"/>
        <v>-16.141732283464567</v>
      </c>
      <c r="S97" s="8">
        <f t="shared" si="59"/>
        <v>-1.0434782608695585</v>
      </c>
      <c r="T97" s="8">
        <f t="shared" si="59"/>
        <v>-7.7083333333333393</v>
      </c>
      <c r="U97" s="8">
        <f t="shared" si="59"/>
        <v>0.43352601156069365</v>
      </c>
      <c r="V97" s="8">
        <f t="shared" si="59"/>
        <v>6.0540540540540597</v>
      </c>
      <c r="W97" s="8">
        <f t="shared" si="59"/>
        <v>-4.3085106382978697</v>
      </c>
      <c r="X97" s="8" t="e">
        <f t="shared" si="59"/>
        <v>#DIV/0!</v>
      </c>
      <c r="Y97" s="8">
        <f t="shared" si="59"/>
        <v>-10.363636363636353</v>
      </c>
      <c r="Z97" s="8">
        <f t="shared" si="59"/>
        <v>6.5446559297218219</v>
      </c>
      <c r="AA97" s="8">
        <f t="shared" si="59"/>
        <v>-6.8799999999999955</v>
      </c>
      <c r="AB97" s="8">
        <f t="shared" si="59"/>
        <v>-0.83018867924527873</v>
      </c>
      <c r="AC97" s="8">
        <f t="shared" si="59"/>
        <v>0.97058823529411531</v>
      </c>
      <c r="AD97" s="8">
        <f t="shared" si="59"/>
        <v>-5.9999999999999991</v>
      </c>
      <c r="AE97" s="8">
        <f t="shared" si="59"/>
        <v>-0.76119402985074858</v>
      </c>
      <c r="AF97" s="8">
        <f t="shared" si="59"/>
        <v>-0.55000000000000604</v>
      </c>
      <c r="AG97" s="8">
        <f t="shared" si="59"/>
        <v>0.29411764705881727</v>
      </c>
      <c r="AH97" s="8">
        <f t="shared" si="59"/>
        <v>10.467289719626176</v>
      </c>
      <c r="AI97" s="8" t="e">
        <f t="shared" si="59"/>
        <v>#DIV/0!</v>
      </c>
      <c r="AJ97" s="8">
        <f t="shared" si="59"/>
        <v>7.4436090225563891</v>
      </c>
      <c r="AK97" s="8" t="e">
        <f t="shared" si="59"/>
        <v>#DIV/0!</v>
      </c>
      <c r="AL97" s="8">
        <f t="shared" si="59"/>
        <v>13.888888888888889</v>
      </c>
      <c r="AM97" s="8">
        <f t="shared" si="59"/>
        <v>10.028571428571427</v>
      </c>
      <c r="AN97" s="8">
        <f t="shared" si="59"/>
        <v>4.1176470588235334</v>
      </c>
      <c r="AO97" s="8">
        <f t="shared" si="59"/>
        <v>9.0416666666666714</v>
      </c>
      <c r="AP97" s="8">
        <f t="shared" si="59"/>
        <v>7.818181818181813</v>
      </c>
      <c r="AQ97" s="8">
        <f t="shared" si="59"/>
        <v>11.548387096774198</v>
      </c>
      <c r="AR97" s="8">
        <f t="shared" si="59"/>
        <v>1.0650887573964507</v>
      </c>
    </row>
    <row r="98" spans="1:44" x14ac:dyDescent="0.2">
      <c r="A98" s="43" t="s">
        <v>247</v>
      </c>
      <c r="C98" s="8">
        <f>100*(C7-C86)/C7</f>
        <v>-12.958432308771471</v>
      </c>
      <c r="D98" s="8">
        <f>100*(D7-D86)/D7</f>
        <v>-8.8721374104932575</v>
      </c>
      <c r="E98" s="8">
        <f>100*(E7-E86)/E7</f>
        <v>-20.726523974399328</v>
      </c>
      <c r="F98" s="8"/>
      <c r="G98" s="8">
        <f t="shared" ref="G98:AR98" si="60">100*(G7-G86)/G7</f>
        <v>-39.278932688274828</v>
      </c>
      <c r="H98" s="8">
        <f t="shared" si="60"/>
        <v>-3.7815606709110212</v>
      </c>
      <c r="I98" s="8">
        <f t="shared" si="60"/>
        <v>-15.883484685239354</v>
      </c>
      <c r="J98" s="14">
        <f t="shared" si="60"/>
        <v>-7.3748497760297251</v>
      </c>
      <c r="K98" s="8">
        <f t="shared" si="60"/>
        <v>-10.075704958284494</v>
      </c>
      <c r="L98" s="8">
        <f t="shared" si="60"/>
        <v>-4.8590138674884722</v>
      </c>
      <c r="M98" s="8">
        <f t="shared" si="60"/>
        <v>-10.986423863218135</v>
      </c>
      <c r="N98" s="8">
        <f t="shared" si="60"/>
        <v>-13.492849460648074</v>
      </c>
      <c r="O98" s="8">
        <f t="shared" si="60"/>
        <v>-25.210532994076328</v>
      </c>
      <c r="P98" s="8" t="e">
        <f t="shared" si="60"/>
        <v>#VALUE!</v>
      </c>
      <c r="Q98" s="8" t="e">
        <f t="shared" si="60"/>
        <v>#DIV/0!</v>
      </c>
      <c r="R98" s="8">
        <f t="shared" si="60"/>
        <v>-8.2877658799351064</v>
      </c>
      <c r="S98" s="8">
        <f t="shared" si="60"/>
        <v>-7.1247620824780808</v>
      </c>
      <c r="T98" s="8">
        <f t="shared" si="60"/>
        <v>-19.162150234277039</v>
      </c>
      <c r="U98" s="8">
        <f t="shared" si="60"/>
        <v>-9.8449080806116775</v>
      </c>
      <c r="V98" s="8">
        <f t="shared" si="60"/>
        <v>-23.935507753388567</v>
      </c>
      <c r="W98" s="8">
        <f t="shared" si="60"/>
        <v>-30.492299355427527</v>
      </c>
      <c r="X98" s="8" t="e">
        <f t="shared" si="60"/>
        <v>#DIV/0!</v>
      </c>
      <c r="Y98" s="8">
        <f t="shared" si="60"/>
        <v>-20.667210706707991</v>
      </c>
      <c r="Z98" s="8">
        <f t="shared" si="60"/>
        <v>3.9947626895864095</v>
      </c>
      <c r="AA98" s="8">
        <f t="shared" si="60"/>
        <v>-14.305137118578587</v>
      </c>
      <c r="AB98" s="8">
        <f t="shared" si="60"/>
        <v>-3.4043634769862789</v>
      </c>
      <c r="AC98" s="8">
        <f t="shared" si="60"/>
        <v>0.54375061921874135</v>
      </c>
      <c r="AD98" s="8">
        <f t="shared" si="60"/>
        <v>-16.6095704117946</v>
      </c>
      <c r="AE98" s="8">
        <f t="shared" si="60"/>
        <v>-28.821042375192604</v>
      </c>
      <c r="AF98" s="8">
        <f t="shared" si="60"/>
        <v>-6.1095573440643536</v>
      </c>
      <c r="AG98" s="8">
        <f t="shared" si="60"/>
        <v>-16.905418179424004</v>
      </c>
      <c r="AH98" s="8">
        <f t="shared" si="60"/>
        <v>-5.184229211844384</v>
      </c>
      <c r="AI98" s="8" t="e">
        <f t="shared" si="60"/>
        <v>#DIV/0!</v>
      </c>
      <c r="AJ98" s="8">
        <f t="shared" si="60"/>
        <v>-12.169319079336038</v>
      </c>
      <c r="AK98" s="8" t="e">
        <f t="shared" si="60"/>
        <v>#DIV/0!</v>
      </c>
      <c r="AL98" s="8">
        <f t="shared" si="60"/>
        <v>-16.224561403508773</v>
      </c>
      <c r="AM98" s="8">
        <f t="shared" si="60"/>
        <v>-24.091529007532738</v>
      </c>
      <c r="AN98" s="8">
        <f t="shared" si="60"/>
        <v>-15.180883393697211</v>
      </c>
      <c r="AO98" s="8">
        <f t="shared" si="60"/>
        <v>-9.3132328082290261</v>
      </c>
      <c r="AP98" s="8">
        <f t="shared" si="60"/>
        <v>26.750475183831909</v>
      </c>
      <c r="AQ98" s="8">
        <f t="shared" si="60"/>
        <v>-5.4877943233142972</v>
      </c>
      <c r="AR98" s="8">
        <f t="shared" si="60"/>
        <v>-1.6644212151165254</v>
      </c>
    </row>
    <row r="99" spans="1:44" x14ac:dyDescent="0.2">
      <c r="A99" s="43" t="s">
        <v>248</v>
      </c>
      <c r="C99" s="8">
        <f>100*(C7-C87)/C7</f>
        <v>-14.06553901093643</v>
      </c>
      <c r="D99" s="8">
        <f>100*(D7-D87)/D7</f>
        <v>-9.6562258901100275</v>
      </c>
      <c r="E99" s="8">
        <f>100*(E7-E87)/E7</f>
        <v>-21.442765711887521</v>
      </c>
      <c r="F99" s="14"/>
      <c r="G99" s="14">
        <f t="shared" ref="G99:AR99" si="61">100*(G7-G87)/G7</f>
        <v>-33.416200618397809</v>
      </c>
      <c r="H99" s="8">
        <f t="shared" si="61"/>
        <v>-4.7107744206225988</v>
      </c>
      <c r="I99" s="8">
        <f t="shared" si="61"/>
        <v>-17.969447437278752</v>
      </c>
      <c r="J99" s="14">
        <f t="shared" si="61"/>
        <v>-6.3792199278924988</v>
      </c>
      <c r="K99" s="8">
        <f t="shared" si="61"/>
        <v>-9.0844675536524537</v>
      </c>
      <c r="L99" s="8" t="e">
        <f t="shared" si="61"/>
        <v>#VALUE!</v>
      </c>
      <c r="M99" s="8">
        <f t="shared" si="61"/>
        <v>-9.4193963930806177</v>
      </c>
      <c r="N99" s="8">
        <f t="shared" si="61"/>
        <v>-12.793236005068737</v>
      </c>
      <c r="O99" s="8">
        <f t="shared" si="61"/>
        <v>-25.441868851802123</v>
      </c>
      <c r="P99" s="8" t="e">
        <f t="shared" si="61"/>
        <v>#VALUE!</v>
      </c>
      <c r="Q99" s="8" t="e">
        <f t="shared" si="61"/>
        <v>#DIV/0!</v>
      </c>
      <c r="R99" s="8">
        <f t="shared" si="61"/>
        <v>-6.7386902099905113</v>
      </c>
      <c r="S99" s="8">
        <f t="shared" si="61"/>
        <v>-3.324426198917708</v>
      </c>
      <c r="T99" s="8">
        <f t="shared" si="61"/>
        <v>-15.326791724411004</v>
      </c>
      <c r="U99" s="8">
        <f t="shared" si="61"/>
        <v>-8.6459292350634236</v>
      </c>
      <c r="V99" s="8">
        <f t="shared" si="61"/>
        <v>-23.300429568641505</v>
      </c>
      <c r="W99" s="8">
        <f t="shared" si="61"/>
        <v>-28.174063088243685</v>
      </c>
      <c r="X99" s="8" t="e">
        <f t="shared" si="61"/>
        <v>#DIV/0!</v>
      </c>
      <c r="Y99" s="8">
        <f t="shared" si="61"/>
        <v>-26.125020401501509</v>
      </c>
      <c r="Z99" s="8">
        <f t="shared" si="61"/>
        <v>4.4361660795193316</v>
      </c>
      <c r="AA99" s="8">
        <f t="shared" si="61"/>
        <v>-15.775975280030892</v>
      </c>
      <c r="AB99" s="8">
        <f t="shared" si="61"/>
        <v>-4.7920828004425768</v>
      </c>
      <c r="AC99" s="8">
        <f t="shared" si="61"/>
        <v>-1.1622398155403701</v>
      </c>
      <c r="AD99" s="8">
        <f t="shared" si="61"/>
        <v>-18.380465175394001</v>
      </c>
      <c r="AE99" s="8">
        <f t="shared" si="61"/>
        <v>-31.333693860853472</v>
      </c>
      <c r="AF99" s="8">
        <f t="shared" si="61"/>
        <v>-7.7626760563380026</v>
      </c>
      <c r="AG99" s="8">
        <f t="shared" si="61"/>
        <v>-23.388189205967013</v>
      </c>
      <c r="AH99" s="8">
        <f t="shared" si="61"/>
        <v>-7.1934790535223962</v>
      </c>
      <c r="AI99" s="8" t="e">
        <f t="shared" si="61"/>
        <v>#DIV/0!</v>
      </c>
      <c r="AJ99" s="8">
        <f t="shared" si="61"/>
        <v>-13.17157658414024</v>
      </c>
      <c r="AK99" s="8" t="e">
        <f t="shared" si="61"/>
        <v>#DIV/0!</v>
      </c>
      <c r="AL99" s="8">
        <f t="shared" si="61"/>
        <v>-11.541520467836271</v>
      </c>
      <c r="AM99" s="8">
        <f t="shared" si="61"/>
        <v>-17.346345975948221</v>
      </c>
      <c r="AN99" s="8">
        <f t="shared" si="61"/>
        <v>-12.115232504891562</v>
      </c>
      <c r="AO99" s="8">
        <f t="shared" si="61"/>
        <v>-14.877544597899586</v>
      </c>
      <c r="AP99" s="8">
        <f t="shared" si="61"/>
        <v>27.183469252006891</v>
      </c>
      <c r="AQ99" s="8">
        <f t="shared" si="61"/>
        <v>-7.5394771534034746</v>
      </c>
      <c r="AR99" s="8">
        <f t="shared" si="61"/>
        <v>22.211758493223012</v>
      </c>
    </row>
    <row r="100" spans="1:44" x14ac:dyDescent="0.2">
      <c r="A100" s="43" t="s">
        <v>249</v>
      </c>
      <c r="C100" s="8">
        <f>100*(C7-C88)/C7</f>
        <v>-11.287225392978971</v>
      </c>
      <c r="D100" s="8">
        <f>100*(D7-D88)/D7</f>
        <v>-11.854397179162218</v>
      </c>
      <c r="E100" s="8">
        <f>100*(E7-E88)/E7</f>
        <v>-12.591805686706554</v>
      </c>
      <c r="F100" s="14"/>
      <c r="G100" s="14">
        <f t="shared" ref="G100:AR100" si="62">100*(G7-G88)/G7</f>
        <v>-6.3459895730713933</v>
      </c>
      <c r="H100" s="8">
        <f t="shared" si="62"/>
        <v>2.3958648168189289</v>
      </c>
      <c r="I100" s="8">
        <f t="shared" si="62"/>
        <v>-12.044037807659468</v>
      </c>
      <c r="J100" s="14">
        <f t="shared" si="62"/>
        <v>-3.5796460176991078</v>
      </c>
      <c r="K100" s="8">
        <f t="shared" si="62"/>
        <v>-5.7669421505157157</v>
      </c>
      <c r="L100" s="8" t="e">
        <f t="shared" si="62"/>
        <v>#VALUE!</v>
      </c>
      <c r="M100" s="8">
        <f t="shared" si="62"/>
        <v>-4.9392712550607447</v>
      </c>
      <c r="N100" s="8">
        <f t="shared" si="62"/>
        <v>-7.9649447869746144</v>
      </c>
      <c r="O100" s="8">
        <f t="shared" si="62"/>
        <v>-26.427991371653334</v>
      </c>
      <c r="P100" s="8" t="e">
        <f t="shared" si="62"/>
        <v>#VALUE!</v>
      </c>
      <c r="Q100" s="8" t="e">
        <f t="shared" si="62"/>
        <v>#DIV/0!</v>
      </c>
      <c r="R100" s="8">
        <f t="shared" si="62"/>
        <v>-8.5830289082403262</v>
      </c>
      <c r="S100" s="8">
        <f t="shared" si="62"/>
        <v>-5.6988244075387167</v>
      </c>
      <c r="T100" s="8">
        <f t="shared" si="62"/>
        <v>-7.5333102355969279</v>
      </c>
      <c r="U100" s="8">
        <f t="shared" si="62"/>
        <v>-4.3209254061644309</v>
      </c>
      <c r="V100" s="8">
        <f t="shared" si="62"/>
        <v>-3.2253770929267604</v>
      </c>
      <c r="W100" s="8">
        <f t="shared" si="62"/>
        <v>-8.8961268609891029</v>
      </c>
      <c r="X100" s="8" t="e">
        <f t="shared" si="62"/>
        <v>#DIV/0!</v>
      </c>
      <c r="Y100" s="8">
        <f t="shared" si="62"/>
        <v>-174.78578423371954</v>
      </c>
      <c r="Z100" s="8">
        <f t="shared" si="62"/>
        <v>7.5512811521992855</v>
      </c>
      <c r="AA100" s="8">
        <f t="shared" si="62"/>
        <v>-11.38238702201622</v>
      </c>
      <c r="AB100" s="8">
        <f t="shared" si="62"/>
        <v>-4.9908606245239993</v>
      </c>
      <c r="AC100" s="8">
        <f t="shared" si="62"/>
        <v>-5.1318350491322038</v>
      </c>
      <c r="AD100" s="8">
        <f t="shared" si="62"/>
        <v>-6.520399084900852</v>
      </c>
      <c r="AE100" s="8">
        <f t="shared" si="62"/>
        <v>-3.0205151036943909</v>
      </c>
      <c r="AF100" s="8">
        <f t="shared" si="62"/>
        <v>-4.8733400402414251</v>
      </c>
      <c r="AG100" s="8">
        <f t="shared" si="62"/>
        <v>0.8962170093493087</v>
      </c>
      <c r="AH100" s="8">
        <f t="shared" si="62"/>
        <v>6.9042775720125258</v>
      </c>
      <c r="AI100" s="8" t="e">
        <f t="shared" si="62"/>
        <v>#DIV/0!</v>
      </c>
      <c r="AJ100" s="8">
        <f t="shared" si="62"/>
        <v>4.8384609165593799</v>
      </c>
      <c r="AK100" s="8" t="e">
        <f t="shared" si="62"/>
        <v>#DIV/0!</v>
      </c>
      <c r="AL100" s="8">
        <f t="shared" si="62"/>
        <v>-27.557115009746571</v>
      </c>
      <c r="AM100" s="8">
        <f t="shared" si="62"/>
        <v>6.5985110788071193</v>
      </c>
      <c r="AN100" s="8">
        <f t="shared" si="62"/>
        <v>0.45335331584864519</v>
      </c>
      <c r="AO100" s="8">
        <f t="shared" si="62"/>
        <v>11.850884764782039</v>
      </c>
      <c r="AP100" s="8">
        <f t="shared" si="62"/>
        <v>26.177480022232963</v>
      </c>
      <c r="AQ100" s="8">
        <f t="shared" si="62"/>
        <v>-3.9287548432950485</v>
      </c>
      <c r="AR100" s="8">
        <f t="shared" si="62"/>
        <v>14.636372252989034</v>
      </c>
    </row>
    <row r="101" spans="1:44" x14ac:dyDescent="0.2">
      <c r="A101" s="43" t="s">
        <v>250</v>
      </c>
      <c r="C101" s="8">
        <f>100*(C7-C89)/C7</f>
        <v>-13.65149618977774</v>
      </c>
      <c r="D101" s="8">
        <f>100*(D7-D89)/D7</f>
        <v>-9.293520191112993</v>
      </c>
      <c r="E101" s="8">
        <f>100*(E7-E89)/E7</f>
        <v>-13.667768334907157</v>
      </c>
      <c r="F101" s="14"/>
      <c r="G101" s="14">
        <f t="shared" ref="G101:AR101" si="63">100*(G7-G89)/G7</f>
        <v>-2.3983847234279057</v>
      </c>
      <c r="H101" s="8">
        <f t="shared" si="63"/>
        <v>0.9315211845265533</v>
      </c>
      <c r="I101" s="8">
        <f t="shared" si="63"/>
        <v>-13.209779805131484</v>
      </c>
      <c r="J101" s="14">
        <f t="shared" si="63"/>
        <v>-2.676991150442471</v>
      </c>
      <c r="K101" s="8">
        <f t="shared" si="63"/>
        <v>-11.691597211602186</v>
      </c>
      <c r="L101" s="8">
        <f t="shared" si="63"/>
        <v>-1.1864406779661212</v>
      </c>
      <c r="M101" s="8">
        <f t="shared" si="63"/>
        <v>-7.4567537725432578</v>
      </c>
      <c r="N101" s="8">
        <f t="shared" si="63"/>
        <v>-10.239487163104688</v>
      </c>
      <c r="O101" s="8">
        <f t="shared" si="63"/>
        <v>-22.447151376728836</v>
      </c>
      <c r="P101" s="8" t="e">
        <f t="shared" si="63"/>
        <v>#VALUE!</v>
      </c>
      <c r="Q101" s="8" t="e">
        <f t="shared" si="63"/>
        <v>#DIV/0!</v>
      </c>
      <c r="R101" s="8">
        <f t="shared" si="63"/>
        <v>-5.8499866840193366</v>
      </c>
      <c r="S101" s="8">
        <f t="shared" si="63"/>
        <v>-3.8335510356409661</v>
      </c>
      <c r="T101" s="8">
        <f t="shared" si="63"/>
        <v>-12.587754900019805</v>
      </c>
      <c r="U101" s="8">
        <f t="shared" si="63"/>
        <v>-4.5606058780912981</v>
      </c>
      <c r="V101" s="8">
        <f t="shared" si="63"/>
        <v>-3.1384382576435641</v>
      </c>
      <c r="W101" s="8">
        <f t="shared" si="63"/>
        <v>-6.2210940619473929</v>
      </c>
      <c r="X101" s="8" t="e">
        <f t="shared" si="63"/>
        <v>#DIV/0!</v>
      </c>
      <c r="Y101" s="8">
        <f t="shared" si="63"/>
        <v>-105.15341929165986</v>
      </c>
      <c r="Z101" s="8">
        <f t="shared" si="63"/>
        <v>4.2304619526062552</v>
      </c>
      <c r="AA101" s="8">
        <f t="shared" si="63"/>
        <v>-8.6859791425260653</v>
      </c>
      <c r="AB101" s="8">
        <f t="shared" si="63"/>
        <v>-5.6317593297791415</v>
      </c>
      <c r="AC101" s="8">
        <f t="shared" si="63"/>
        <v>-5.1626068433804413</v>
      </c>
      <c r="AD101" s="8">
        <f t="shared" si="63"/>
        <v>-7.2562913065581949</v>
      </c>
      <c r="AE101" s="8">
        <f t="shared" si="63"/>
        <v>-2.0907270612422746</v>
      </c>
      <c r="AF101" s="8">
        <f t="shared" si="63"/>
        <v>-12.422987927565377</v>
      </c>
      <c r="AG101" s="8">
        <f t="shared" si="63"/>
        <v>0.8962170093493087</v>
      </c>
      <c r="AH101" s="8">
        <f t="shared" si="63"/>
        <v>10.401274252048607</v>
      </c>
      <c r="AI101" s="8" t="e">
        <f t="shared" si="63"/>
        <v>#DIV/0!</v>
      </c>
      <c r="AJ101" s="8">
        <f t="shared" si="63"/>
        <v>7.7617741624532872</v>
      </c>
      <c r="AK101" s="8" t="e">
        <f t="shared" si="63"/>
        <v>#DIV/0!</v>
      </c>
      <c r="AL101" s="8">
        <f t="shared" si="63"/>
        <v>-13.061988304093555</v>
      </c>
      <c r="AM101" s="8">
        <f t="shared" si="63"/>
        <v>8.262296815118285</v>
      </c>
      <c r="AN101" s="8">
        <f t="shared" si="63"/>
        <v>13.278381416260775</v>
      </c>
      <c r="AO101" s="8">
        <f t="shared" si="63"/>
        <v>8.8648036253776343</v>
      </c>
      <c r="AP101" s="8">
        <f t="shared" si="63"/>
        <v>24.980047746179856</v>
      </c>
      <c r="AQ101" s="8">
        <f t="shared" si="63"/>
        <v>-9.7439071921494091E-2</v>
      </c>
      <c r="AR101" s="8">
        <f t="shared" si="63"/>
        <v>16.195279812600695</v>
      </c>
    </row>
    <row r="103" spans="1:44" x14ac:dyDescent="0.2">
      <c r="A103" s="39" t="s">
        <v>195</v>
      </c>
      <c r="B103" s="39" t="s">
        <v>196</v>
      </c>
    </row>
    <row r="104" spans="1:44" x14ac:dyDescent="0.2">
      <c r="A104" s="43" t="s">
        <v>198</v>
      </c>
      <c r="C104" s="8">
        <f>100*_xlfn.STDEV.S(C5,C80)/((C5+C80)/2)</f>
        <v>0.61891184348932005</v>
      </c>
      <c r="D104" s="8">
        <f>100*_xlfn.STDEV.S(D5,D80)/((D5+D80)/2)</f>
        <v>0.44607801491679366</v>
      </c>
      <c r="E104" s="8">
        <f>100*_xlfn.STDEV.S(E5,E80)/((E5+E80)/2)</f>
        <v>0.90654715536736552</v>
      </c>
      <c r="F104" s="14"/>
      <c r="G104" s="14">
        <f t="shared" ref="G104:AR104" si="64">100*_xlfn.STDEV.S(G5,G80)/((G5+G80)/2)</f>
        <v>4.3146673387761257E-2</v>
      </c>
      <c r="H104" s="8">
        <f t="shared" si="64"/>
        <v>6.7343502970147444</v>
      </c>
      <c r="I104" s="8">
        <f t="shared" si="64"/>
        <v>1.5771898465127401</v>
      </c>
      <c r="J104" s="14">
        <f t="shared" si="64"/>
        <v>1.1678722539132487</v>
      </c>
      <c r="K104" s="8">
        <f t="shared" si="64"/>
        <v>2.4653485239467585</v>
      </c>
      <c r="L104" s="8">
        <f t="shared" si="64"/>
        <v>6.3867709268462356</v>
      </c>
      <c r="M104" s="8">
        <f t="shared" si="64"/>
        <v>14.368165424748652</v>
      </c>
      <c r="N104" s="8">
        <f t="shared" si="64"/>
        <v>0.43667820629075671</v>
      </c>
      <c r="O104" s="8">
        <f t="shared" si="64"/>
        <v>3.6689815189411608</v>
      </c>
      <c r="P104" s="8">
        <f t="shared" si="64"/>
        <v>3.6469690720223085</v>
      </c>
      <c r="Q104" s="8">
        <f t="shared" si="64"/>
        <v>6.2001012129091846</v>
      </c>
      <c r="R104" s="8">
        <f t="shared" si="64"/>
        <v>17.008952861518882</v>
      </c>
      <c r="S104" s="8">
        <f t="shared" si="64"/>
        <v>7.5313148292058338</v>
      </c>
      <c r="T104" s="8" t="e">
        <f t="shared" si="64"/>
        <v>#DIV/0!</v>
      </c>
      <c r="U104" s="8">
        <f t="shared" si="64"/>
        <v>1.0360538918484177</v>
      </c>
      <c r="V104" s="8">
        <f t="shared" si="64"/>
        <v>13.190307568426888</v>
      </c>
      <c r="W104" s="8">
        <f t="shared" si="64"/>
        <v>7.0092217377092148</v>
      </c>
      <c r="X104" s="8">
        <f t="shared" si="64"/>
        <v>9.8314311822728495</v>
      </c>
      <c r="Y104" s="8" t="e">
        <f t="shared" si="64"/>
        <v>#DIV/0!</v>
      </c>
      <c r="Z104" s="8">
        <f t="shared" si="64"/>
        <v>21.580003575707188</v>
      </c>
      <c r="AA104" s="8">
        <f t="shared" si="64"/>
        <v>5.7085543644915528</v>
      </c>
      <c r="AB104" s="8">
        <f t="shared" si="64"/>
        <v>4.7476141971833341</v>
      </c>
      <c r="AC104" s="8" t="e">
        <f t="shared" si="64"/>
        <v>#DIV/0!</v>
      </c>
      <c r="AD104" s="8">
        <f t="shared" si="64"/>
        <v>10.123174664222329</v>
      </c>
      <c r="AE104" s="8">
        <f t="shared" si="64"/>
        <v>12.145763072700818</v>
      </c>
      <c r="AF104" s="8">
        <f t="shared" si="64"/>
        <v>1.4284985478516126</v>
      </c>
      <c r="AG104" s="8">
        <f t="shared" si="64"/>
        <v>13.184438616718497</v>
      </c>
      <c r="AH104" s="8" t="e">
        <f t="shared" si="64"/>
        <v>#DIV/0!</v>
      </c>
      <c r="AI104" s="8">
        <f t="shared" si="64"/>
        <v>44.904541308552794</v>
      </c>
      <c r="AJ104" s="8" t="e">
        <f t="shared" si="64"/>
        <v>#DIV/0!</v>
      </c>
      <c r="AK104" s="8" t="e">
        <f t="shared" si="64"/>
        <v>#DIV/0!</v>
      </c>
      <c r="AL104" s="8" t="e">
        <f t="shared" si="64"/>
        <v>#DIV/0!</v>
      </c>
      <c r="AM104" s="8">
        <f t="shared" si="64"/>
        <v>14.187903052933965</v>
      </c>
      <c r="AN104" s="8">
        <f t="shared" si="64"/>
        <v>14.052439203284457</v>
      </c>
      <c r="AO104" s="8">
        <f t="shared" si="64"/>
        <v>25.776306309263379</v>
      </c>
      <c r="AP104" s="8">
        <f t="shared" si="64"/>
        <v>53.235102088083067</v>
      </c>
      <c r="AQ104" s="8" t="e">
        <f t="shared" si="64"/>
        <v>#DIV/0!</v>
      </c>
      <c r="AR104" s="8" t="e">
        <f t="shared" si="64"/>
        <v>#DIV/0!</v>
      </c>
    </row>
    <row r="105" spans="1:44" x14ac:dyDescent="0.2">
      <c r="A105" s="43" t="s">
        <v>211</v>
      </c>
      <c r="C105" s="8">
        <f t="shared" ref="C105:E106" si="65">100*_xlfn.STDEV.S(C5,C81)/((C5+C81)/2)</f>
        <v>1.0029883421085788</v>
      </c>
      <c r="D105" s="8">
        <f t="shared" si="65"/>
        <v>4.375209536060834E-2</v>
      </c>
      <c r="E105" s="8">
        <f t="shared" si="65"/>
        <v>1.489596155707378</v>
      </c>
      <c r="F105" s="14"/>
      <c r="G105" s="14">
        <f t="shared" ref="G105:AR105" si="66">100*_xlfn.STDEV.S(G5,G81)/((G5+G81)/2)</f>
        <v>6.8975717458571717</v>
      </c>
      <c r="H105" s="8">
        <f t="shared" si="66"/>
        <v>39.116545342234531</v>
      </c>
      <c r="I105" s="8">
        <f t="shared" si="66"/>
        <v>0.37118466204017453</v>
      </c>
      <c r="J105" s="14">
        <f t="shared" si="66"/>
        <v>3.7104134381897054</v>
      </c>
      <c r="K105" s="8">
        <f t="shared" si="66"/>
        <v>1.4284985478516083</v>
      </c>
      <c r="L105" s="8">
        <f t="shared" si="66"/>
        <v>6.0198765949119926</v>
      </c>
      <c r="M105" s="8">
        <f t="shared" si="66"/>
        <v>13.484724743645527</v>
      </c>
      <c r="N105" s="8">
        <f t="shared" si="66"/>
        <v>0.50238492446646399</v>
      </c>
      <c r="O105" s="8">
        <f t="shared" si="66"/>
        <v>2.1559358350730822</v>
      </c>
      <c r="P105" s="8">
        <f t="shared" si="66"/>
        <v>0.99127118857927465</v>
      </c>
      <c r="Q105" s="8">
        <f t="shared" si="66"/>
        <v>20.003806119221366</v>
      </c>
      <c r="R105" s="8">
        <f t="shared" si="66"/>
        <v>4.83892057765628</v>
      </c>
      <c r="S105" s="8">
        <f t="shared" si="66"/>
        <v>0.35267171131497882</v>
      </c>
      <c r="T105" s="8" t="e">
        <f t="shared" si="66"/>
        <v>#DIV/0!</v>
      </c>
      <c r="U105" s="8">
        <f t="shared" si="66"/>
        <v>2.153624714273747</v>
      </c>
      <c r="V105" s="8">
        <f t="shared" si="66"/>
        <v>12.088935472117363</v>
      </c>
      <c r="W105" s="8">
        <f t="shared" si="66"/>
        <v>12.529923609776739</v>
      </c>
      <c r="X105" s="8">
        <f t="shared" si="66"/>
        <v>2.1536247142737506</v>
      </c>
      <c r="Y105" s="8" t="e">
        <f t="shared" si="66"/>
        <v>#DIV/0!</v>
      </c>
      <c r="Z105" s="8">
        <f t="shared" si="66"/>
        <v>8.0952566098686454</v>
      </c>
      <c r="AA105" s="8">
        <f t="shared" si="66"/>
        <v>3.8035083584606504</v>
      </c>
      <c r="AB105" s="8">
        <f t="shared" si="66"/>
        <v>5.0893181633928144</v>
      </c>
      <c r="AC105" s="8" t="e">
        <f t="shared" si="66"/>
        <v>#DIV/0!</v>
      </c>
      <c r="AD105" s="8">
        <f t="shared" si="66"/>
        <v>5.0382090457367976</v>
      </c>
      <c r="AE105" s="8">
        <f t="shared" si="66"/>
        <v>2.2769091344110537</v>
      </c>
      <c r="AF105" s="8">
        <f t="shared" si="66"/>
        <v>5.0602745169658805</v>
      </c>
      <c r="AG105" s="8">
        <f t="shared" si="66"/>
        <v>9.6519026512110315</v>
      </c>
      <c r="AH105" s="8" t="e">
        <f t="shared" si="66"/>
        <v>#DIV/0!</v>
      </c>
      <c r="AI105" s="8">
        <f t="shared" si="66"/>
        <v>38.246874650172771</v>
      </c>
      <c r="AJ105" s="8" t="e">
        <f t="shared" si="66"/>
        <v>#DIV/0!</v>
      </c>
      <c r="AK105" s="8" t="e">
        <f t="shared" si="66"/>
        <v>#DIV/0!</v>
      </c>
      <c r="AL105" s="8" t="e">
        <f t="shared" si="66"/>
        <v>#DIV/0!</v>
      </c>
      <c r="AM105" s="8">
        <f t="shared" si="66"/>
        <v>3.0595966493648716</v>
      </c>
      <c r="AN105" s="8">
        <f t="shared" si="66"/>
        <v>16.387882482435092</v>
      </c>
      <c r="AO105" s="8">
        <f t="shared" si="66"/>
        <v>5.1116152856858905</v>
      </c>
      <c r="AP105" s="8">
        <f t="shared" si="66"/>
        <v>26.444643849253016</v>
      </c>
      <c r="AQ105" s="8" t="e">
        <f t="shared" si="66"/>
        <v>#DIV/0!</v>
      </c>
      <c r="AR105" s="8" t="e">
        <f t="shared" si="66"/>
        <v>#DIV/0!</v>
      </c>
    </row>
    <row r="106" spans="1:44" x14ac:dyDescent="0.2">
      <c r="A106" s="43" t="s">
        <v>200</v>
      </c>
      <c r="C106" s="8">
        <f t="shared" si="65"/>
        <v>0.63417648536910132</v>
      </c>
      <c r="D106" s="8">
        <f t="shared" si="65"/>
        <v>0.73733762376073941</v>
      </c>
      <c r="E106" s="8">
        <f t="shared" si="65"/>
        <v>4.8205671026888375</v>
      </c>
      <c r="F106" s="14"/>
      <c r="G106" s="14">
        <f t="shared" ref="G106:AR106" si="67">100*_xlfn.STDEV.S(G6,G82)/((G6+G82)/2)</f>
        <v>14.060051262674797</v>
      </c>
      <c r="H106" s="8">
        <f t="shared" si="67"/>
        <v>22.362842523048979</v>
      </c>
      <c r="I106" s="8">
        <f t="shared" si="67"/>
        <v>2.5253813613805294</v>
      </c>
      <c r="J106" s="14">
        <f t="shared" si="67"/>
        <v>4.6140005360921297</v>
      </c>
      <c r="K106" s="8">
        <f t="shared" si="67"/>
        <v>2.9271643088970407</v>
      </c>
      <c r="L106" s="8">
        <f t="shared" si="67"/>
        <v>1.1522108372150672</v>
      </c>
      <c r="M106" s="8">
        <f t="shared" si="67"/>
        <v>0.38266312085858778</v>
      </c>
      <c r="N106" s="8">
        <f t="shared" si="67"/>
        <v>1.9819975729878485</v>
      </c>
      <c r="O106" s="8">
        <f t="shared" si="67"/>
        <v>5.2792869105595299</v>
      </c>
      <c r="P106" s="8">
        <f t="shared" si="67"/>
        <v>12.065926627472212</v>
      </c>
      <c r="Q106" s="8">
        <f t="shared" si="67"/>
        <v>10.131062069631817</v>
      </c>
      <c r="R106" s="8">
        <f t="shared" si="67"/>
        <v>10.956513492635262</v>
      </c>
      <c r="S106" s="8">
        <f t="shared" si="67"/>
        <v>0.42488505456089898</v>
      </c>
      <c r="T106" s="8">
        <f t="shared" si="67"/>
        <v>6.4908572907113188E-2</v>
      </c>
      <c r="U106" s="8">
        <f t="shared" si="67"/>
        <v>4.2310334272745536</v>
      </c>
      <c r="V106" s="8">
        <f t="shared" si="67"/>
        <v>22.289919905613313</v>
      </c>
      <c r="W106" s="8">
        <f t="shared" si="67"/>
        <v>16.838066487591348</v>
      </c>
      <c r="X106" s="8">
        <f t="shared" si="67"/>
        <v>10.417857140058294</v>
      </c>
      <c r="Y106" s="8" t="e">
        <f t="shared" si="67"/>
        <v>#DIV/0!</v>
      </c>
      <c r="Z106" s="8">
        <f t="shared" si="67"/>
        <v>9.0268950789771996</v>
      </c>
      <c r="AA106" s="8">
        <f t="shared" si="67"/>
        <v>7.7572895826372346</v>
      </c>
      <c r="AB106" s="8">
        <f t="shared" si="67"/>
        <v>3.9597214582879849</v>
      </c>
      <c r="AC106" s="8" t="e">
        <f t="shared" si="67"/>
        <v>#DIV/0!</v>
      </c>
      <c r="AD106" s="8">
        <f t="shared" si="67"/>
        <v>8.1042900275556953</v>
      </c>
      <c r="AE106" s="8">
        <f t="shared" si="67"/>
        <v>8.4867320976740697</v>
      </c>
      <c r="AF106" s="8" t="e">
        <f t="shared" si="67"/>
        <v>#DIV/0!</v>
      </c>
      <c r="AG106" s="8">
        <f t="shared" si="67"/>
        <v>15.395425298385279</v>
      </c>
      <c r="AH106" s="8">
        <f t="shared" si="67"/>
        <v>21.339795442458421</v>
      </c>
      <c r="AI106" s="8" t="e">
        <f t="shared" si="67"/>
        <v>#DIV/0!</v>
      </c>
      <c r="AJ106" s="8">
        <f t="shared" si="67"/>
        <v>31.815640802504305</v>
      </c>
      <c r="AK106" s="8" t="e">
        <f t="shared" si="67"/>
        <v>#DIV/0!</v>
      </c>
      <c r="AL106" s="8" t="e">
        <f t="shared" si="67"/>
        <v>#DIV/0!</v>
      </c>
      <c r="AM106" s="8">
        <f t="shared" si="67"/>
        <v>23.694062603682312</v>
      </c>
      <c r="AN106" s="8">
        <f t="shared" si="67"/>
        <v>23.227208196980136</v>
      </c>
      <c r="AO106" s="8">
        <f t="shared" si="67"/>
        <v>27.059701607516669</v>
      </c>
      <c r="AP106" s="8" t="e">
        <f t="shared" si="67"/>
        <v>#DIV/0!</v>
      </c>
      <c r="AQ106" s="8">
        <f t="shared" si="67"/>
        <v>15.061472241041228</v>
      </c>
      <c r="AR106" s="8" t="e">
        <f t="shared" si="67"/>
        <v>#DIV/0!</v>
      </c>
    </row>
    <row r="107" spans="1:44" x14ac:dyDescent="0.2">
      <c r="A107" s="43" t="s">
        <v>201</v>
      </c>
      <c r="C107" s="8">
        <f t="shared" ref="C107:E108" si="68">100*_xlfn.STDEV.S(C6,C83)/((C6+C83)/2)</f>
        <v>1.7925322004729007</v>
      </c>
      <c r="D107" s="8">
        <f t="shared" si="68"/>
        <v>0.75710522354675325</v>
      </c>
      <c r="E107" s="8">
        <f t="shared" si="68"/>
        <v>5.1011540622820748</v>
      </c>
      <c r="F107" s="14"/>
      <c r="G107" s="14">
        <f t="shared" ref="G107:AR107" si="69">100*_xlfn.STDEV.S(G6,G83)/((G6+G83)/2)</f>
        <v>10.152954530048133</v>
      </c>
      <c r="H107" s="8">
        <f t="shared" si="69"/>
        <v>20.203050891044231</v>
      </c>
      <c r="I107" s="8">
        <f t="shared" si="69"/>
        <v>3.9531668560474316</v>
      </c>
      <c r="J107" s="14">
        <f t="shared" si="69"/>
        <v>6.1566275442618661</v>
      </c>
      <c r="K107" s="8">
        <f t="shared" si="69"/>
        <v>0.60484343709921451</v>
      </c>
      <c r="L107" s="8">
        <f t="shared" si="69"/>
        <v>0.6535647462086881</v>
      </c>
      <c r="M107" s="8">
        <f t="shared" si="69"/>
        <v>0.7632609820055255</v>
      </c>
      <c r="N107" s="8">
        <f t="shared" si="69"/>
        <v>1.9229109006309084</v>
      </c>
      <c r="O107" s="8">
        <f t="shared" si="69"/>
        <v>4.2965764338419827</v>
      </c>
      <c r="P107" s="8">
        <f t="shared" si="69"/>
        <v>4.9319694389329314</v>
      </c>
      <c r="Q107" s="8">
        <f t="shared" si="69"/>
        <v>0.22236062301464077</v>
      </c>
      <c r="R107" s="8">
        <f t="shared" si="69"/>
        <v>0.27513882536441936</v>
      </c>
      <c r="S107" s="8">
        <f t="shared" si="69"/>
        <v>1.6425618693014818</v>
      </c>
      <c r="T107" s="8">
        <f t="shared" si="69"/>
        <v>3.4972709520702412</v>
      </c>
      <c r="U107" s="8">
        <f t="shared" si="69"/>
        <v>4.8117845822370109</v>
      </c>
      <c r="V107" s="8">
        <f t="shared" si="69"/>
        <v>22.289919905613313</v>
      </c>
      <c r="W107" s="8">
        <f t="shared" si="69"/>
        <v>17.874473971054876</v>
      </c>
      <c r="X107" s="8">
        <f t="shared" si="69"/>
        <v>7.6175437785904405</v>
      </c>
      <c r="Y107" s="8" t="e">
        <f t="shared" si="69"/>
        <v>#DIV/0!</v>
      </c>
      <c r="Z107" s="8">
        <f t="shared" si="69"/>
        <v>9.8936751277130099</v>
      </c>
      <c r="AA107" s="8">
        <f t="shared" si="69"/>
        <v>6.9746104335294303</v>
      </c>
      <c r="AB107" s="8">
        <f t="shared" si="69"/>
        <v>5.189243599486594</v>
      </c>
      <c r="AC107" s="8" t="e">
        <f t="shared" si="69"/>
        <v>#DIV/0!</v>
      </c>
      <c r="AD107" s="8">
        <f t="shared" si="69"/>
        <v>10.77554027292457</v>
      </c>
      <c r="AE107" s="8">
        <f t="shared" si="69"/>
        <v>8.1287731625402238</v>
      </c>
      <c r="AF107" s="8" t="e">
        <f t="shared" si="69"/>
        <v>#DIV/0!</v>
      </c>
      <c r="AG107" s="8">
        <f t="shared" si="69"/>
        <v>20.305734758342926</v>
      </c>
      <c r="AH107" s="8">
        <f t="shared" si="69"/>
        <v>27.945537460067072</v>
      </c>
      <c r="AI107" s="8" t="e">
        <f t="shared" si="69"/>
        <v>#DIV/0!</v>
      </c>
      <c r="AJ107" s="8">
        <f t="shared" si="69"/>
        <v>26.380367079064531</v>
      </c>
      <c r="AK107" s="8" t="e">
        <f t="shared" si="69"/>
        <v>#DIV/0!</v>
      </c>
      <c r="AL107" s="8" t="e">
        <f t="shared" si="69"/>
        <v>#DIV/0!</v>
      </c>
      <c r="AM107" s="8">
        <f t="shared" si="69"/>
        <v>16.989572059872831</v>
      </c>
      <c r="AN107" s="8">
        <f t="shared" si="69"/>
        <v>25.658727081030811</v>
      </c>
      <c r="AO107" s="8">
        <f t="shared" si="69"/>
        <v>11.506920321564012</v>
      </c>
      <c r="AP107" s="8" t="e">
        <f t="shared" si="69"/>
        <v>#DIV/0!</v>
      </c>
      <c r="AQ107" s="8">
        <f t="shared" si="69"/>
        <v>22.624682897317211</v>
      </c>
      <c r="AR107" s="8" t="e">
        <f t="shared" si="69"/>
        <v>#DIV/0!</v>
      </c>
    </row>
    <row r="108" spans="1:44" x14ac:dyDescent="0.2">
      <c r="A108" s="43" t="s">
        <v>270</v>
      </c>
      <c r="C108" s="8">
        <f t="shared" si="68"/>
        <v>0.35712463696290314</v>
      </c>
      <c r="D108" s="8">
        <f t="shared" si="68"/>
        <v>0.11808073162035754</v>
      </c>
      <c r="E108" s="8">
        <f t="shared" si="68"/>
        <v>3.174556150149594</v>
      </c>
      <c r="F108" s="14"/>
      <c r="G108" s="14">
        <f t="shared" ref="G108:AR108" si="70">100*_xlfn.STDEV.S(G7,G84)/((G7+G84)/2)</f>
        <v>1.7618052358830003</v>
      </c>
      <c r="H108" s="8">
        <f t="shared" si="70"/>
        <v>2.8614751475773632</v>
      </c>
      <c r="I108" s="8">
        <f t="shared" si="70"/>
        <v>1.0547212042512126</v>
      </c>
      <c r="J108" s="14">
        <f t="shared" si="70"/>
        <v>0.31357285196742679</v>
      </c>
      <c r="K108" s="8">
        <f t="shared" si="70"/>
        <v>5.9746330999300765</v>
      </c>
      <c r="L108" s="8">
        <f t="shared" si="70"/>
        <v>5.5481556890537709</v>
      </c>
      <c r="M108" s="8">
        <f t="shared" si="70"/>
        <v>2.4233210089160697</v>
      </c>
      <c r="N108" s="8">
        <f t="shared" si="70"/>
        <v>0.98030126541732898</v>
      </c>
      <c r="O108" s="8">
        <f t="shared" si="70"/>
        <v>6.3344792325218</v>
      </c>
      <c r="P108" s="8" t="e">
        <f t="shared" si="70"/>
        <v>#DIV/0!</v>
      </c>
      <c r="Q108" s="8" t="e">
        <f t="shared" si="70"/>
        <v>#DIV/0!</v>
      </c>
      <c r="R108" s="8">
        <f t="shared" si="70"/>
        <v>14.805126120014517</v>
      </c>
      <c r="S108" s="8">
        <f t="shared" si="70"/>
        <v>0.9163370814512517</v>
      </c>
      <c r="T108" s="8">
        <f t="shared" si="70"/>
        <v>3.6033661979052538</v>
      </c>
      <c r="U108" s="8">
        <f t="shared" si="70"/>
        <v>2.094670329955755</v>
      </c>
      <c r="V108" s="8">
        <f t="shared" si="70"/>
        <v>7.6128272084453172</v>
      </c>
      <c r="W108" s="8">
        <f t="shared" si="70"/>
        <v>0.56644067918815555</v>
      </c>
      <c r="X108" s="8" t="e">
        <f t="shared" si="70"/>
        <v>#DIV/0!</v>
      </c>
      <c r="Y108" s="8">
        <f t="shared" si="70"/>
        <v>0.89426331857377339</v>
      </c>
      <c r="Z108" s="8">
        <f t="shared" si="70"/>
        <v>3.5771971066556607</v>
      </c>
      <c r="AA108" s="8">
        <f t="shared" si="70"/>
        <v>2.4732758312282481</v>
      </c>
      <c r="AB108" s="8">
        <f t="shared" si="70"/>
        <v>0.64331170388464853</v>
      </c>
      <c r="AC108" s="8">
        <f t="shared" si="70"/>
        <v>2.8536752552573907</v>
      </c>
      <c r="AD108" s="8">
        <f t="shared" si="70"/>
        <v>0.25208797903264085</v>
      </c>
      <c r="AE108" s="8">
        <f t="shared" si="70"/>
        <v>3.2055363506434413</v>
      </c>
      <c r="AF108" s="8">
        <f t="shared" si="70"/>
        <v>0.42554069078428175</v>
      </c>
      <c r="AG108" s="8">
        <f t="shared" si="70"/>
        <v>5.9151264367681193</v>
      </c>
      <c r="AH108" s="8">
        <f t="shared" si="70"/>
        <v>6.6420989230830356</v>
      </c>
      <c r="AI108" s="8" t="e">
        <f t="shared" si="70"/>
        <v>#DIV/0!</v>
      </c>
      <c r="AJ108" s="8">
        <f t="shared" si="70"/>
        <v>6.7396550235188855</v>
      </c>
      <c r="AK108" s="8" t="e">
        <f t="shared" si="70"/>
        <v>#DIV/0!</v>
      </c>
      <c r="AL108" s="8">
        <f t="shared" si="70"/>
        <v>9.0565400546060353</v>
      </c>
      <c r="AM108" s="8">
        <f t="shared" si="70"/>
        <v>5.3900769024156245</v>
      </c>
      <c r="AN108" s="8">
        <f t="shared" si="70"/>
        <v>5.6222557525535946</v>
      </c>
      <c r="AO108" s="8">
        <f t="shared" si="70"/>
        <v>2.4884402305907676</v>
      </c>
      <c r="AP108" s="8">
        <f t="shared" si="70"/>
        <v>6.8967939853538427</v>
      </c>
      <c r="AQ108" s="8">
        <f t="shared" si="70"/>
        <v>6.8391119181384035</v>
      </c>
      <c r="AR108" s="8">
        <f t="shared" si="70"/>
        <v>2.3858169464118553</v>
      </c>
    </row>
    <row r="109" spans="1:44" x14ac:dyDescent="0.2">
      <c r="A109" s="43" t="s">
        <v>269</v>
      </c>
      <c r="C109" s="8">
        <f>100*_xlfn.STDEV.S(C7,C85)/((C7+C85)/2)</f>
        <v>2.3977178145694094</v>
      </c>
      <c r="D109" s="8">
        <f>100*_xlfn.STDEV.S(D7,D85)/((D7+D85)/2)</f>
        <v>1.5390945230400159</v>
      </c>
      <c r="E109" s="8">
        <f>100*_xlfn.STDEV.S(E7,E85)/((E7+E85)/2)</f>
        <v>5.9698976205178527</v>
      </c>
      <c r="F109" s="14"/>
      <c r="G109" s="14">
        <f t="shared" ref="G109:AR109" si="71">100*_xlfn.STDEV.S(G7,G85)/((G7+G85)/2)</f>
        <v>1.0069682541546547</v>
      </c>
      <c r="H109" s="8">
        <f t="shared" si="71"/>
        <v>1.8002718615781945</v>
      </c>
      <c r="I109" s="8">
        <f t="shared" si="71"/>
        <v>2.8416622640582405</v>
      </c>
      <c r="J109" s="14">
        <f t="shared" si="71"/>
        <v>0.88485942437771858</v>
      </c>
      <c r="K109" s="8">
        <f t="shared" si="71"/>
        <v>5.2850975430580807</v>
      </c>
      <c r="L109" s="8" t="e">
        <f t="shared" si="71"/>
        <v>#DIV/0!</v>
      </c>
      <c r="M109" s="8">
        <f t="shared" si="71"/>
        <v>2.1982594233778676</v>
      </c>
      <c r="N109" s="8">
        <f t="shared" si="71"/>
        <v>0.92836776523398679</v>
      </c>
      <c r="O109" s="8">
        <f t="shared" si="71"/>
        <v>7.4070091818491015</v>
      </c>
      <c r="P109" s="8" t="e">
        <f t="shared" si="71"/>
        <v>#DIV/0!</v>
      </c>
      <c r="Q109" s="8" t="e">
        <f t="shared" si="71"/>
        <v>#DIV/0!</v>
      </c>
      <c r="R109" s="8">
        <f t="shared" si="71"/>
        <v>10.561522050509453</v>
      </c>
      <c r="S109" s="8">
        <f t="shared" si="71"/>
        <v>0.734020880124439</v>
      </c>
      <c r="T109" s="8">
        <f t="shared" si="71"/>
        <v>5.2483351863394736</v>
      </c>
      <c r="U109" s="8">
        <f t="shared" si="71"/>
        <v>0.30721511130479978</v>
      </c>
      <c r="V109" s="8">
        <f t="shared" si="71"/>
        <v>4.4144904957019726</v>
      </c>
      <c r="W109" s="8">
        <f t="shared" si="71"/>
        <v>2.9823300846711955</v>
      </c>
      <c r="X109" s="8" t="e">
        <f t="shared" si="71"/>
        <v>#DIV/0!</v>
      </c>
      <c r="Y109" s="8">
        <f t="shared" si="71"/>
        <v>6.9671713963065125</v>
      </c>
      <c r="Z109" s="8">
        <f t="shared" si="71"/>
        <v>4.7843295419721041</v>
      </c>
      <c r="AA109" s="8">
        <f t="shared" si="71"/>
        <v>4.7031077480311723</v>
      </c>
      <c r="AB109" s="8">
        <f t="shared" si="71"/>
        <v>0.58460538091333958</v>
      </c>
      <c r="AC109" s="8">
        <f t="shared" si="71"/>
        <v>0.68965638478368585</v>
      </c>
      <c r="AD109" s="8">
        <f t="shared" si="71"/>
        <v>4.1190686282711502</v>
      </c>
      <c r="AE109" s="8">
        <f t="shared" si="71"/>
        <v>0.53620468129527954</v>
      </c>
      <c r="AF109" s="8">
        <f t="shared" si="71"/>
        <v>0.38784216370242375</v>
      </c>
      <c r="AG109" s="8">
        <f t="shared" si="71"/>
        <v>0.20827887516539983</v>
      </c>
      <c r="AH109" s="8">
        <f t="shared" si="71"/>
        <v>7.8102524154727204</v>
      </c>
      <c r="AI109" s="8" t="e">
        <f t="shared" si="71"/>
        <v>#DIV/0!</v>
      </c>
      <c r="AJ109" s="8">
        <f t="shared" si="71"/>
        <v>5.4668935054641308</v>
      </c>
      <c r="AK109" s="8" t="e">
        <f t="shared" si="71"/>
        <v>#DIV/0!</v>
      </c>
      <c r="AL109" s="8">
        <f t="shared" si="71"/>
        <v>10.553832555023096</v>
      </c>
      <c r="AM109" s="8">
        <f t="shared" si="71"/>
        <v>7.4656182943744369</v>
      </c>
      <c r="AN109" s="8">
        <f t="shared" si="71"/>
        <v>2.9728213022857881</v>
      </c>
      <c r="AO109" s="8">
        <f t="shared" si="71"/>
        <v>6.696145385881775</v>
      </c>
      <c r="AP109" s="8">
        <f t="shared" si="71"/>
        <v>5.7531866775821241</v>
      </c>
      <c r="AQ109" s="8">
        <f t="shared" si="71"/>
        <v>8.6663549354599123</v>
      </c>
      <c r="AR109" s="8">
        <f t="shared" si="71"/>
        <v>0.75716371572622654</v>
      </c>
    </row>
    <row r="110" spans="1:44" x14ac:dyDescent="0.2">
      <c r="A110" s="43" t="s">
        <v>247</v>
      </c>
      <c r="C110" s="8">
        <f>100*_xlfn.STDEV.S(C7,C86)/((C7+C86)/2)</f>
        <v>8.6054308906571944</v>
      </c>
      <c r="D110" s="8">
        <f>100*_xlfn.STDEV.S(D7,D86)/((D7+D86)/2)</f>
        <v>6.0070707413208773</v>
      </c>
      <c r="E110" s="8">
        <f>100*_xlfn.STDEV.S(E7,E86)/((E7+E86)/2)</f>
        <v>13.279659724468056</v>
      </c>
      <c r="F110" s="14"/>
      <c r="G110" s="14">
        <f t="shared" ref="G110:AR110" si="72">100*_xlfn.STDEV.S(G7,G86)/((G7+G86)/2)</f>
        <v>23.215081536520085</v>
      </c>
      <c r="H110" s="8">
        <f t="shared" si="72"/>
        <v>2.6243465650827464</v>
      </c>
      <c r="I110" s="8">
        <f t="shared" si="72"/>
        <v>10.404982804665043</v>
      </c>
      <c r="J110" s="14">
        <f t="shared" si="72"/>
        <v>5.0293526842766489</v>
      </c>
      <c r="K110" s="8">
        <f t="shared" si="72"/>
        <v>6.782887438271497</v>
      </c>
      <c r="L110" s="8">
        <f t="shared" si="72"/>
        <v>3.3543475492887223</v>
      </c>
      <c r="M110" s="8">
        <f t="shared" si="72"/>
        <v>7.3640518403284503</v>
      </c>
      <c r="N110" s="8">
        <f t="shared" si="72"/>
        <v>8.937896866575965</v>
      </c>
      <c r="O110" s="8">
        <f t="shared" si="72"/>
        <v>15.830999199231584</v>
      </c>
      <c r="P110" s="8" t="e">
        <f t="shared" si="72"/>
        <v>#DIV/0!</v>
      </c>
      <c r="Q110" s="8" t="e">
        <f t="shared" si="72"/>
        <v>#DIV/0!</v>
      </c>
      <c r="R110" s="8">
        <f t="shared" si="72"/>
        <v>5.6271528285216013</v>
      </c>
      <c r="S110" s="8">
        <f t="shared" si="72"/>
        <v>4.8646695182248614</v>
      </c>
      <c r="T110" s="8">
        <f t="shared" si="72"/>
        <v>12.364987620616537</v>
      </c>
      <c r="U110" s="8">
        <f t="shared" si="72"/>
        <v>6.6348059885108501</v>
      </c>
      <c r="V110" s="8">
        <f t="shared" si="72"/>
        <v>15.115923341824997</v>
      </c>
      <c r="W110" s="8">
        <f t="shared" si="72"/>
        <v>18.708921476760114</v>
      </c>
      <c r="X110" s="8" t="e">
        <f t="shared" si="72"/>
        <v>#DIV/0!</v>
      </c>
      <c r="Y110" s="8">
        <f t="shared" si="72"/>
        <v>13.245216443459759</v>
      </c>
      <c r="Z110" s="8">
        <f t="shared" si="72"/>
        <v>2.8822941935618229</v>
      </c>
      <c r="AA110" s="8">
        <f t="shared" si="72"/>
        <v>9.4400531861757155</v>
      </c>
      <c r="AB110" s="8">
        <f t="shared" si="72"/>
        <v>2.3669585637706079</v>
      </c>
      <c r="AC110" s="8">
        <f t="shared" si="72"/>
        <v>0.38553793257179747</v>
      </c>
      <c r="AD110" s="8">
        <f t="shared" si="72"/>
        <v>10.844156007001512</v>
      </c>
      <c r="AE110" s="8">
        <f t="shared" si="72"/>
        <v>17.812657693384303</v>
      </c>
      <c r="AF110" s="8">
        <f t="shared" si="72"/>
        <v>4.192051531918338</v>
      </c>
      <c r="AG110" s="8">
        <f t="shared" si="72"/>
        <v>11.022256552002556</v>
      </c>
      <c r="AH110" s="8">
        <f t="shared" si="72"/>
        <v>3.5731826417670343</v>
      </c>
      <c r="AI110" s="8" t="e">
        <f t="shared" si="72"/>
        <v>#DIV/0!</v>
      </c>
      <c r="AJ110" s="8">
        <f t="shared" si="72"/>
        <v>8.1114537019404693</v>
      </c>
      <c r="AK110" s="8" t="e">
        <f t="shared" si="72"/>
        <v>#DIV/0!</v>
      </c>
      <c r="AL110" s="8">
        <f t="shared" si="72"/>
        <v>10.611650513457731</v>
      </c>
      <c r="AM110" s="8">
        <f t="shared" si="72"/>
        <v>15.203862105654325</v>
      </c>
      <c r="AN110" s="8">
        <f t="shared" si="72"/>
        <v>9.9771926044615959</v>
      </c>
      <c r="AO110" s="8">
        <f t="shared" si="72"/>
        <v>6.2924354902122328</v>
      </c>
      <c r="AP110" s="8">
        <f t="shared" si="72"/>
        <v>21.836068436575456</v>
      </c>
      <c r="AQ110" s="8">
        <f t="shared" si="72"/>
        <v>3.7768244021998445</v>
      </c>
      <c r="AR110" s="8">
        <f t="shared" si="72"/>
        <v>1.1672098834967204</v>
      </c>
    </row>
    <row r="111" spans="1:44" x14ac:dyDescent="0.2">
      <c r="A111" s="43" t="s">
        <v>248</v>
      </c>
      <c r="C111" s="8">
        <f>100*_xlfn.STDEV.S(C7,C87)/((C7+C87)/2)</f>
        <v>9.2923298739541167</v>
      </c>
      <c r="D111" s="8">
        <f>100*_xlfn.STDEV.S(D7,D87)/((D7+D87)/2)</f>
        <v>6.5135035018180183</v>
      </c>
      <c r="E111" s="8">
        <f>100*_xlfn.STDEV.S(E7,E87)/((E7+E87)/2)</f>
        <v>13.694125426519729</v>
      </c>
      <c r="F111" s="14"/>
      <c r="G111" s="14">
        <f t="shared" ref="G111:AR111" si="73">100*_xlfn.STDEV.S(G7,G87)/((G7+G87)/2)</f>
        <v>20.246085743970244</v>
      </c>
      <c r="H111" s="8">
        <f t="shared" si="73"/>
        <v>3.2543675797132856</v>
      </c>
      <c r="I111" s="8">
        <f t="shared" si="73"/>
        <v>11.658806577221158</v>
      </c>
      <c r="J111" s="14">
        <f t="shared" si="73"/>
        <v>4.3713603252005537</v>
      </c>
      <c r="K111" s="8">
        <f t="shared" si="73"/>
        <v>6.1445870999561034</v>
      </c>
      <c r="L111" s="8" t="e">
        <f t="shared" si="73"/>
        <v>#DIV/0!</v>
      </c>
      <c r="M111" s="8">
        <f t="shared" si="73"/>
        <v>6.3609380782758098</v>
      </c>
      <c r="N111" s="8">
        <f t="shared" si="73"/>
        <v>8.5023228203442702</v>
      </c>
      <c r="O111" s="8">
        <f t="shared" si="73"/>
        <v>15.959873010983854</v>
      </c>
      <c r="P111" s="8" t="e">
        <f t="shared" si="73"/>
        <v>#DIV/0!</v>
      </c>
      <c r="Q111" s="8" t="e">
        <f t="shared" si="73"/>
        <v>#DIV/0!</v>
      </c>
      <c r="R111" s="8">
        <f t="shared" si="73"/>
        <v>4.6096582492225018</v>
      </c>
      <c r="S111" s="8">
        <f t="shared" si="73"/>
        <v>2.3122891358947237</v>
      </c>
      <c r="T111" s="8">
        <f t="shared" si="73"/>
        <v>10.066260937965986</v>
      </c>
      <c r="U111" s="8">
        <f t="shared" si="73"/>
        <v>5.860258299010189</v>
      </c>
      <c r="V111" s="8">
        <f t="shared" si="73"/>
        <v>14.756704037133476</v>
      </c>
      <c r="W111" s="8">
        <f t="shared" si="73"/>
        <v>17.462169708193244</v>
      </c>
      <c r="X111" s="8" t="e">
        <f t="shared" si="73"/>
        <v>#DIV/0!</v>
      </c>
      <c r="Y111" s="8">
        <f t="shared" si="73"/>
        <v>16.338907611142034</v>
      </c>
      <c r="Z111" s="8">
        <f t="shared" si="73"/>
        <v>3.2079992035473701</v>
      </c>
      <c r="AA111" s="8">
        <f t="shared" si="73"/>
        <v>10.339704488290694</v>
      </c>
      <c r="AB111" s="8">
        <f t="shared" si="73"/>
        <v>3.3092238702433314</v>
      </c>
      <c r="AC111" s="8">
        <f t="shared" si="73"/>
        <v>0.81707944362439855</v>
      </c>
      <c r="AD111" s="8">
        <f t="shared" si="73"/>
        <v>11.903034968302387</v>
      </c>
      <c r="AE111" s="8">
        <f t="shared" si="73"/>
        <v>19.155244563690445</v>
      </c>
      <c r="AF111" s="8">
        <f t="shared" si="73"/>
        <v>5.2839528097940089</v>
      </c>
      <c r="AG111" s="8">
        <f t="shared" si="73"/>
        <v>14.806465145715622</v>
      </c>
      <c r="AH111" s="8">
        <f t="shared" si="73"/>
        <v>4.9099593696721602</v>
      </c>
      <c r="AI111" s="8" t="e">
        <f t="shared" si="73"/>
        <v>#DIV/0!</v>
      </c>
      <c r="AJ111" s="8">
        <f t="shared" si="73"/>
        <v>8.7382298060617121</v>
      </c>
      <c r="AK111" s="8" t="e">
        <f t="shared" si="73"/>
        <v>#DIV/0!</v>
      </c>
      <c r="AL111" s="8">
        <f t="shared" si="73"/>
        <v>7.7158255929726201</v>
      </c>
      <c r="AM111" s="8">
        <f t="shared" si="73"/>
        <v>11.286795564309424</v>
      </c>
      <c r="AN111" s="8">
        <f t="shared" si="73"/>
        <v>8.077461442721189</v>
      </c>
      <c r="AO111" s="8">
        <f t="shared" si="73"/>
        <v>9.7916352239282958</v>
      </c>
      <c r="AP111" s="8">
        <f t="shared" si="73"/>
        <v>22.245112040004638</v>
      </c>
      <c r="AQ111" s="8">
        <f t="shared" si="73"/>
        <v>5.1375434639184903</v>
      </c>
      <c r="AR111" s="8">
        <f t="shared" si="73"/>
        <v>17.668305754671859</v>
      </c>
    </row>
    <row r="112" spans="1:44" x14ac:dyDescent="0.2">
      <c r="A112" s="43" t="s">
        <v>249</v>
      </c>
      <c r="C112" s="8">
        <f>100*_xlfn.STDEV.S(C7,C88)/((C7+C88)/2)</f>
        <v>7.5549040897402424</v>
      </c>
      <c r="D112" s="8">
        <f>100*_xlfn.STDEV.S(D7,D88)/((D7+D88)/2)</f>
        <v>7.9132883186516763</v>
      </c>
      <c r="E112" s="8">
        <f>100*_xlfn.STDEV.S(E7,E88)/((E7+E88)/2)</f>
        <v>8.3763822972319684</v>
      </c>
      <c r="F112" s="14"/>
      <c r="G112" s="14">
        <f t="shared" ref="G112:AR112" si="74">100*_xlfn.STDEV.S(G7,G88)/((G7+G88)/2)</f>
        <v>4.3492895304067574</v>
      </c>
      <c r="H112" s="8">
        <f t="shared" si="74"/>
        <v>1.714672880917651</v>
      </c>
      <c r="I112" s="8">
        <f t="shared" si="74"/>
        <v>8.0326906568231156</v>
      </c>
      <c r="J112" s="14">
        <f t="shared" si="74"/>
        <v>2.4866847181200016</v>
      </c>
      <c r="K112" s="8">
        <f t="shared" si="74"/>
        <v>3.9635559130361249</v>
      </c>
      <c r="L112" s="8" t="e">
        <f t="shared" si="74"/>
        <v>#DIV/0!</v>
      </c>
      <c r="M112" s="8">
        <f t="shared" si="74"/>
        <v>3.4084167248028079</v>
      </c>
      <c r="N112" s="8">
        <f t="shared" si="74"/>
        <v>5.416361374187658</v>
      </c>
      <c r="O112" s="8">
        <f t="shared" si="74"/>
        <v>16.506273627064701</v>
      </c>
      <c r="P112" s="8" t="e">
        <f t="shared" si="74"/>
        <v>#DIV/0!</v>
      </c>
      <c r="Q112" s="8" t="e">
        <f t="shared" si="74"/>
        <v>#DIV/0!</v>
      </c>
      <c r="R112" s="8">
        <f t="shared" si="74"/>
        <v>5.8193784757117761</v>
      </c>
      <c r="S112" s="8">
        <f t="shared" si="74"/>
        <v>3.9180363766963273</v>
      </c>
      <c r="T112" s="8">
        <f t="shared" si="74"/>
        <v>5.1334937474137901</v>
      </c>
      <c r="U112" s="8">
        <f t="shared" si="74"/>
        <v>2.9907417946805417</v>
      </c>
      <c r="V112" s="8">
        <f t="shared" si="74"/>
        <v>2.2444893909577055</v>
      </c>
      <c r="W112" s="8">
        <f t="shared" si="74"/>
        <v>6.0226216007223909</v>
      </c>
      <c r="X112" s="8" t="e">
        <f t="shared" si="74"/>
        <v>#DIV/0!</v>
      </c>
      <c r="Y112" s="8">
        <f t="shared" si="74"/>
        <v>65.953522511194663</v>
      </c>
      <c r="Z112" s="8">
        <f t="shared" si="74"/>
        <v>5.5490752459506965</v>
      </c>
      <c r="AA112" s="8">
        <f t="shared" si="74"/>
        <v>7.6151690429336796</v>
      </c>
      <c r="AB112" s="8">
        <f t="shared" si="74"/>
        <v>3.4431499831809065</v>
      </c>
      <c r="AC112" s="8">
        <f t="shared" si="74"/>
        <v>3.537973871586571</v>
      </c>
      <c r="AD112" s="8">
        <f t="shared" si="74"/>
        <v>4.4650489050047968</v>
      </c>
      <c r="AE112" s="8">
        <f t="shared" si="74"/>
        <v>2.1040501364187763</v>
      </c>
      <c r="AF112" s="8">
        <f t="shared" si="74"/>
        <v>3.3640021574361727</v>
      </c>
      <c r="AG112" s="8">
        <f t="shared" si="74"/>
        <v>0.63657366545906491</v>
      </c>
      <c r="AH112" s="8">
        <f t="shared" si="74"/>
        <v>5.0566231390081153</v>
      </c>
      <c r="AI112" s="8" t="e">
        <f t="shared" si="74"/>
        <v>#DIV/0!</v>
      </c>
      <c r="AJ112" s="8">
        <f t="shared" si="74"/>
        <v>3.5061298867318804</v>
      </c>
      <c r="AK112" s="8" t="e">
        <f t="shared" si="74"/>
        <v>#DIV/0!</v>
      </c>
      <c r="AL112" s="8">
        <f t="shared" si="74"/>
        <v>17.126094161015239</v>
      </c>
      <c r="AM112" s="8">
        <f t="shared" si="74"/>
        <v>4.8250424085000843</v>
      </c>
      <c r="AN112" s="8">
        <f t="shared" si="74"/>
        <v>0.32129751036848103</v>
      </c>
      <c r="AO112" s="8">
        <f t="shared" si="74"/>
        <v>8.9076591933600309</v>
      </c>
      <c r="AP112" s="8">
        <f t="shared" si="74"/>
        <v>21.297900456700294</v>
      </c>
      <c r="AQ112" s="8">
        <f t="shared" si="74"/>
        <v>2.7245291557320175</v>
      </c>
      <c r="AR112" s="8">
        <f t="shared" si="74"/>
        <v>11.166676222138257</v>
      </c>
    </row>
    <row r="113" spans="1:44" x14ac:dyDescent="0.2">
      <c r="A113" s="43" t="s">
        <v>250</v>
      </c>
      <c r="C113" s="8">
        <f>100*_xlfn.STDEV.S(C7,C89)/((C7+C89)/2)</f>
        <v>9.0362723419074378</v>
      </c>
      <c r="D113" s="8">
        <f>100*_xlfn.STDEV.S(D7,D89)/((D7+D89)/2)</f>
        <v>6.2797081746529262</v>
      </c>
      <c r="E113" s="8">
        <f>100*_xlfn.STDEV.S(E7,E89)/((E7+E89)/2)</f>
        <v>9.0463542991202797</v>
      </c>
      <c r="F113" s="14"/>
      <c r="G113" s="14">
        <f t="shared" ref="G113:AR113" si="75">100*_xlfn.STDEV.S(G7,G89)/((G7+G89)/2)</f>
        <v>1.6758178225063571</v>
      </c>
      <c r="H113" s="8">
        <f t="shared" si="75"/>
        <v>0.66176719721480293</v>
      </c>
      <c r="I113" s="8">
        <f t="shared" si="75"/>
        <v>8.7620041507727979</v>
      </c>
      <c r="J113" s="14">
        <f t="shared" si="75"/>
        <v>1.8679166144213957</v>
      </c>
      <c r="K113" s="8">
        <f t="shared" si="75"/>
        <v>7.8106148568210969</v>
      </c>
      <c r="L113" s="8">
        <f t="shared" si="75"/>
        <v>0.83399283374994337</v>
      </c>
      <c r="M113" s="8">
        <f t="shared" si="75"/>
        <v>5.0832002933823484</v>
      </c>
      <c r="N113" s="8">
        <f t="shared" si="75"/>
        <v>6.8877744201181255</v>
      </c>
      <c r="O113" s="8">
        <f t="shared" si="75"/>
        <v>14.270834990307172</v>
      </c>
      <c r="P113" s="8" t="e">
        <f t="shared" si="75"/>
        <v>#DIV/0!</v>
      </c>
      <c r="Q113" s="8" t="e">
        <f t="shared" si="75"/>
        <v>#DIV/0!</v>
      </c>
      <c r="R113" s="8">
        <f t="shared" si="75"/>
        <v>4.0190094940066468</v>
      </c>
      <c r="S113" s="8">
        <f t="shared" si="75"/>
        <v>2.659748524768093</v>
      </c>
      <c r="T113" s="8">
        <f t="shared" si="75"/>
        <v>8.3738471709288156</v>
      </c>
      <c r="U113" s="8">
        <f t="shared" si="75"/>
        <v>3.152938786893738</v>
      </c>
      <c r="V113" s="8">
        <f t="shared" si="75"/>
        <v>2.1849247176946376</v>
      </c>
      <c r="W113" s="8">
        <f t="shared" si="75"/>
        <v>4.2662733583218619</v>
      </c>
      <c r="X113" s="8" t="e">
        <f t="shared" si="75"/>
        <v>#DIV/0!</v>
      </c>
      <c r="Y113" s="8">
        <f t="shared" si="75"/>
        <v>48.732664388084849</v>
      </c>
      <c r="Z113" s="8">
        <f t="shared" si="75"/>
        <v>3.0560304366815045</v>
      </c>
      <c r="AA113" s="8">
        <f t="shared" si="75"/>
        <v>5.8862744667003781</v>
      </c>
      <c r="AB113" s="8">
        <f t="shared" si="75"/>
        <v>3.8731908194307181</v>
      </c>
      <c r="AC113" s="8">
        <f t="shared" si="75"/>
        <v>3.5586546337278322</v>
      </c>
      <c r="AD113" s="8">
        <f t="shared" si="75"/>
        <v>4.9513312785694277</v>
      </c>
      <c r="AE113" s="8">
        <f t="shared" si="75"/>
        <v>1.4630728525872689</v>
      </c>
      <c r="AF113" s="8">
        <f t="shared" si="75"/>
        <v>8.2706481929116809</v>
      </c>
      <c r="AG113" s="8">
        <f t="shared" si="75"/>
        <v>0.63657366545906491</v>
      </c>
      <c r="AH113" s="8">
        <f t="shared" si="75"/>
        <v>7.7582921800665883</v>
      </c>
      <c r="AI113" s="8" t="e">
        <f t="shared" si="75"/>
        <v>#DIV/0!</v>
      </c>
      <c r="AJ113" s="8">
        <f t="shared" si="75"/>
        <v>5.7100018691883863</v>
      </c>
      <c r="AK113" s="8" t="e">
        <f t="shared" si="75"/>
        <v>#DIV/0!</v>
      </c>
      <c r="AL113" s="8">
        <f t="shared" si="75"/>
        <v>8.6699843356586843</v>
      </c>
      <c r="AM113" s="8">
        <f t="shared" si="75"/>
        <v>6.0940816637536672</v>
      </c>
      <c r="AN113" s="8">
        <f t="shared" si="75"/>
        <v>10.056932468597498</v>
      </c>
      <c r="AO113" s="8">
        <f t="shared" si="75"/>
        <v>6.5590878878275358</v>
      </c>
      <c r="AP113" s="8">
        <f t="shared" si="75"/>
        <v>20.184625727781274</v>
      </c>
      <c r="AQ113" s="8">
        <f t="shared" si="75"/>
        <v>6.8866277177537835E-2</v>
      </c>
      <c r="AR113" s="8">
        <f t="shared" si="75"/>
        <v>12.460824909205597</v>
      </c>
    </row>
    <row r="115" spans="1:44" x14ac:dyDescent="0.2">
      <c r="A115" s="39" t="s">
        <v>197</v>
      </c>
    </row>
    <row r="116" spans="1:44" x14ac:dyDescent="0.2">
      <c r="A116" s="43" t="s">
        <v>198</v>
      </c>
      <c r="C116" s="8">
        <f>_xlfn.STDEV.S(C5,C80)</f>
        <v>1.1313708498984771E-2</v>
      </c>
      <c r="D116" s="8">
        <f>_xlfn.STDEV.S(D5,D80)</f>
        <v>4.3133513652379357E-2</v>
      </c>
      <c r="E116" s="8">
        <f>_xlfn.STDEV.S(E5,E80)</f>
        <v>0.141421356237309</v>
      </c>
      <c r="F116" s="14"/>
      <c r="G116" s="14">
        <f t="shared" ref="G116:AR116" si="76">_xlfn.STDEV.S(G5,G80)</f>
        <v>2.0686833147680488E-2</v>
      </c>
      <c r="H116" s="8">
        <f t="shared" si="76"/>
        <v>2.1213203435596446E-3</v>
      </c>
      <c r="I116" s="8">
        <f t="shared" si="76"/>
        <v>0.21213203435596351</v>
      </c>
      <c r="J116" s="14">
        <f t="shared" si="76"/>
        <v>66.663764588567645</v>
      </c>
      <c r="K116" s="8">
        <f t="shared" si="76"/>
        <v>7.7781745930520225</v>
      </c>
      <c r="L116" s="8">
        <f t="shared" si="76"/>
        <v>24.748737341529164</v>
      </c>
      <c r="M116" s="8">
        <f t="shared" si="76"/>
        <v>176.86331587733324</v>
      </c>
      <c r="N116" s="8">
        <f t="shared" si="76"/>
        <v>4.9497474683057277E-2</v>
      </c>
      <c r="O116" s="8">
        <f t="shared" si="76"/>
        <v>1.9586857838867389</v>
      </c>
      <c r="P116" s="8">
        <f t="shared" si="76"/>
        <v>6.3639610306789276</v>
      </c>
      <c r="Q116" s="8">
        <f t="shared" si="76"/>
        <v>7.4246212024587486</v>
      </c>
      <c r="R116" s="8">
        <f t="shared" si="76"/>
        <v>13.534023791910574</v>
      </c>
      <c r="S116" s="8">
        <f t="shared" si="76"/>
        <v>1.2727922061357859</v>
      </c>
      <c r="T116" s="8" t="e">
        <f t="shared" si="76"/>
        <v>#DIV/0!</v>
      </c>
      <c r="U116" s="8">
        <f t="shared" si="76"/>
        <v>1.131370849898472</v>
      </c>
      <c r="V116" s="8">
        <f t="shared" si="76"/>
        <v>1.9304015126392751</v>
      </c>
      <c r="W116" s="8">
        <f t="shared" si="76"/>
        <v>1.2020815280171302</v>
      </c>
      <c r="X116" s="8">
        <f t="shared" si="76"/>
        <v>5.5154328932550678E-2</v>
      </c>
      <c r="Y116" s="8" t="e">
        <f t="shared" si="76"/>
        <v>#DIV/0!</v>
      </c>
      <c r="Z116" s="8">
        <f t="shared" si="76"/>
        <v>1.7826161953712922</v>
      </c>
      <c r="AA116" s="8">
        <f t="shared" si="76"/>
        <v>3.7476659402887053E-2</v>
      </c>
      <c r="AB116" s="8">
        <f t="shared" si="76"/>
        <v>9.3338095116624359E-2</v>
      </c>
      <c r="AC116" s="8" t="e">
        <f t="shared" si="76"/>
        <v>#DIV/0!</v>
      </c>
      <c r="AD116" s="8">
        <f t="shared" si="76"/>
        <v>0.23617366491630692</v>
      </c>
      <c r="AE116" s="8">
        <f t="shared" si="76"/>
        <v>0.12303657992645931</v>
      </c>
      <c r="AF116" s="8">
        <f t="shared" si="76"/>
        <v>7.7781745930520299E-3</v>
      </c>
      <c r="AG116" s="8">
        <f t="shared" si="76"/>
        <v>0.21708178182427004</v>
      </c>
      <c r="AH116" s="8" t="e">
        <f t="shared" si="76"/>
        <v>#DIV/0!</v>
      </c>
      <c r="AI116" s="8">
        <f t="shared" si="76"/>
        <v>1.3633018741276628</v>
      </c>
      <c r="AJ116" s="8" t="e">
        <f t="shared" si="76"/>
        <v>#DIV/0!</v>
      </c>
      <c r="AK116" s="8" t="e">
        <f t="shared" si="76"/>
        <v>#DIV/0!</v>
      </c>
      <c r="AL116" s="8" t="e">
        <f t="shared" si="76"/>
        <v>#DIV/0!</v>
      </c>
      <c r="AM116" s="8">
        <f t="shared" si="76"/>
        <v>0.21920310216782976</v>
      </c>
      <c r="AN116" s="8">
        <f t="shared" si="76"/>
        <v>3.3234018715767741E-2</v>
      </c>
      <c r="AO116" s="8">
        <f t="shared" si="76"/>
        <v>0.13081475451951163</v>
      </c>
      <c r="AP116" s="8">
        <f t="shared" si="76"/>
        <v>2.561140761457676</v>
      </c>
      <c r="AQ116" s="8" t="e">
        <f t="shared" si="76"/>
        <v>#DIV/0!</v>
      </c>
      <c r="AR116" s="8" t="e">
        <f t="shared" si="76"/>
        <v>#DIV/0!</v>
      </c>
    </row>
    <row r="117" spans="1:44" x14ac:dyDescent="0.2">
      <c r="A117" s="43" t="s">
        <v>211</v>
      </c>
      <c r="C117" s="8">
        <f t="shared" ref="C117:E118" si="77">_xlfn.STDEV.S(C5,C81)</f>
        <v>1.8384776310850254E-2</v>
      </c>
      <c r="D117" s="8">
        <f t="shared" si="77"/>
        <v>4.2426406871181902E-3</v>
      </c>
      <c r="E117" s="8">
        <f t="shared" si="77"/>
        <v>0.23334523779156074</v>
      </c>
      <c r="F117" s="14"/>
      <c r="G117" s="14">
        <f t="shared" ref="G117:AR117" si="78">_xlfn.STDEV.S(G5,G81)</f>
        <v>3.1542333624029935</v>
      </c>
      <c r="H117" s="8">
        <f t="shared" si="78"/>
        <v>9.1923881554251147E-3</v>
      </c>
      <c r="I117" s="8">
        <f t="shared" si="78"/>
        <v>4.9497474683057277E-2</v>
      </c>
      <c r="J117" s="14">
        <f t="shared" si="78"/>
        <v>208.08512082587714</v>
      </c>
      <c r="K117" s="8">
        <f t="shared" si="78"/>
        <v>4.384062043356586</v>
      </c>
      <c r="L117" s="8">
        <f t="shared" si="78"/>
        <v>23.263813101037396</v>
      </c>
      <c r="M117" s="8">
        <f t="shared" si="78"/>
        <v>164.84250059716106</v>
      </c>
      <c r="N117" s="8">
        <f t="shared" si="78"/>
        <v>5.6568542494923851E-2</v>
      </c>
      <c r="O117" s="8">
        <f t="shared" si="78"/>
        <v>1.1384419177103411</v>
      </c>
      <c r="P117" s="8">
        <f t="shared" si="78"/>
        <v>1.697056274847718</v>
      </c>
      <c r="Q117" s="8">
        <f t="shared" si="78"/>
        <v>21.906168081159315</v>
      </c>
      <c r="R117" s="8">
        <f t="shared" si="78"/>
        <v>3.5072496346852713</v>
      </c>
      <c r="S117" s="8">
        <f t="shared" si="78"/>
        <v>5.6568542494922595E-2</v>
      </c>
      <c r="T117" s="8" t="e">
        <f t="shared" si="78"/>
        <v>#DIV/0!</v>
      </c>
      <c r="U117" s="8">
        <f t="shared" si="78"/>
        <v>2.3334523779156049</v>
      </c>
      <c r="V117" s="8">
        <f t="shared" si="78"/>
        <v>1.7819090885900994</v>
      </c>
      <c r="W117" s="8">
        <f t="shared" si="78"/>
        <v>2.0718228688765841</v>
      </c>
      <c r="X117" s="8">
        <f t="shared" si="78"/>
        <v>1.2727922061357866E-2</v>
      </c>
      <c r="Y117" s="8" t="e">
        <f t="shared" si="78"/>
        <v>#DIV/0!</v>
      </c>
      <c r="Z117" s="8">
        <f t="shared" si="78"/>
        <v>0.53598694013940307</v>
      </c>
      <c r="AA117" s="8">
        <f t="shared" si="78"/>
        <v>2.333452377915609E-2</v>
      </c>
      <c r="AB117" s="8">
        <f t="shared" si="78"/>
        <v>9.3338095116624206E-2</v>
      </c>
      <c r="AC117" s="8" t="e">
        <f t="shared" si="78"/>
        <v>#DIV/0!</v>
      </c>
      <c r="AD117" s="8">
        <f t="shared" si="78"/>
        <v>0.12162236636408628</v>
      </c>
      <c r="AE117" s="8">
        <f t="shared" si="78"/>
        <v>2.5455844122715576E-2</v>
      </c>
      <c r="AF117" s="8">
        <f t="shared" si="78"/>
        <v>2.6870057685088829E-2</v>
      </c>
      <c r="AG117" s="8">
        <f t="shared" si="78"/>
        <v>0.16263455967290591</v>
      </c>
      <c r="AH117" s="8" t="e">
        <f t="shared" si="78"/>
        <v>#DIV/0!</v>
      </c>
      <c r="AI117" s="8">
        <f t="shared" si="78"/>
        <v>1.2042028483606897</v>
      </c>
      <c r="AJ117" s="8" t="e">
        <f t="shared" si="78"/>
        <v>#DIV/0!</v>
      </c>
      <c r="AK117" s="8" t="e">
        <f t="shared" si="78"/>
        <v>#DIV/0!</v>
      </c>
      <c r="AL117" s="8" t="e">
        <f t="shared" si="78"/>
        <v>#DIV/0!</v>
      </c>
      <c r="AM117" s="8">
        <f t="shared" si="78"/>
        <v>5.0911688245431463E-2</v>
      </c>
      <c r="AN117" s="8">
        <f t="shared" si="78"/>
        <v>3.8183766184073764E-2</v>
      </c>
      <c r="AO117" s="8">
        <f t="shared" si="78"/>
        <v>3.1819805153394672E-2</v>
      </c>
      <c r="AP117" s="8">
        <f t="shared" si="78"/>
        <v>0.97580735803743623</v>
      </c>
      <c r="AQ117" s="8" t="e">
        <f t="shared" si="78"/>
        <v>#DIV/0!</v>
      </c>
      <c r="AR117" s="8" t="e">
        <f t="shared" si="78"/>
        <v>#DIV/0!</v>
      </c>
    </row>
    <row r="118" spans="1:44" x14ac:dyDescent="0.2">
      <c r="A118" s="43" t="s">
        <v>200</v>
      </c>
      <c r="C118" s="8">
        <f t="shared" si="77"/>
        <v>1.4142135623730963E-2</v>
      </c>
      <c r="D118" s="8">
        <f t="shared" si="77"/>
        <v>5.3033008588991189E-2</v>
      </c>
      <c r="E118" s="8">
        <f t="shared" si="77"/>
        <v>0.62932503525602768</v>
      </c>
      <c r="F118" s="14"/>
      <c r="G118" s="14">
        <f t="shared" ref="G118:AR118" si="79">_xlfn.STDEV.S(G6,G82)</f>
        <v>7.7904931002870725</v>
      </c>
      <c r="H118" s="8">
        <f t="shared" si="79"/>
        <v>0.10040916292848992</v>
      </c>
      <c r="I118" s="8">
        <f t="shared" si="79"/>
        <v>0.28284271247461928</v>
      </c>
      <c r="J118" s="14">
        <f t="shared" si="79"/>
        <v>728.31998462214267</v>
      </c>
      <c r="K118" s="8">
        <f t="shared" si="79"/>
        <v>9.4752308678997199</v>
      </c>
      <c r="L118" s="8">
        <f t="shared" si="79"/>
        <v>3.2526911934581348</v>
      </c>
      <c r="M118" s="8">
        <f t="shared" si="79"/>
        <v>4.9497474683058327</v>
      </c>
      <c r="N118" s="8">
        <f t="shared" si="79"/>
        <v>0.24041630560342606</v>
      </c>
      <c r="O118" s="8">
        <f t="shared" si="79"/>
        <v>2.4678026663410524</v>
      </c>
      <c r="P118" s="8">
        <f t="shared" si="79"/>
        <v>15.697770542341347</v>
      </c>
      <c r="Q118" s="8">
        <f t="shared" si="79"/>
        <v>13.859292911256327</v>
      </c>
      <c r="R118" s="8">
        <f t="shared" si="79"/>
        <v>12.232947314527271</v>
      </c>
      <c r="S118" s="8">
        <f t="shared" si="79"/>
        <v>9.1923881554250478E-2</v>
      </c>
      <c r="T118" s="8">
        <f t="shared" si="79"/>
        <v>6.3639610306779129E-3</v>
      </c>
      <c r="U118" s="8">
        <f t="shared" si="79"/>
        <v>15.98061325481599</v>
      </c>
      <c r="V118" s="8">
        <f t="shared" si="79"/>
        <v>5.0063160108007505</v>
      </c>
      <c r="W118" s="8">
        <f t="shared" si="79"/>
        <v>25.880108191427897</v>
      </c>
      <c r="X118" s="8">
        <f t="shared" si="79"/>
        <v>1.7465537495307728</v>
      </c>
      <c r="Y118" s="8" t="e">
        <f t="shared" si="79"/>
        <v>#DIV/0!</v>
      </c>
      <c r="Z118" s="8">
        <f t="shared" si="79"/>
        <v>11.030865786510137</v>
      </c>
      <c r="AA118" s="8">
        <f t="shared" si="79"/>
        <v>1.1030865786510147</v>
      </c>
      <c r="AB118" s="8">
        <f t="shared" si="79"/>
        <v>1.4637110370561537</v>
      </c>
      <c r="AC118" s="8" t="e">
        <f t="shared" si="79"/>
        <v>#DIV/0!</v>
      </c>
      <c r="AD118" s="8">
        <f t="shared" si="79"/>
        <v>1.9162593770155443</v>
      </c>
      <c r="AE118" s="8">
        <f t="shared" si="79"/>
        <v>0.49638896039295632</v>
      </c>
      <c r="AF118" s="8" t="e">
        <f t="shared" si="79"/>
        <v>#DIV/0!</v>
      </c>
      <c r="AG118" s="8">
        <f t="shared" si="79"/>
        <v>0.87469108832775955</v>
      </c>
      <c r="AH118" s="8">
        <f t="shared" si="79"/>
        <v>0.16687720036002485</v>
      </c>
      <c r="AI118" s="8" t="e">
        <f t="shared" si="79"/>
        <v>#DIV/0!</v>
      </c>
      <c r="AJ118" s="8">
        <f t="shared" si="79"/>
        <v>0.27011479041326153</v>
      </c>
      <c r="AK118" s="8" t="e">
        <f t="shared" si="79"/>
        <v>#DIV/0!</v>
      </c>
      <c r="AL118" s="8" t="e">
        <f t="shared" si="79"/>
        <v>#DIV/0!</v>
      </c>
      <c r="AM118" s="8">
        <f t="shared" si="79"/>
        <v>0.40587929240107806</v>
      </c>
      <c r="AN118" s="8">
        <f t="shared" si="79"/>
        <v>5.5861435713737237E-2</v>
      </c>
      <c r="AO118" s="8">
        <f t="shared" si="79"/>
        <v>0.93125963082268592</v>
      </c>
      <c r="AP118" s="8" t="e">
        <f t="shared" si="79"/>
        <v>#DIV/0!</v>
      </c>
      <c r="AQ118" s="8">
        <f t="shared" si="79"/>
        <v>0.16334166645409212</v>
      </c>
      <c r="AR118" s="8" t="e">
        <f t="shared" si="79"/>
        <v>#DIV/0!</v>
      </c>
    </row>
    <row r="119" spans="1:44" x14ac:dyDescent="0.2">
      <c r="A119" s="43" t="s">
        <v>201</v>
      </c>
      <c r="C119" s="8">
        <f t="shared" ref="C119:E120" si="80">_xlfn.STDEV.S(C6,C83)</f>
        <v>4.030508652763317E-2</v>
      </c>
      <c r="D119" s="8">
        <f t="shared" si="80"/>
        <v>5.4447222151364758E-2</v>
      </c>
      <c r="E119" s="8">
        <f t="shared" si="80"/>
        <v>0.66468037431535432</v>
      </c>
      <c r="F119" s="14"/>
      <c r="G119" s="14">
        <f t="shared" ref="G119:AR119" si="81">_xlfn.STDEV.S(G6,G83)</f>
        <v>5.4581791642891782</v>
      </c>
      <c r="H119" s="8">
        <f t="shared" si="81"/>
        <v>9.1923881554251255E-2</v>
      </c>
      <c r="I119" s="8">
        <f t="shared" si="81"/>
        <v>0.43840620433566019</v>
      </c>
      <c r="J119" s="14">
        <f t="shared" si="81"/>
        <v>961.66522241370342</v>
      </c>
      <c r="K119" s="8">
        <f t="shared" si="81"/>
        <v>1.9091883092036703</v>
      </c>
      <c r="L119" s="8">
        <f t="shared" si="81"/>
        <v>1.8384776310850397</v>
      </c>
      <c r="M119" s="8">
        <f t="shared" si="81"/>
        <v>9.8994949366116654</v>
      </c>
      <c r="N119" s="8">
        <f t="shared" si="81"/>
        <v>0.23334523779156074</v>
      </c>
      <c r="O119" s="8">
        <f t="shared" si="81"/>
        <v>1.9940411229460642</v>
      </c>
      <c r="P119" s="8">
        <f t="shared" si="81"/>
        <v>6.0811183182043047</v>
      </c>
      <c r="Q119" s="8">
        <f t="shared" si="81"/>
        <v>0.28284271247462306</v>
      </c>
      <c r="R119" s="8">
        <f t="shared" si="81"/>
        <v>0.28284271247462306</v>
      </c>
      <c r="S119" s="8">
        <f t="shared" si="81"/>
        <v>0.36062445840514029</v>
      </c>
      <c r="T119" s="8">
        <f t="shared" si="81"/>
        <v>0.33446150750123754</v>
      </c>
      <c r="U119" s="8">
        <f t="shared" si="81"/>
        <v>18.101933598375634</v>
      </c>
      <c r="V119" s="8">
        <f t="shared" si="81"/>
        <v>5.0063160108007505</v>
      </c>
      <c r="W119" s="8">
        <f t="shared" si="81"/>
        <v>27.294321753800794</v>
      </c>
      <c r="X119" s="8">
        <f t="shared" si="81"/>
        <v>1.3010764773832473</v>
      </c>
      <c r="Y119" s="8" t="e">
        <f t="shared" si="81"/>
        <v>#DIV/0!</v>
      </c>
      <c r="Z119" s="8">
        <f t="shared" si="81"/>
        <v>12.020815280171307</v>
      </c>
      <c r="AA119" s="8">
        <f t="shared" si="81"/>
        <v>0.99702056147303209</v>
      </c>
      <c r="AB119" s="8">
        <f t="shared" si="81"/>
        <v>1.9021172413918113</v>
      </c>
      <c r="AC119" s="8" t="e">
        <f t="shared" si="81"/>
        <v>#DIV/0!</v>
      </c>
      <c r="AD119" s="8">
        <f t="shared" si="81"/>
        <v>2.5031580054003775</v>
      </c>
      <c r="AE119" s="8">
        <f t="shared" si="81"/>
        <v>0.47658997051973329</v>
      </c>
      <c r="AF119" s="8" t="e">
        <f t="shared" si="81"/>
        <v>#DIV/0!</v>
      </c>
      <c r="AG119" s="8">
        <f t="shared" si="81"/>
        <v>1.1186429278371119</v>
      </c>
      <c r="AH119" s="8">
        <f t="shared" si="81"/>
        <v>0.21001071401240406</v>
      </c>
      <c r="AI119" s="8" t="e">
        <f t="shared" si="81"/>
        <v>#DIV/0!</v>
      </c>
      <c r="AJ119" s="8">
        <f t="shared" si="81"/>
        <v>0.23122391744800061</v>
      </c>
      <c r="AK119" s="8" t="e">
        <f t="shared" si="81"/>
        <v>#DIV/0!</v>
      </c>
      <c r="AL119" s="8" t="e">
        <f t="shared" si="81"/>
        <v>#DIV/0!</v>
      </c>
      <c r="AM119" s="8">
        <f t="shared" si="81"/>
        <v>0.30334880912902934</v>
      </c>
      <c r="AN119" s="8">
        <f t="shared" si="81"/>
        <v>6.0811183182043031E-2</v>
      </c>
      <c r="AO119" s="8">
        <f t="shared" si="81"/>
        <v>0.43628488399209953</v>
      </c>
      <c r="AP119" s="8" t="e">
        <f t="shared" si="81"/>
        <v>#DIV/0!</v>
      </c>
      <c r="AQ119" s="8">
        <f t="shared" si="81"/>
        <v>0.23405234457274654</v>
      </c>
      <c r="AR119" s="8" t="e">
        <f t="shared" si="81"/>
        <v>#DIV/0!</v>
      </c>
    </row>
    <row r="120" spans="1:44" x14ac:dyDescent="0.2">
      <c r="A120" s="43" t="s">
        <v>270</v>
      </c>
      <c r="C120" s="8">
        <f t="shared" si="80"/>
        <v>1.1313708498984771E-2</v>
      </c>
      <c r="D120" s="8">
        <f t="shared" si="80"/>
        <v>4.2426406871194462E-3</v>
      </c>
      <c r="E120" s="8">
        <f t="shared" si="80"/>
        <v>0.43840620433565891</v>
      </c>
      <c r="F120" s="14"/>
      <c r="G120" s="14">
        <f t="shared" ref="G120:AR120" si="82">_xlfn.STDEV.S(G7,G84)</f>
        <v>0.96516045123311245</v>
      </c>
      <c r="H120" s="8">
        <f t="shared" si="82"/>
        <v>5.0204581464244842E-2</v>
      </c>
      <c r="I120" s="8">
        <f t="shared" si="82"/>
        <v>7.5660425586960733E-2</v>
      </c>
      <c r="J120" s="14">
        <f t="shared" si="82"/>
        <v>42.426406871192853</v>
      </c>
      <c r="K120" s="8">
        <f t="shared" si="82"/>
        <v>25.950818869546286</v>
      </c>
      <c r="L120" s="8">
        <f t="shared" si="82"/>
        <v>1.039446968344224</v>
      </c>
      <c r="M120" s="8">
        <f t="shared" si="82"/>
        <v>37.476659402887016</v>
      </c>
      <c r="N120" s="8">
        <f t="shared" si="82"/>
        <v>0.13435028842544494</v>
      </c>
      <c r="O120" s="8">
        <f t="shared" si="82"/>
        <v>2.4536605307173192</v>
      </c>
      <c r="P120" s="8" t="e">
        <f t="shared" si="82"/>
        <v>#DIV/0!</v>
      </c>
      <c r="Q120" s="8" t="e">
        <f t="shared" si="82"/>
        <v>#DIV/0!</v>
      </c>
      <c r="R120" s="8">
        <f t="shared" si="82"/>
        <v>21.001071401240594</v>
      </c>
      <c r="S120" s="8">
        <f t="shared" si="82"/>
        <v>0.21213203435596475</v>
      </c>
      <c r="T120" s="8">
        <f t="shared" si="82"/>
        <v>1.7748380207782328</v>
      </c>
      <c r="U120" s="8">
        <f t="shared" si="82"/>
        <v>7.1417784899841461</v>
      </c>
      <c r="V120" s="8">
        <f t="shared" si="82"/>
        <v>2.6728636328851505</v>
      </c>
      <c r="W120" s="8">
        <f t="shared" si="82"/>
        <v>1.0606601717798212</v>
      </c>
      <c r="X120" s="8" t="e">
        <f t="shared" si="82"/>
        <v>#DIV/0!</v>
      </c>
      <c r="Y120" s="8">
        <f t="shared" si="82"/>
        <v>9.8994949366116736E-3</v>
      </c>
      <c r="Z120" s="8">
        <f t="shared" si="82"/>
        <v>23.829498525986683</v>
      </c>
      <c r="AA120" s="8">
        <f t="shared" si="82"/>
        <v>0.62932503525602768</v>
      </c>
      <c r="AB120" s="8">
        <f t="shared" si="82"/>
        <v>0.33941125496954061</v>
      </c>
      <c r="AC120" s="8">
        <f t="shared" si="82"/>
        <v>0.19021172413918136</v>
      </c>
      <c r="AD120" s="8">
        <f t="shared" si="82"/>
        <v>7.0710678118655765E-2</v>
      </c>
      <c r="AE120" s="8">
        <f t="shared" si="82"/>
        <v>0.21001071401240504</v>
      </c>
      <c r="AF120" s="8">
        <f t="shared" si="82"/>
        <v>8.4852813742385784E-3</v>
      </c>
      <c r="AG120" s="8">
        <f t="shared" si="82"/>
        <v>0.38608030252785513</v>
      </c>
      <c r="AH120" s="8">
        <f t="shared" si="82"/>
        <v>6.7882250993908627E-2</v>
      </c>
      <c r="AI120" s="8" t="e">
        <f t="shared" si="82"/>
        <v>#DIV/0!</v>
      </c>
      <c r="AJ120" s="8">
        <f t="shared" si="82"/>
        <v>8.5559920523572253E-2</v>
      </c>
      <c r="AK120" s="8" t="e">
        <f t="shared" si="82"/>
        <v>#DIV/0!</v>
      </c>
      <c r="AL120" s="8">
        <f t="shared" si="82"/>
        <v>4.5961940777125627E-2</v>
      </c>
      <c r="AM120" s="8">
        <f t="shared" si="82"/>
        <v>0.18172644276494279</v>
      </c>
      <c r="AN120" s="8">
        <f t="shared" si="82"/>
        <v>2.7577164466275377E-2</v>
      </c>
      <c r="AO120" s="8">
        <f t="shared" si="82"/>
        <v>0.11737972567696651</v>
      </c>
      <c r="AP120" s="8">
        <f t="shared" si="82"/>
        <v>0.72337023715383786</v>
      </c>
      <c r="AQ120" s="8">
        <f t="shared" si="82"/>
        <v>0.40446507883870519</v>
      </c>
      <c r="AR120" s="8">
        <f t="shared" si="82"/>
        <v>4.1012193308819792E-2</v>
      </c>
    </row>
    <row r="121" spans="1:44" x14ac:dyDescent="0.2">
      <c r="A121" s="43" t="s">
        <v>269</v>
      </c>
      <c r="C121" s="8">
        <f>_xlfn.STDEV.S(C7,C85)</f>
        <v>7.7074639149333671E-2</v>
      </c>
      <c r="D121" s="8">
        <f>_xlfn.STDEV.S(D7,D85)</f>
        <v>5.5861435713737383E-2</v>
      </c>
      <c r="E121" s="8">
        <f>_xlfn.STDEV.S(E7,E85)</f>
        <v>0.84145706961199118</v>
      </c>
      <c r="F121" s="14"/>
      <c r="G121" s="14">
        <f t="shared" ref="G121:AR121" si="83">_xlfn.STDEV.S(G7,G85)</f>
        <v>0.54091830283139963</v>
      </c>
      <c r="H121" s="8">
        <f t="shared" si="83"/>
        <v>3.1819805153394588E-2</v>
      </c>
      <c r="I121" s="8">
        <f t="shared" si="83"/>
        <v>0.20647518010647176</v>
      </c>
      <c r="J121" s="14">
        <f t="shared" si="83"/>
        <v>120.20815280171308</v>
      </c>
      <c r="K121" s="8">
        <f t="shared" si="83"/>
        <v>22.839549032325493</v>
      </c>
      <c r="L121" s="8" t="e">
        <f t="shared" si="83"/>
        <v>#DIV/0!</v>
      </c>
      <c r="M121" s="8">
        <f t="shared" si="83"/>
        <v>33.941125496954278</v>
      </c>
      <c r="N121" s="8">
        <f t="shared" si="83"/>
        <v>0.1272792206135796</v>
      </c>
      <c r="O121" s="8">
        <f t="shared" si="83"/>
        <v>2.8920667350529818</v>
      </c>
      <c r="P121" s="8" t="e">
        <f t="shared" si="83"/>
        <v>#DIV/0!</v>
      </c>
      <c r="Q121" s="8" t="e">
        <f t="shared" si="83"/>
        <v>#DIV/0!</v>
      </c>
      <c r="R121" s="8">
        <f t="shared" si="83"/>
        <v>14.495689014324224</v>
      </c>
      <c r="S121" s="8">
        <f t="shared" si="83"/>
        <v>0.16970562748477031</v>
      </c>
      <c r="T121" s="8">
        <f t="shared" si="83"/>
        <v>2.6162950903902278</v>
      </c>
      <c r="U121" s="8">
        <f t="shared" si="83"/>
        <v>1.0606601717798212</v>
      </c>
      <c r="V121" s="8">
        <f t="shared" si="83"/>
        <v>1.5839191898578677</v>
      </c>
      <c r="W121" s="8">
        <f t="shared" si="83"/>
        <v>5.7275649276110308</v>
      </c>
      <c r="X121" s="8" t="e">
        <f t="shared" si="83"/>
        <v>#DIV/0!</v>
      </c>
      <c r="Y121" s="8">
        <f t="shared" si="83"/>
        <v>8.061017305526634E-2</v>
      </c>
      <c r="Z121" s="8">
        <f t="shared" si="83"/>
        <v>31.607673119038704</v>
      </c>
      <c r="AA121" s="8">
        <f t="shared" si="83"/>
        <v>1.216223663640861</v>
      </c>
      <c r="AB121" s="8">
        <f t="shared" si="83"/>
        <v>0.31112698372207931</v>
      </c>
      <c r="AC121" s="8">
        <f t="shared" si="83"/>
        <v>4.666904755831202E-2</v>
      </c>
      <c r="AD121" s="8">
        <f t="shared" si="83"/>
        <v>1.1879393923933996</v>
      </c>
      <c r="AE121" s="8">
        <f t="shared" si="83"/>
        <v>3.6062445840514032E-2</v>
      </c>
      <c r="AF121" s="8">
        <f t="shared" si="83"/>
        <v>7.778174593052108E-3</v>
      </c>
      <c r="AG121" s="8">
        <f t="shared" si="83"/>
        <v>1.4142135623730649E-2</v>
      </c>
      <c r="AH121" s="8">
        <f t="shared" si="83"/>
        <v>7.9195959492893389E-2</v>
      </c>
      <c r="AI121" s="8" t="e">
        <f t="shared" si="83"/>
        <v>#DIV/0!</v>
      </c>
      <c r="AJ121" s="8">
        <f t="shared" si="83"/>
        <v>7.0003571337468193E-2</v>
      </c>
      <c r="AK121" s="8" t="e">
        <f t="shared" si="83"/>
        <v>#DIV/0!</v>
      </c>
      <c r="AL121" s="8">
        <f t="shared" si="83"/>
        <v>5.3033008588991071E-2</v>
      </c>
      <c r="AM121" s="8">
        <f t="shared" si="83"/>
        <v>0.24819448019647816</v>
      </c>
      <c r="AN121" s="8">
        <f t="shared" si="83"/>
        <v>1.4849242404917511E-2</v>
      </c>
      <c r="AO121" s="8">
        <f t="shared" si="83"/>
        <v>0.30688434303496176</v>
      </c>
      <c r="AP121" s="8">
        <f t="shared" si="83"/>
        <v>0.60811183182043049</v>
      </c>
      <c r="AQ121" s="8">
        <f t="shared" si="83"/>
        <v>0.50628845532956812</v>
      </c>
      <c r="AR121" s="8">
        <f t="shared" si="83"/>
        <v>1.2727922061357868E-2</v>
      </c>
    </row>
    <row r="122" spans="1:44" x14ac:dyDescent="0.2">
      <c r="A122" s="43" t="s">
        <v>247</v>
      </c>
      <c r="C122" s="8">
        <f>_xlfn.STDEV.S(C7,C86)</f>
        <v>0.28955065334690133</v>
      </c>
      <c r="D122" s="8">
        <f>_xlfn.STDEV.S(D7,D86)</f>
        <v>0.22522039210417311</v>
      </c>
      <c r="E122" s="8">
        <f>_xlfn.STDEV.S(E7,E86)</f>
        <v>1.9785418631176477</v>
      </c>
      <c r="F122" s="14"/>
      <c r="G122" s="14">
        <f t="shared" ref="G122:AR122" si="84">_xlfn.STDEV.S(G7,G86)</f>
        <v>15.025950216952113</v>
      </c>
      <c r="H122" s="8">
        <f t="shared" si="84"/>
        <v>4.7864012770264648E-2</v>
      </c>
      <c r="I122" s="8">
        <f t="shared" si="84"/>
        <v>0.79966996476214602</v>
      </c>
      <c r="J122" s="14">
        <f t="shared" si="84"/>
        <v>703.99884872646578</v>
      </c>
      <c r="K122" s="8">
        <f t="shared" si="84"/>
        <v>29.638333093149605</v>
      </c>
      <c r="L122" s="8">
        <f t="shared" si="84"/>
        <v>0.61845149800450283</v>
      </c>
      <c r="M122" s="8">
        <f t="shared" si="84"/>
        <v>118.08233718300301</v>
      </c>
      <c r="N122" s="8">
        <f t="shared" si="84"/>
        <v>1.3166421784591835</v>
      </c>
      <c r="O122" s="8">
        <f t="shared" si="84"/>
        <v>6.59581936985232</v>
      </c>
      <c r="P122" s="8" t="e">
        <f t="shared" si="84"/>
        <v>#DIV/0!</v>
      </c>
      <c r="Q122" s="8" t="e">
        <f t="shared" si="84"/>
        <v>#DIV/0!</v>
      </c>
      <c r="R122" s="8">
        <f t="shared" si="84"/>
        <v>7.4426260273275329</v>
      </c>
      <c r="S122" s="8">
        <f t="shared" si="84"/>
        <v>1.1587325440580389</v>
      </c>
      <c r="T122" s="8">
        <f t="shared" si="84"/>
        <v>6.5038494589308886</v>
      </c>
      <c r="U122" s="8">
        <f t="shared" si="84"/>
        <v>24.086448373297294</v>
      </c>
      <c r="V122" s="8">
        <f t="shared" si="84"/>
        <v>6.2622351421188256</v>
      </c>
      <c r="W122" s="8">
        <f t="shared" si="84"/>
        <v>40.535265898602646</v>
      </c>
      <c r="X122" s="8" t="e">
        <f t="shared" si="84"/>
        <v>#DIV/0!</v>
      </c>
      <c r="Y122" s="8">
        <f t="shared" si="84"/>
        <v>0.16075317322816884</v>
      </c>
      <c r="Z122" s="8">
        <f t="shared" si="84"/>
        <v>19.292863465466542</v>
      </c>
      <c r="AA122" s="8">
        <f t="shared" si="84"/>
        <v>2.5288148655875768</v>
      </c>
      <c r="AB122" s="8">
        <f t="shared" si="84"/>
        <v>1.2758417051064297</v>
      </c>
      <c r="AC122" s="8">
        <f t="shared" si="84"/>
        <v>2.6145303008429027E-2</v>
      </c>
      <c r="AD122" s="8">
        <f t="shared" si="84"/>
        <v>3.2885271638171112</v>
      </c>
      <c r="AE122" s="8">
        <f t="shared" si="84"/>
        <v>1.3654301517923513</v>
      </c>
      <c r="AF122" s="8">
        <f t="shared" si="84"/>
        <v>8.6402188560719545E-2</v>
      </c>
      <c r="AG122" s="8">
        <f t="shared" si="84"/>
        <v>0.81286763667562356</v>
      </c>
      <c r="AH122" s="8">
        <f t="shared" si="84"/>
        <v>3.9224098850849931E-2</v>
      </c>
      <c r="AI122" s="8" t="e">
        <f t="shared" si="84"/>
        <v>#DIV/0!</v>
      </c>
      <c r="AJ122" s="8">
        <f t="shared" si="84"/>
        <v>0.1144466069775039</v>
      </c>
      <c r="AK122" s="8" t="e">
        <f t="shared" si="84"/>
        <v>#DIV/0!</v>
      </c>
      <c r="AL122" s="8">
        <f t="shared" si="84"/>
        <v>6.1951485907072348E-2</v>
      </c>
      <c r="AM122" s="8">
        <f t="shared" si="84"/>
        <v>0.59623492356325869</v>
      </c>
      <c r="AN122" s="8">
        <f t="shared" si="84"/>
        <v>5.4745978519636286E-2</v>
      </c>
      <c r="AO122" s="8">
        <f t="shared" si="84"/>
        <v>0.31610160352645333</v>
      </c>
      <c r="AP122" s="8">
        <f t="shared" si="84"/>
        <v>2.0806986642695131</v>
      </c>
      <c r="AQ122" s="8">
        <f t="shared" si="84"/>
        <v>0.2405883079459</v>
      </c>
      <c r="AR122" s="8">
        <f t="shared" si="84"/>
        <v>1.9890007622518059E-2</v>
      </c>
    </row>
    <row r="123" spans="1:44" x14ac:dyDescent="0.2">
      <c r="A123" s="43" t="s">
        <v>248</v>
      </c>
      <c r="C123" s="8">
        <f>_xlfn.STDEV.S(C7,C87)</f>
        <v>0.31428848129539555</v>
      </c>
      <c r="D123" s="8">
        <f>_xlfn.STDEV.S(D7,D87)</f>
        <v>0.24512458279161597</v>
      </c>
      <c r="E123" s="8">
        <f>_xlfn.STDEV.S(E7,E87)</f>
        <v>2.0469138807064571</v>
      </c>
      <c r="F123" s="14"/>
      <c r="G123" s="14">
        <f t="shared" ref="G123:AR123" si="85">_xlfn.STDEV.S(G7,G87)</f>
        <v>12.783192733788733</v>
      </c>
      <c r="H123" s="8">
        <f t="shared" si="85"/>
        <v>5.9625267620576412E-2</v>
      </c>
      <c r="I123" s="8">
        <f t="shared" si="85"/>
        <v>0.90468985135974245</v>
      </c>
      <c r="J123" s="14">
        <f t="shared" si="85"/>
        <v>608.95660540857443</v>
      </c>
      <c r="K123" s="8">
        <f t="shared" si="85"/>
        <v>26.722544620332357</v>
      </c>
      <c r="L123" s="8" t="e">
        <f t="shared" si="85"/>
        <v>#DIV/0!</v>
      </c>
      <c r="M123" s="8">
        <f t="shared" si="85"/>
        <v>101.23988977631745</v>
      </c>
      <c r="N123" s="8">
        <f t="shared" si="85"/>
        <v>1.2483733826855521</v>
      </c>
      <c r="O123" s="8">
        <f t="shared" si="85"/>
        <v>6.6563436567322301</v>
      </c>
      <c r="P123" s="8" t="e">
        <f t="shared" si="85"/>
        <v>#DIV/0!</v>
      </c>
      <c r="Q123" s="8" t="e">
        <f t="shared" si="85"/>
        <v>#DIV/0!</v>
      </c>
      <c r="R123" s="8">
        <f t="shared" si="85"/>
        <v>6.0515164006256068</v>
      </c>
      <c r="S123" s="8">
        <f t="shared" si="85"/>
        <v>0.54066659102605386</v>
      </c>
      <c r="T123" s="8">
        <f t="shared" si="85"/>
        <v>5.2020856138391425</v>
      </c>
      <c r="U123" s="8">
        <f t="shared" si="85"/>
        <v>21.153039363532386</v>
      </c>
      <c r="V123" s="8">
        <f t="shared" si="85"/>
        <v>6.0960799484420409</v>
      </c>
      <c r="W123" s="8">
        <f t="shared" si="85"/>
        <v>37.453493598956094</v>
      </c>
      <c r="X123" s="8" t="e">
        <f t="shared" si="85"/>
        <v>#DIV/0!</v>
      </c>
      <c r="Y123" s="8">
        <f t="shared" si="85"/>
        <v>0.20320496992992573</v>
      </c>
      <c r="Z123" s="8">
        <f t="shared" si="85"/>
        <v>21.424638491144385</v>
      </c>
      <c r="AA123" s="8">
        <f t="shared" si="85"/>
        <v>2.7888247750852964</v>
      </c>
      <c r="AB123" s="8">
        <f t="shared" si="85"/>
        <v>1.7959125494261945</v>
      </c>
      <c r="AC123" s="8">
        <f t="shared" si="85"/>
        <v>5.5884280535484651E-2</v>
      </c>
      <c r="AD123" s="8">
        <f t="shared" si="85"/>
        <v>3.6391464387275994</v>
      </c>
      <c r="AE123" s="8">
        <f t="shared" si="85"/>
        <v>1.4844699163783921</v>
      </c>
      <c r="AF123" s="8">
        <f t="shared" si="85"/>
        <v>0.10978081759182096</v>
      </c>
      <c r="AG123" s="8">
        <f t="shared" si="85"/>
        <v>1.1245804087305102</v>
      </c>
      <c r="AH123" s="8">
        <f t="shared" si="85"/>
        <v>5.4426168664039098E-2</v>
      </c>
      <c r="AI123" s="8" t="e">
        <f t="shared" si="85"/>
        <v>#DIV/0!</v>
      </c>
      <c r="AJ123" s="8">
        <f t="shared" si="85"/>
        <v>0.12387235791679464</v>
      </c>
      <c r="AK123" s="8" t="e">
        <f t="shared" si="85"/>
        <v>#DIV/0!</v>
      </c>
      <c r="AL123" s="8">
        <f t="shared" si="85"/>
        <v>4.4069871895255956E-2</v>
      </c>
      <c r="AM123" s="8">
        <f t="shared" si="85"/>
        <v>0.4293001603940339</v>
      </c>
      <c r="AN123" s="8">
        <f t="shared" si="85"/>
        <v>4.3690491605288588E-2</v>
      </c>
      <c r="AO123" s="8">
        <f t="shared" si="85"/>
        <v>0.50496060828384404</v>
      </c>
      <c r="AP123" s="8">
        <f t="shared" si="85"/>
        <v>2.1143776988697072</v>
      </c>
      <c r="AQ123" s="8">
        <f t="shared" si="85"/>
        <v>0.33053535614990398</v>
      </c>
      <c r="AR123" s="8">
        <f t="shared" si="85"/>
        <v>0.26543283738954654</v>
      </c>
    </row>
    <row r="124" spans="1:44" x14ac:dyDescent="0.2">
      <c r="A124" s="43" t="s">
        <v>249</v>
      </c>
      <c r="C124" s="8">
        <f>_xlfn.STDEV.S(C7,C88)</f>
        <v>0.25220824627054306</v>
      </c>
      <c r="D124" s="8">
        <f>_xlfn.STDEV.S(D7,D88)</f>
        <v>0.30092545429828782</v>
      </c>
      <c r="E124" s="8">
        <f>_xlfn.STDEV.S(E7,E88)</f>
        <v>1.2020064104412274</v>
      </c>
      <c r="F124" s="14"/>
      <c r="G124" s="14">
        <f t="shared" ref="G124:AR124" si="86">_xlfn.STDEV.S(G7,G88)</f>
        <v>2.4276251129077275</v>
      </c>
      <c r="H124" s="8">
        <f t="shared" si="86"/>
        <v>3.0324967432142851E-2</v>
      </c>
      <c r="I124" s="8">
        <f t="shared" si="86"/>
        <v>0.60636916143441766</v>
      </c>
      <c r="J124" s="14">
        <f t="shared" si="86"/>
        <v>341.710916403932</v>
      </c>
      <c r="K124" s="8">
        <f t="shared" si="86"/>
        <v>16.963830629575206</v>
      </c>
      <c r="L124" s="8" t="e">
        <f t="shared" si="86"/>
        <v>#DIV/0!</v>
      </c>
      <c r="M124" s="8">
        <f t="shared" si="86"/>
        <v>53.087401418313277</v>
      </c>
      <c r="N124" s="8">
        <f t="shared" si="86"/>
        <v>0.77722517294917437</v>
      </c>
      <c r="O124" s="8">
        <f t="shared" si="86"/>
        <v>6.9143424074532369</v>
      </c>
      <c r="P124" s="8" t="e">
        <f t="shared" si="86"/>
        <v>#DIV/0!</v>
      </c>
      <c r="Q124" s="8" t="e">
        <f t="shared" si="86"/>
        <v>#DIV/0!</v>
      </c>
      <c r="R124" s="8">
        <f t="shared" si="86"/>
        <v>7.7077797890538688</v>
      </c>
      <c r="S124" s="8">
        <f t="shared" si="86"/>
        <v>0.92682579817326816</v>
      </c>
      <c r="T124" s="8">
        <f t="shared" si="86"/>
        <v>2.5568902811388554</v>
      </c>
      <c r="U124" s="8">
        <f t="shared" si="86"/>
        <v>10.571530568722368</v>
      </c>
      <c r="V124" s="8">
        <f t="shared" si="86"/>
        <v>0.84385382528813835</v>
      </c>
      <c r="W124" s="8">
        <f t="shared" si="86"/>
        <v>11.826161863838236</v>
      </c>
      <c r="X124" s="8" t="e">
        <f t="shared" si="86"/>
        <v>#DIV/0!</v>
      </c>
      <c r="Y124" s="8">
        <f t="shared" si="86"/>
        <v>1.3595143461533903</v>
      </c>
      <c r="Z124" s="8">
        <f t="shared" si="86"/>
        <v>36.469209206971698</v>
      </c>
      <c r="AA124" s="8">
        <f t="shared" si="86"/>
        <v>2.0121407623393548</v>
      </c>
      <c r="AB124" s="8">
        <f t="shared" si="86"/>
        <v>1.870407837525659</v>
      </c>
      <c r="AC124" s="8">
        <f t="shared" si="86"/>
        <v>0.2467553646957083</v>
      </c>
      <c r="AD124" s="8">
        <f t="shared" si="86"/>
        <v>1.2909731545132663</v>
      </c>
      <c r="AE124" s="8">
        <f t="shared" si="86"/>
        <v>0.14310038973741235</v>
      </c>
      <c r="AF124" s="8">
        <f t="shared" si="86"/>
        <v>6.8919435789652678E-2</v>
      </c>
      <c r="AG124" s="8">
        <f t="shared" si="86"/>
        <v>4.3093036481342412E-2</v>
      </c>
      <c r="AH124" s="8">
        <f t="shared" si="86"/>
        <v>5.2238057946897461E-2</v>
      </c>
      <c r="AI124" s="8" t="e">
        <f t="shared" si="86"/>
        <v>#DIV/0!</v>
      </c>
      <c r="AJ124" s="8">
        <f t="shared" si="86"/>
        <v>4.5503403377249368E-2</v>
      </c>
      <c r="AK124" s="8" t="e">
        <f t="shared" si="86"/>
        <v>#DIV/0!</v>
      </c>
      <c r="AL124" s="8">
        <f t="shared" si="86"/>
        <v>0.10522344362397913</v>
      </c>
      <c r="AM124" s="8">
        <f t="shared" si="86"/>
        <v>0.1633048175345676</v>
      </c>
      <c r="AN124" s="8">
        <f t="shared" si="86"/>
        <v>1.6349029399409169E-3</v>
      </c>
      <c r="AO124" s="8">
        <f t="shared" si="86"/>
        <v>0.40223236705141074</v>
      </c>
      <c r="AP124" s="8">
        <f t="shared" si="86"/>
        <v>2.0361301001906043</v>
      </c>
      <c r="AQ124" s="8">
        <f t="shared" si="86"/>
        <v>0.1722390498614321</v>
      </c>
      <c r="AR124" s="8">
        <f t="shared" si="86"/>
        <v>0.17490617941780001</v>
      </c>
    </row>
    <row r="125" spans="1:44" x14ac:dyDescent="0.2">
      <c r="A125" s="43" t="s">
        <v>250</v>
      </c>
      <c r="C125" s="8">
        <f>_xlfn.STDEV.S(C7,C89)</f>
        <v>0.30503687072063934</v>
      </c>
      <c r="D125" s="8">
        <f>_xlfn.STDEV.S(D7,D89)</f>
        <v>0.23591725022146048</v>
      </c>
      <c r="E125" s="8">
        <f>_xlfn.STDEV.S(E7,E89)</f>
        <v>1.3047171758954483</v>
      </c>
      <c r="F125" s="14"/>
      <c r="G125" s="14">
        <f t="shared" ref="G125:AR125" si="87">_xlfn.STDEV.S(G7,G89)</f>
        <v>0.91748952909008108</v>
      </c>
      <c r="H125" s="8">
        <f t="shared" si="87"/>
        <v>1.1790460540517954E-2</v>
      </c>
      <c r="I125" s="8">
        <f t="shared" si="87"/>
        <v>0.66505961132709834</v>
      </c>
      <c r="J125" s="14">
        <f t="shared" si="87"/>
        <v>255.54401041332352</v>
      </c>
      <c r="K125" s="8">
        <f t="shared" si="87"/>
        <v>34.39158391229865</v>
      </c>
      <c r="L125" s="8">
        <f t="shared" si="87"/>
        <v>0.15100924479577366</v>
      </c>
      <c r="M125" s="8">
        <f t="shared" si="87"/>
        <v>80.145361604696362</v>
      </c>
      <c r="N125" s="8">
        <f t="shared" si="87"/>
        <v>0.99917669162874212</v>
      </c>
      <c r="O125" s="8">
        <f t="shared" si="87"/>
        <v>5.8728371940181798</v>
      </c>
      <c r="P125" s="8" t="e">
        <f t="shared" si="87"/>
        <v>#DIV/0!</v>
      </c>
      <c r="Q125" s="8" t="e">
        <f t="shared" si="87"/>
        <v>#DIV/0!</v>
      </c>
      <c r="R125" s="8">
        <f t="shared" si="87"/>
        <v>5.2534378727337687</v>
      </c>
      <c r="S125" s="8">
        <f t="shared" si="87"/>
        <v>0.62346788466508107</v>
      </c>
      <c r="T125" s="8">
        <f t="shared" si="87"/>
        <v>4.2724256878647342</v>
      </c>
      <c r="U125" s="8">
        <f t="shared" si="87"/>
        <v>11.157930285802847</v>
      </c>
      <c r="V125" s="8">
        <f t="shared" si="87"/>
        <v>0.82110806049657115</v>
      </c>
      <c r="W125" s="8">
        <f t="shared" si="87"/>
        <v>8.2700782594924451</v>
      </c>
      <c r="X125" s="8" t="e">
        <f t="shared" si="87"/>
        <v>#DIV/0!</v>
      </c>
      <c r="Y125" s="8">
        <f t="shared" si="87"/>
        <v>0.81790165430693484</v>
      </c>
      <c r="Z125" s="8">
        <f t="shared" si="87"/>
        <v>20.431182322856234</v>
      </c>
      <c r="AA125" s="8">
        <f t="shared" si="87"/>
        <v>1.5354786882312734</v>
      </c>
      <c r="AB125" s="8">
        <f t="shared" si="87"/>
        <v>2.1105952624116417</v>
      </c>
      <c r="AC125" s="8">
        <f t="shared" si="87"/>
        <v>0.24823497291369831</v>
      </c>
      <c r="AD125" s="8">
        <f t="shared" si="87"/>
        <v>1.4366723809570419</v>
      </c>
      <c r="AE125" s="8">
        <f t="shared" si="87"/>
        <v>9.9050607935180515E-2</v>
      </c>
      <c r="AF125" s="8">
        <f t="shared" si="87"/>
        <v>0.17568758012360183</v>
      </c>
      <c r="AG125" s="8">
        <f t="shared" si="87"/>
        <v>4.3093036481342412E-2</v>
      </c>
      <c r="AH125" s="8">
        <f t="shared" si="87"/>
        <v>7.869648365566928E-2</v>
      </c>
      <c r="AI125" s="8" t="e">
        <f t="shared" si="87"/>
        <v>#DIV/0!</v>
      </c>
      <c r="AJ125" s="8">
        <f t="shared" si="87"/>
        <v>7.2995761819313096E-2</v>
      </c>
      <c r="AK125" s="8" t="e">
        <f t="shared" si="87"/>
        <v>#DIV/0!</v>
      </c>
      <c r="AL125" s="8">
        <f t="shared" si="87"/>
        <v>4.9875590730261196E-2</v>
      </c>
      <c r="AM125" s="8">
        <f t="shared" si="87"/>
        <v>0.20448141371511538</v>
      </c>
      <c r="AN125" s="8">
        <f t="shared" si="87"/>
        <v>4.7885091067359074E-2</v>
      </c>
      <c r="AO125" s="8">
        <f t="shared" si="87"/>
        <v>0.30088141235479754</v>
      </c>
      <c r="AP125" s="8">
        <f t="shared" si="87"/>
        <v>1.9429917271256292</v>
      </c>
      <c r="AQ125" s="8">
        <f t="shared" si="87"/>
        <v>4.2717893675091557E-3</v>
      </c>
      <c r="AR125" s="8">
        <f t="shared" si="87"/>
        <v>0.19353528782009</v>
      </c>
    </row>
    <row r="128" spans="1:44" s="5" customFormat="1" x14ac:dyDescent="0.2">
      <c r="A128" s="47" t="s">
        <v>275</v>
      </c>
      <c r="B128" s="49"/>
      <c r="F128" s="6"/>
      <c r="G128" s="6"/>
      <c r="J128" s="6"/>
    </row>
    <row r="129" spans="1:44" s="5" customFormat="1" x14ac:dyDescent="0.2">
      <c r="A129" s="43" t="s">
        <v>204</v>
      </c>
      <c r="C129" s="22">
        <v>3.17</v>
      </c>
      <c r="D129" s="8">
        <v>3.65</v>
      </c>
      <c r="E129" s="8">
        <v>13.85</v>
      </c>
      <c r="F129" s="27">
        <v>0.96304999999999996</v>
      </c>
      <c r="G129" s="15">
        <f>F129*G5</f>
        <v>46.187877999999998</v>
      </c>
      <c r="H129" s="22">
        <v>1.6719999999999999</v>
      </c>
      <c r="I129" s="8">
        <v>7.0430000000000001</v>
      </c>
      <c r="J129" s="13">
        <v>12880</v>
      </c>
      <c r="K129" s="21">
        <v>432.7</v>
      </c>
      <c r="L129" s="21">
        <v>16.46</v>
      </c>
      <c r="M129" s="7">
        <v>1531</v>
      </c>
      <c r="N129" s="8">
        <v>13.42</v>
      </c>
      <c r="O129" s="21">
        <v>39.75</v>
      </c>
      <c r="P129" s="21">
        <v>20.45</v>
      </c>
      <c r="Q129" s="21">
        <v>52.86</v>
      </c>
      <c r="R129" s="21">
        <v>150</v>
      </c>
      <c r="S129" s="21">
        <v>22.73</v>
      </c>
      <c r="T129" s="21">
        <v>50.89</v>
      </c>
      <c r="U129" s="21">
        <v>311.89999999999998</v>
      </c>
      <c r="V129" s="8">
        <v>32.96</v>
      </c>
      <c r="W129" s="8">
        <v>171.9</v>
      </c>
      <c r="X129" s="8">
        <v>11.09</v>
      </c>
      <c r="Y129" s="8">
        <v>1.198</v>
      </c>
      <c r="Z129" s="21">
        <v>643.1</v>
      </c>
      <c r="AA129" s="8">
        <v>24.24</v>
      </c>
      <c r="AB129" s="8">
        <v>51.86</v>
      </c>
      <c r="AC129" s="8">
        <v>6.1689999999999996</v>
      </c>
      <c r="AD129" s="8">
        <v>27.83</v>
      </c>
      <c r="AE129" s="8">
        <v>6.4630000000000001</v>
      </c>
      <c r="AF129" s="8">
        <v>1.966</v>
      </c>
      <c r="AG129" s="8">
        <v>6.7640000000000002</v>
      </c>
      <c r="AH129" s="8">
        <v>0.98899999999999999</v>
      </c>
      <c r="AI129" s="8">
        <v>6.2320000000000002</v>
      </c>
      <c r="AJ129" s="8">
        <v>1.2490000000000001</v>
      </c>
      <c r="AK129" s="8">
        <v>3.4830000000000001</v>
      </c>
      <c r="AL129" s="8">
        <v>0.497</v>
      </c>
      <c r="AM129" s="8">
        <v>3.3610000000000002</v>
      </c>
      <c r="AN129" s="8">
        <v>0.499</v>
      </c>
      <c r="AO129" s="8">
        <v>4.7110000000000003</v>
      </c>
      <c r="AP129" s="8">
        <v>10.54</v>
      </c>
      <c r="AQ129" s="22">
        <v>5.5830000000000002</v>
      </c>
      <c r="AR129" s="22">
        <v>1.8</v>
      </c>
    </row>
    <row r="130" spans="1:44" s="5" customFormat="1" x14ac:dyDescent="0.2">
      <c r="A130" s="43" t="s">
        <v>202</v>
      </c>
      <c r="C130" s="22">
        <v>3.2490000000000001</v>
      </c>
      <c r="D130" s="8">
        <v>3.69</v>
      </c>
      <c r="E130" s="8">
        <v>13.68</v>
      </c>
      <c r="F130" s="27">
        <v>0.96399999999999997</v>
      </c>
      <c r="G130" s="15">
        <f>F130*G5</f>
        <v>46.233440000000002</v>
      </c>
      <c r="H130" s="22">
        <v>1.7270000000000001</v>
      </c>
      <c r="I130" s="8">
        <v>6.952</v>
      </c>
      <c r="J130" s="13">
        <v>12800</v>
      </c>
      <c r="K130" s="21">
        <v>442.8</v>
      </c>
      <c r="L130" s="21">
        <v>18.04</v>
      </c>
      <c r="M130" s="7">
        <v>1556</v>
      </c>
      <c r="N130" s="8">
        <v>13.5</v>
      </c>
      <c r="O130" s="21">
        <v>40.049999999999997</v>
      </c>
      <c r="P130" s="21">
        <v>16</v>
      </c>
      <c r="Q130" s="21">
        <v>53.04</v>
      </c>
      <c r="R130" s="21">
        <v>149.80000000000001</v>
      </c>
      <c r="S130" s="21">
        <v>23.5</v>
      </c>
      <c r="T130" s="21">
        <v>51.08</v>
      </c>
      <c r="U130" s="21">
        <v>303.89999999999998</v>
      </c>
      <c r="V130" s="8">
        <v>30.62</v>
      </c>
      <c r="W130" s="8">
        <v>162.1</v>
      </c>
      <c r="X130" s="8">
        <v>10.67</v>
      </c>
      <c r="Y130" s="8">
        <v>1.117</v>
      </c>
      <c r="Z130" s="21">
        <v>638.70000000000005</v>
      </c>
      <c r="AA130" s="8">
        <v>23.13</v>
      </c>
      <c r="AB130" s="8">
        <v>51.57</v>
      </c>
      <c r="AC130" s="8">
        <v>6.0229999999999997</v>
      </c>
      <c r="AD130" s="8">
        <v>26.22</v>
      </c>
      <c r="AE130" s="8">
        <v>6.2</v>
      </c>
      <c r="AF130" s="8">
        <v>1.8660000000000001</v>
      </c>
      <c r="AG130" s="8">
        <v>6.2489999999999997</v>
      </c>
      <c r="AH130" s="8">
        <v>0.93100000000000005</v>
      </c>
      <c r="AI130" s="8">
        <v>5.9249999999999998</v>
      </c>
      <c r="AJ130" s="8">
        <v>1.1910000000000001</v>
      </c>
      <c r="AK130" s="8">
        <v>3.282</v>
      </c>
      <c r="AL130" s="8">
        <v>0.45200000000000001</v>
      </c>
      <c r="AM130" s="8">
        <v>3.1440000000000001</v>
      </c>
      <c r="AN130" s="8">
        <v>0.46600000000000003</v>
      </c>
      <c r="AO130" s="8">
        <v>4.2889999999999997</v>
      </c>
      <c r="AP130" s="8">
        <v>10.210000000000001</v>
      </c>
      <c r="AQ130" s="22">
        <v>5.2839999999999998</v>
      </c>
      <c r="AR130" s="22">
        <v>1.609</v>
      </c>
    </row>
    <row r="131" spans="1:44" s="5" customFormat="1" x14ac:dyDescent="0.2">
      <c r="A131" s="43" t="s">
        <v>163</v>
      </c>
      <c r="C131" s="22">
        <v>3.2938499999999999</v>
      </c>
      <c r="D131" s="8">
        <v>3.7453500000000002</v>
      </c>
      <c r="E131" s="8">
        <v>13.965000000000002</v>
      </c>
      <c r="F131" s="27">
        <v>0.87168900000000005</v>
      </c>
      <c r="G131" s="15">
        <f>F131*G6</f>
        <v>43.497281100000002</v>
      </c>
      <c r="H131" s="22">
        <v>1.6884000000000001</v>
      </c>
      <c r="I131" s="8">
        <v>7.1589</v>
      </c>
      <c r="J131" s="13">
        <v>13135.5</v>
      </c>
      <c r="K131" s="21">
        <v>445.09499999999997</v>
      </c>
      <c r="L131" s="21">
        <v>16.6005</v>
      </c>
      <c r="M131" s="7">
        <v>1541.4</v>
      </c>
      <c r="N131" s="8">
        <v>13.419</v>
      </c>
      <c r="O131" s="21">
        <v>39.490500000000004</v>
      </c>
      <c r="P131" s="21">
        <v>18.479999999999997</v>
      </c>
      <c r="Q131" s="21">
        <v>49.307999999999993</v>
      </c>
      <c r="R131" s="21">
        <v>148.08000000000001</v>
      </c>
      <c r="S131" s="21">
        <v>22.785</v>
      </c>
      <c r="T131" s="21">
        <v>51.880499999999998</v>
      </c>
      <c r="U131" s="21">
        <v>309.95999999999998</v>
      </c>
      <c r="V131" s="8">
        <v>31.395</v>
      </c>
      <c r="W131" s="8">
        <v>165.79500000000002</v>
      </c>
      <c r="X131" s="8">
        <v>11.025</v>
      </c>
      <c r="Y131" s="8">
        <v>1.61175</v>
      </c>
      <c r="Z131" s="21">
        <v>628.53000000000009</v>
      </c>
      <c r="AA131" s="8">
        <v>23.163</v>
      </c>
      <c r="AB131" s="8">
        <v>50.095500000000001</v>
      </c>
      <c r="AC131" s="8">
        <v>5.9094000000000007</v>
      </c>
      <c r="AD131" s="8">
        <v>25.861499999999999</v>
      </c>
      <c r="AE131" s="8">
        <v>5.7529500000000002</v>
      </c>
      <c r="AF131" s="8">
        <v>1.8900000000000001</v>
      </c>
      <c r="AG131" s="8">
        <v>6.21915</v>
      </c>
      <c r="AH131" s="8">
        <v>0.93450000000000011</v>
      </c>
      <c r="AI131" s="8">
        <v>5.6847000000000003</v>
      </c>
      <c r="AJ131" s="8">
        <v>1.1802000000000001</v>
      </c>
      <c r="AK131" s="8">
        <v>3.3847</v>
      </c>
      <c r="AL131" s="8">
        <v>0.45319999999999999</v>
      </c>
      <c r="AM131" s="8">
        <v>3.1405000000000003</v>
      </c>
      <c r="AN131" s="8">
        <v>0.48070000000000002</v>
      </c>
      <c r="AO131" s="8">
        <v>4.1448</v>
      </c>
      <c r="AP131" s="8">
        <v>10.5924</v>
      </c>
      <c r="AQ131" s="22">
        <v>5.4809999999999999</v>
      </c>
      <c r="AR131" s="22">
        <v>1.288</v>
      </c>
    </row>
    <row r="132" spans="1:44" s="5" customFormat="1" x14ac:dyDescent="0.2">
      <c r="A132" s="43" t="s">
        <v>163</v>
      </c>
      <c r="C132" s="22">
        <v>3.2707500000000005</v>
      </c>
      <c r="D132" s="8">
        <v>3.7233000000000001</v>
      </c>
      <c r="E132" s="8">
        <v>13.965000000000002</v>
      </c>
      <c r="F132" s="27">
        <v>0.89056800000000003</v>
      </c>
      <c r="G132" s="15">
        <f>F132*G6</f>
        <v>44.439343200000003</v>
      </c>
      <c r="H132" s="22">
        <v>1.66215</v>
      </c>
      <c r="I132" s="8">
        <v>7.1463000000000001</v>
      </c>
      <c r="J132" s="13">
        <v>12978</v>
      </c>
      <c r="K132" s="21">
        <v>433.54500000000002</v>
      </c>
      <c r="L132" s="21">
        <v>16.810500000000001</v>
      </c>
      <c r="M132" s="7">
        <v>1536.15</v>
      </c>
      <c r="N132" s="8">
        <v>13.282500000000001</v>
      </c>
      <c r="O132" s="21">
        <v>38.692500000000003</v>
      </c>
      <c r="P132" s="21">
        <v>19.613999999999997</v>
      </c>
      <c r="Q132" s="21">
        <v>54.963999999999992</v>
      </c>
      <c r="R132" s="21">
        <v>144.6</v>
      </c>
      <c r="S132" s="21">
        <v>21.966000000000001</v>
      </c>
      <c r="T132" s="21">
        <v>50.599499999999999</v>
      </c>
      <c r="U132" s="21">
        <v>305.44499999999999</v>
      </c>
      <c r="V132" s="8">
        <v>32.014499999999998</v>
      </c>
      <c r="W132" s="8">
        <v>165.58500000000001</v>
      </c>
      <c r="X132" s="8">
        <v>10.7415</v>
      </c>
      <c r="Y132" s="8">
        <v>1.4343000000000001</v>
      </c>
      <c r="Z132" s="21">
        <v>618.34500000000003</v>
      </c>
      <c r="AA132" s="8">
        <v>23.037000000000003</v>
      </c>
      <c r="AB132" s="8">
        <v>49.087499999999999</v>
      </c>
      <c r="AC132" s="8">
        <v>5.8243499999999999</v>
      </c>
      <c r="AD132" s="8">
        <v>25.777500000000003</v>
      </c>
      <c r="AE132" s="8">
        <v>5.9976000000000003</v>
      </c>
      <c r="AF132" s="8">
        <v>1.8301500000000002</v>
      </c>
      <c r="AG132" s="8">
        <v>6.1110000000000007</v>
      </c>
      <c r="AH132" s="8">
        <v>0.89880000000000004</v>
      </c>
      <c r="AI132" s="8">
        <v>6.00915</v>
      </c>
      <c r="AJ132" s="8">
        <v>1.1655000000000002</v>
      </c>
      <c r="AK132" s="8">
        <v>3.2989000000000006</v>
      </c>
      <c r="AL132" s="8">
        <v>0.47080000000000005</v>
      </c>
      <c r="AM132" s="8">
        <v>3.1746000000000003</v>
      </c>
      <c r="AN132" s="8">
        <v>0.45760000000000001</v>
      </c>
      <c r="AO132" s="8">
        <v>4.3692000000000002</v>
      </c>
      <c r="AP132" s="8">
        <v>9.5465999999999998</v>
      </c>
      <c r="AQ132" s="22">
        <v>5.1967999999999996</v>
      </c>
      <c r="AR132" s="22">
        <v>1.3531</v>
      </c>
    </row>
    <row r="133" spans="1:44" s="5" customFormat="1" x14ac:dyDescent="0.2">
      <c r="A133" s="43" t="s">
        <v>271</v>
      </c>
      <c r="C133" s="22">
        <v>3.1869999999999998</v>
      </c>
      <c r="D133" s="8">
        <v>3.4460000000000002</v>
      </c>
      <c r="E133" s="8">
        <v>12.78</v>
      </c>
      <c r="F133" s="27">
        <v>1.03861</v>
      </c>
      <c r="G133" s="15">
        <f>F133*G7</f>
        <v>56.188801000000005</v>
      </c>
      <c r="H133" s="5">
        <v>1.6830000000000001</v>
      </c>
      <c r="I133" s="8">
        <v>6.4089999999999998</v>
      </c>
      <c r="J133" s="13">
        <v>11670</v>
      </c>
      <c r="K133" s="21">
        <v>425.1</v>
      </c>
      <c r="L133" s="21">
        <v>16.920000000000002</v>
      </c>
      <c r="M133" s="7">
        <v>1486</v>
      </c>
      <c r="N133" s="8">
        <v>12.98</v>
      </c>
      <c r="O133" s="21">
        <v>38.72</v>
      </c>
      <c r="P133" s="21">
        <v>15.84</v>
      </c>
      <c r="Q133" s="21">
        <v>38.380000000000003</v>
      </c>
      <c r="R133" s="21">
        <v>147.69999999999999</v>
      </c>
      <c r="S133" s="21">
        <v>23.07</v>
      </c>
      <c r="T133" s="21">
        <v>51.28</v>
      </c>
      <c r="U133" s="21">
        <v>274.89999999999998</v>
      </c>
      <c r="V133" s="8">
        <v>31.09</v>
      </c>
      <c r="W133" s="8">
        <v>164.3</v>
      </c>
      <c r="X133" s="8">
        <v>9.7750000000000004</v>
      </c>
      <c r="Y133" s="8">
        <v>1.2130000000000001</v>
      </c>
      <c r="Z133" s="21">
        <v>636.70000000000005</v>
      </c>
      <c r="AA133" s="8">
        <v>22.36</v>
      </c>
      <c r="AB133" s="8">
        <v>49.41</v>
      </c>
      <c r="AC133" s="8">
        <v>5.5759999999999996</v>
      </c>
      <c r="AD133" s="8">
        <v>26.83</v>
      </c>
      <c r="AE133" s="8">
        <v>6.1959999999999997</v>
      </c>
      <c r="AF133" s="8">
        <v>1.929</v>
      </c>
      <c r="AG133" s="8">
        <v>6.4089999999999998</v>
      </c>
      <c r="AH133" s="8">
        <v>0.96599999999999997</v>
      </c>
      <c r="AI133" s="8">
        <v>6.0629999999999997</v>
      </c>
      <c r="AJ133" s="8">
        <v>1.2170000000000001</v>
      </c>
      <c r="AK133" s="8">
        <v>3.3069999999999999</v>
      </c>
      <c r="AL133" s="8">
        <v>0.44900000000000001</v>
      </c>
      <c r="AM133" s="8">
        <v>3.1890000000000001</v>
      </c>
      <c r="AN133" s="8">
        <v>0.45600000000000002</v>
      </c>
      <c r="AO133" s="8">
        <v>4.3120000000000003</v>
      </c>
      <c r="AP133" s="8">
        <v>10.28</v>
      </c>
      <c r="AQ133" s="22">
        <v>5.3639999999999999</v>
      </c>
      <c r="AR133" s="22">
        <v>1.7290000000000001</v>
      </c>
    </row>
    <row r="134" spans="1:44" s="5" customFormat="1" x14ac:dyDescent="0.2">
      <c r="A134" s="43" t="s">
        <v>272</v>
      </c>
      <c r="C134" s="22">
        <v>3.2690000000000001</v>
      </c>
      <c r="D134" s="8">
        <v>3.4820000000000002</v>
      </c>
      <c r="E134" s="8">
        <v>13.1</v>
      </c>
      <c r="F134" s="27">
        <v>1.0175700000000001</v>
      </c>
      <c r="G134" s="15">
        <f>F134*G7</f>
        <v>55.050537000000006</v>
      </c>
      <c r="H134" s="5">
        <v>1.6990000000000001</v>
      </c>
      <c r="I134" s="8">
        <v>6.4649999999999999</v>
      </c>
      <c r="J134" s="13">
        <v>11900</v>
      </c>
      <c r="K134" s="21">
        <v>425.8</v>
      </c>
      <c r="L134" s="21">
        <v>16.82</v>
      </c>
      <c r="M134" s="7">
        <v>1499</v>
      </c>
      <c r="N134" s="8">
        <v>13.11</v>
      </c>
      <c r="O134" s="21">
        <v>38.729999999999997</v>
      </c>
      <c r="P134" s="21">
        <v>15.6</v>
      </c>
      <c r="Q134" s="21">
        <v>35.69</v>
      </c>
      <c r="R134" s="21">
        <v>148.4</v>
      </c>
      <c r="S134" s="21">
        <v>23.24</v>
      </c>
      <c r="T134" s="21">
        <v>50.56</v>
      </c>
      <c r="U134" s="21">
        <v>278.10000000000002</v>
      </c>
      <c r="V134" s="8">
        <v>31.55</v>
      </c>
      <c r="W134" s="8">
        <v>169.5</v>
      </c>
      <c r="X134" s="8">
        <v>9.7690000000000001</v>
      </c>
      <c r="Y134" s="8">
        <v>1.077</v>
      </c>
      <c r="Z134" s="21">
        <v>638.1</v>
      </c>
      <c r="AA134" s="8">
        <v>22.28</v>
      </c>
      <c r="AB134" s="8">
        <v>49.24</v>
      </c>
      <c r="AC134" s="8">
        <v>5.6269999999999998</v>
      </c>
      <c r="AD134" s="8">
        <v>27.18</v>
      </c>
      <c r="AE134" s="8">
        <v>6.4260000000000002</v>
      </c>
      <c r="AF134" s="8">
        <v>1.8859999999999999</v>
      </c>
      <c r="AG134" s="8">
        <v>6.5679999999999996</v>
      </c>
      <c r="AH134" s="8">
        <v>0.94599999999999995</v>
      </c>
      <c r="AI134" s="8">
        <v>5.952</v>
      </c>
      <c r="AJ134" s="8">
        <v>1.177</v>
      </c>
      <c r="AK134" s="8">
        <v>3.2970000000000002</v>
      </c>
      <c r="AL134" s="8">
        <v>0.46600000000000003</v>
      </c>
      <c r="AM134" s="8">
        <v>3.1819999999999999</v>
      </c>
      <c r="AN134" s="8">
        <v>0.498</v>
      </c>
      <c r="AO134" s="8">
        <v>4.6760000000000002</v>
      </c>
      <c r="AP134" s="8">
        <v>9.9570000000000007</v>
      </c>
      <c r="AQ134" s="22">
        <v>5.375</v>
      </c>
      <c r="AR134" s="22">
        <v>1.625</v>
      </c>
    </row>
    <row r="135" spans="1:44" s="5" customFormat="1" x14ac:dyDescent="0.2">
      <c r="A135" s="43" t="s">
        <v>273</v>
      </c>
      <c r="C135" s="22">
        <v>3.3820000000000001</v>
      </c>
      <c r="D135" s="8">
        <v>3.3780000000000001</v>
      </c>
      <c r="E135" s="8">
        <v>12.23</v>
      </c>
      <c r="F135" s="27">
        <v>0.90551999999999999</v>
      </c>
      <c r="G135" s="15">
        <f>F135*G7</f>
        <v>48.988632000000003</v>
      </c>
      <c r="H135" s="5">
        <v>1.75</v>
      </c>
      <c r="I135" s="8">
        <v>6.75</v>
      </c>
      <c r="J135" s="13">
        <v>11240</v>
      </c>
      <c r="K135" s="21">
        <v>432.1</v>
      </c>
      <c r="L135" s="21">
        <v>17.04</v>
      </c>
      <c r="M135" s="7">
        <v>1433</v>
      </c>
      <c r="N135" s="8">
        <v>12.75</v>
      </c>
      <c r="O135" s="21">
        <v>38.090000000000003</v>
      </c>
      <c r="P135" s="21">
        <v>18.3</v>
      </c>
      <c r="Q135" s="21">
        <v>38.89</v>
      </c>
      <c r="R135" s="21">
        <v>149.5</v>
      </c>
      <c r="S135" s="21">
        <v>22.87</v>
      </c>
      <c r="T135" s="21">
        <v>51.38</v>
      </c>
      <c r="U135" s="21">
        <v>250.4</v>
      </c>
      <c r="V135" s="8">
        <v>26.65</v>
      </c>
      <c r="W135" s="8">
        <v>159.69999999999999</v>
      </c>
      <c r="X135" s="8">
        <v>9.5749999999999993</v>
      </c>
      <c r="Y135" s="8">
        <v>1.1439999999999999</v>
      </c>
      <c r="Z135" s="21">
        <v>655.4</v>
      </c>
      <c r="AA135" s="8">
        <v>22.32</v>
      </c>
      <c r="AB135" s="8">
        <v>52.727999999999994</v>
      </c>
      <c r="AC135" s="8">
        <v>5.8487999999999998</v>
      </c>
      <c r="AD135" s="8">
        <v>27.336000000000002</v>
      </c>
      <c r="AE135" s="8">
        <v>6.250799999999999</v>
      </c>
      <c r="AF135" s="8">
        <v>1.9379999999999999</v>
      </c>
      <c r="AG135" s="8">
        <v>6.3623999999999992</v>
      </c>
      <c r="AH135" s="8">
        <v>0.91679999999999995</v>
      </c>
      <c r="AI135" s="8">
        <v>5.7059999999999995</v>
      </c>
      <c r="AJ135" s="8">
        <v>1.1652</v>
      </c>
      <c r="AK135" s="8">
        <v>3.3527999999999998</v>
      </c>
      <c r="AL135" s="8">
        <v>0.49199999999999994</v>
      </c>
      <c r="AM135" s="8">
        <v>2.9312500000000004</v>
      </c>
      <c r="AN135" s="8">
        <v>0.43624999999999997</v>
      </c>
      <c r="AO135" s="8">
        <v>4.2925000000000004</v>
      </c>
      <c r="AP135" s="8">
        <v>10.356999999999999</v>
      </c>
      <c r="AQ135" s="22">
        <v>5.2130000000000001</v>
      </c>
      <c r="AR135" s="22">
        <v>1.6080000000000001</v>
      </c>
    </row>
    <row r="136" spans="1:44" s="5" customFormat="1" x14ac:dyDescent="0.2">
      <c r="A136" s="43" t="s">
        <v>202</v>
      </c>
      <c r="C136" s="22">
        <v>3.093</v>
      </c>
      <c r="D136" s="8">
        <v>3.4990000000000001</v>
      </c>
      <c r="E136" s="8">
        <v>12.77</v>
      </c>
      <c r="F136" s="27">
        <v>1.1064000000000001</v>
      </c>
      <c r="G136" s="15">
        <f>F136*G7</f>
        <v>59.856240000000007</v>
      </c>
      <c r="H136" s="5">
        <v>1.56</v>
      </c>
      <c r="I136" s="8">
        <v>6.23</v>
      </c>
      <c r="J136" s="13">
        <v>11845</v>
      </c>
      <c r="K136" s="21">
        <v>426.6</v>
      </c>
      <c r="L136" s="21">
        <v>16.059999999999999</v>
      </c>
      <c r="M136" s="7">
        <v>1455</v>
      </c>
      <c r="N136" s="8">
        <v>13.05</v>
      </c>
      <c r="O136" s="21">
        <v>37.18</v>
      </c>
      <c r="P136" s="21">
        <v>16.02</v>
      </c>
      <c r="Q136" s="21">
        <v>34.549999999999997</v>
      </c>
      <c r="R136" s="21">
        <v>145.30000000000001</v>
      </c>
      <c r="S136" s="21">
        <v>23.52</v>
      </c>
      <c r="T136" s="21">
        <v>55.33</v>
      </c>
      <c r="U136" s="21">
        <v>266.60000000000002</v>
      </c>
      <c r="V136" s="8">
        <v>30.67</v>
      </c>
      <c r="W136" s="8">
        <v>171</v>
      </c>
      <c r="X136" s="8">
        <v>9.5570000000000004</v>
      </c>
      <c r="Y136" s="8">
        <v>1.4850000000000001</v>
      </c>
      <c r="Z136" s="21">
        <v>639.70000000000005</v>
      </c>
      <c r="AA136" s="8">
        <v>21.099</v>
      </c>
      <c r="AB136" s="8">
        <v>49.517000000000003</v>
      </c>
      <c r="AC136" s="8">
        <v>5.4119000000000002</v>
      </c>
      <c r="AD136" s="8">
        <v>25.727</v>
      </c>
      <c r="AE136" s="8">
        <v>5.7993000000000006</v>
      </c>
      <c r="AF136" s="8">
        <v>1.8069999999999999</v>
      </c>
      <c r="AG136" s="8">
        <v>5.8058000000000005</v>
      </c>
      <c r="AH136" s="8">
        <v>0.89569999999999994</v>
      </c>
      <c r="AI136" s="8">
        <v>5.6329000000000002</v>
      </c>
      <c r="AJ136" s="8">
        <v>1.0815999999999999</v>
      </c>
      <c r="AK136" s="8">
        <v>3.12</v>
      </c>
      <c r="AL136" s="8">
        <v>0.40820000000000001</v>
      </c>
      <c r="AM136" s="8">
        <v>2.9538000000000002</v>
      </c>
      <c r="AN136" s="8">
        <v>0.42930000000000001</v>
      </c>
      <c r="AO136" s="8">
        <v>4.05945</v>
      </c>
      <c r="AP136" s="8">
        <v>10.102</v>
      </c>
      <c r="AQ136" s="22">
        <v>4.6539999999999999</v>
      </c>
      <c r="AR136" s="22">
        <v>1.5049999999999999</v>
      </c>
    </row>
    <row r="138" spans="1:44" x14ac:dyDescent="0.2">
      <c r="A138" s="39" t="s">
        <v>193</v>
      </c>
      <c r="B138" s="39" t="s">
        <v>194</v>
      </c>
    </row>
    <row r="139" spans="1:44" x14ac:dyDescent="0.2">
      <c r="A139" s="43" t="s">
        <v>204</v>
      </c>
      <c r="C139" s="8">
        <f>100*(C7-C129)/C7</f>
        <v>-0.31645569620252489</v>
      </c>
      <c r="D139" s="8">
        <f>100*(D7-D129)/D7</f>
        <v>-1.6713091922005587</v>
      </c>
      <c r="E139" s="8">
        <f>100*(E7-E129)/E7</f>
        <v>-2.5925925925925899</v>
      </c>
      <c r="F139" s="14"/>
      <c r="G139" s="14">
        <f t="shared" ref="G139:AR139" si="88">100*(G7-G129)/G7</f>
        <v>14.6249944547135</v>
      </c>
      <c r="H139" s="8">
        <f t="shared" si="88"/>
        <v>6.5921787709497268</v>
      </c>
      <c r="I139" s="8">
        <f t="shared" si="88"/>
        <v>1.0814606741573027</v>
      </c>
      <c r="J139" s="14">
        <f t="shared" si="88"/>
        <v>4.5925925925925926</v>
      </c>
      <c r="K139" s="8">
        <f t="shared" si="88"/>
        <v>-4.014423076923074</v>
      </c>
      <c r="L139" s="8">
        <f t="shared" si="88"/>
        <v>8.55555555555555</v>
      </c>
      <c r="M139" s="8">
        <f t="shared" si="88"/>
        <v>-0.72368421052631582</v>
      </c>
      <c r="N139" s="8">
        <f t="shared" si="88"/>
        <v>2.7536231884058027</v>
      </c>
      <c r="O139" s="8">
        <f t="shared" si="88"/>
        <v>-7.4324324324324325</v>
      </c>
      <c r="P139" s="8" t="e">
        <f t="shared" si="88"/>
        <v>#DIV/0!</v>
      </c>
      <c r="Q139" s="8" t="e">
        <f t="shared" si="88"/>
        <v>#DIV/0!</v>
      </c>
      <c r="R139" s="8">
        <f t="shared" si="88"/>
        <v>-18.110236220472441</v>
      </c>
      <c r="S139" s="8">
        <f t="shared" si="88"/>
        <v>1.173913043478259</v>
      </c>
      <c r="T139" s="8">
        <f t="shared" si="88"/>
        <v>-6.0208333333333348</v>
      </c>
      <c r="U139" s="8">
        <f t="shared" si="88"/>
        <v>9.8554913294797757</v>
      </c>
      <c r="V139" s="8">
        <f t="shared" si="88"/>
        <v>10.918918918918916</v>
      </c>
      <c r="W139" s="8">
        <f t="shared" si="88"/>
        <v>8.5638297872340399</v>
      </c>
      <c r="X139" s="8" t="e">
        <f t="shared" si="88"/>
        <v>#DIV/0!</v>
      </c>
      <c r="Y139" s="8">
        <f t="shared" si="88"/>
        <v>-8.9090909090908958</v>
      </c>
      <c r="Z139" s="8">
        <f t="shared" si="88"/>
        <v>5.8418740849194695</v>
      </c>
      <c r="AA139" s="8">
        <f t="shared" si="88"/>
        <v>3.0400000000000063</v>
      </c>
      <c r="AB139" s="8">
        <f t="shared" si="88"/>
        <v>2.1509433962264159</v>
      </c>
      <c r="AC139" s="8">
        <f t="shared" si="88"/>
        <v>9.2794117647058858</v>
      </c>
      <c r="AD139" s="8">
        <f t="shared" si="88"/>
        <v>0.6071428571428632</v>
      </c>
      <c r="AE139" s="8">
        <f t="shared" si="88"/>
        <v>3.5373134328358224</v>
      </c>
      <c r="AF139" s="8">
        <f t="shared" si="88"/>
        <v>1.7000000000000015</v>
      </c>
      <c r="AG139" s="8">
        <f t="shared" si="88"/>
        <v>0.52941176470587625</v>
      </c>
      <c r="AH139" s="8">
        <f t="shared" si="88"/>
        <v>7.5700934579439307</v>
      </c>
      <c r="AI139" s="8" t="e">
        <f t="shared" si="88"/>
        <v>#DIV/0!</v>
      </c>
      <c r="AJ139" s="8">
        <f t="shared" si="88"/>
        <v>6.0902255639097715</v>
      </c>
      <c r="AK139" s="8" t="e">
        <f t="shared" si="88"/>
        <v>#DIV/0!</v>
      </c>
      <c r="AL139" s="8">
        <f t="shared" si="88"/>
        <v>7.9629629629629699</v>
      </c>
      <c r="AM139" s="8">
        <f t="shared" si="88"/>
        <v>3.9714285714285653</v>
      </c>
      <c r="AN139" s="8">
        <f t="shared" si="88"/>
        <v>2.1568627450980409</v>
      </c>
      <c r="AO139" s="8">
        <f t="shared" si="88"/>
        <v>1.8541666666666567</v>
      </c>
      <c r="AP139" s="8">
        <f t="shared" si="88"/>
        <v>4.1818181818181897</v>
      </c>
      <c r="AQ139" s="8">
        <f t="shared" si="88"/>
        <v>9.9516129032258061</v>
      </c>
      <c r="AR139" s="8">
        <f t="shared" si="88"/>
        <v>-6.508875739644977</v>
      </c>
    </row>
    <row r="140" spans="1:44" x14ac:dyDescent="0.2">
      <c r="A140" s="43" t="s">
        <v>202</v>
      </c>
      <c r="C140" s="8">
        <f>100*(C7-C130)/C7</f>
        <v>-2.8164556962025307</v>
      </c>
      <c r="D140" s="8">
        <f>100*(D7-D130)/D7</f>
        <v>-2.7855153203342646</v>
      </c>
      <c r="E140" s="8">
        <f>100*(E7-E130)/E7</f>
        <v>-1.3333333333333313</v>
      </c>
      <c r="F140" s="14"/>
      <c r="G140" s="14">
        <f t="shared" ref="G140:AR140" si="89">100*(G7-G130)/G7</f>
        <v>14.540776340110904</v>
      </c>
      <c r="H140" s="8">
        <f t="shared" si="89"/>
        <v>3.5195530726256954</v>
      </c>
      <c r="I140" s="8">
        <f t="shared" si="89"/>
        <v>2.359550561797755</v>
      </c>
      <c r="J140" s="14">
        <f t="shared" si="89"/>
        <v>5.1851851851851851</v>
      </c>
      <c r="K140" s="8">
        <f t="shared" si="89"/>
        <v>-6.4423076923076943</v>
      </c>
      <c r="L140" s="8">
        <f t="shared" si="89"/>
        <v>-0.22222222222221749</v>
      </c>
      <c r="M140" s="8">
        <f t="shared" si="89"/>
        <v>-2.3684210526315788</v>
      </c>
      <c r="N140" s="8">
        <f t="shared" si="89"/>
        <v>2.1739130434782661</v>
      </c>
      <c r="O140" s="8">
        <f t="shared" si="89"/>
        <v>-8.243243243243235</v>
      </c>
      <c r="P140" s="8" t="e">
        <f t="shared" si="89"/>
        <v>#DIV/0!</v>
      </c>
      <c r="Q140" s="8" t="e">
        <f t="shared" si="89"/>
        <v>#DIV/0!</v>
      </c>
      <c r="R140" s="8">
        <f t="shared" si="89"/>
        <v>-17.952755905511818</v>
      </c>
      <c r="S140" s="8">
        <f t="shared" si="89"/>
        <v>-2.1739130434782608</v>
      </c>
      <c r="T140" s="8">
        <f t="shared" si="89"/>
        <v>-6.4166666666666634</v>
      </c>
      <c r="U140" s="8">
        <f t="shared" si="89"/>
        <v>12.167630057803473</v>
      </c>
      <c r="V140" s="8">
        <f t="shared" si="89"/>
        <v>17.243243243243239</v>
      </c>
      <c r="W140" s="8">
        <f t="shared" si="89"/>
        <v>13.776595744680854</v>
      </c>
      <c r="X140" s="8" t="e">
        <f t="shared" si="89"/>
        <v>#DIV/0!</v>
      </c>
      <c r="Y140" s="8">
        <f t="shared" si="89"/>
        <v>-1.5454545454545365</v>
      </c>
      <c r="Z140" s="8">
        <f t="shared" si="89"/>
        <v>6.4860907759882807</v>
      </c>
      <c r="AA140" s="8">
        <f t="shared" si="89"/>
        <v>7.4800000000000049</v>
      </c>
      <c r="AB140" s="8">
        <f t="shared" si="89"/>
        <v>2.6981132075471694</v>
      </c>
      <c r="AC140" s="8">
        <f t="shared" si="89"/>
        <v>11.426470588235297</v>
      </c>
      <c r="AD140" s="8">
        <f t="shared" si="89"/>
        <v>6.3571428571428612</v>
      </c>
      <c r="AE140" s="8">
        <f t="shared" si="89"/>
        <v>7.4626865671641793</v>
      </c>
      <c r="AF140" s="8">
        <f t="shared" si="89"/>
        <v>6.6999999999999948</v>
      </c>
      <c r="AG140" s="8">
        <f t="shared" si="89"/>
        <v>8.1029411764705905</v>
      </c>
      <c r="AH140" s="8">
        <f t="shared" si="89"/>
        <v>12.990654205607479</v>
      </c>
      <c r="AI140" s="8" t="e">
        <f t="shared" si="89"/>
        <v>#DIV/0!</v>
      </c>
      <c r="AJ140" s="8">
        <f t="shared" si="89"/>
        <v>10.451127819548873</v>
      </c>
      <c r="AK140" s="8" t="e">
        <f t="shared" si="89"/>
        <v>#DIV/0!</v>
      </c>
      <c r="AL140" s="8">
        <f t="shared" si="89"/>
        <v>16.296296296296301</v>
      </c>
      <c r="AM140" s="8">
        <f t="shared" si="89"/>
        <v>10.171428571428567</v>
      </c>
      <c r="AN140" s="8">
        <f t="shared" si="89"/>
        <v>8.6274509803921546</v>
      </c>
      <c r="AO140" s="8">
        <f t="shared" si="89"/>
        <v>10.645833333333336</v>
      </c>
      <c r="AP140" s="8">
        <f t="shared" si="89"/>
        <v>7.1818181818181737</v>
      </c>
      <c r="AQ140" s="8">
        <f t="shared" si="89"/>
        <v>14.774193548387103</v>
      </c>
      <c r="AR140" s="8">
        <f t="shared" si="89"/>
        <v>4.7928994082840219</v>
      </c>
    </row>
    <row r="141" spans="1:44" x14ac:dyDescent="0.2">
      <c r="A141" s="43" t="s">
        <v>163</v>
      </c>
      <c r="C141" s="8">
        <f>100*(C7-C131)/C7</f>
        <v>-4.23575949367088</v>
      </c>
      <c r="D141" s="8">
        <f>100*(D7-D131)/D7</f>
        <v>-4.3272980501392846</v>
      </c>
      <c r="E141" s="8">
        <f>100*(E7-E131)/E7</f>
        <v>-3.4444444444444566</v>
      </c>
      <c r="F141" s="14"/>
      <c r="G141" s="14">
        <f t="shared" ref="G141:AR141" si="90">100*(G7-G131)/G7</f>
        <v>19.598371349353048</v>
      </c>
      <c r="H141" s="8">
        <f t="shared" si="90"/>
        <v>5.6759776536312803</v>
      </c>
      <c r="I141" s="8">
        <f t="shared" si="90"/>
        <v>-0.5463483146067406</v>
      </c>
      <c r="J141" s="14">
        <f t="shared" si="90"/>
        <v>2.7</v>
      </c>
      <c r="K141" s="8">
        <f t="shared" si="90"/>
        <v>-6.9939903846153779</v>
      </c>
      <c r="L141" s="8">
        <f t="shared" si="90"/>
        <v>7.7749999999999995</v>
      </c>
      <c r="M141" s="8">
        <f t="shared" si="90"/>
        <v>-1.4078947368421113</v>
      </c>
      <c r="N141" s="8">
        <f t="shared" si="90"/>
        <v>2.7608695652173929</v>
      </c>
      <c r="O141" s="8">
        <f t="shared" si="90"/>
        <v>-6.7310810810810926</v>
      </c>
      <c r="P141" s="8" t="e">
        <f t="shared" si="90"/>
        <v>#DIV/0!</v>
      </c>
      <c r="Q141" s="8" t="e">
        <f t="shared" si="90"/>
        <v>#DIV/0!</v>
      </c>
      <c r="R141" s="8">
        <f t="shared" si="90"/>
        <v>-16.598425196850403</v>
      </c>
      <c r="S141" s="8">
        <f t="shared" si="90"/>
        <v>0.93478260869565155</v>
      </c>
      <c r="T141" s="8">
        <f t="shared" si="90"/>
        <v>-8.0843749999999961</v>
      </c>
      <c r="U141" s="8">
        <f t="shared" si="90"/>
        <v>10.416184971098271</v>
      </c>
      <c r="V141" s="8">
        <f t="shared" si="90"/>
        <v>15.148648648648649</v>
      </c>
      <c r="W141" s="8">
        <f t="shared" si="90"/>
        <v>11.811170212765948</v>
      </c>
      <c r="X141" s="8" t="e">
        <f t="shared" si="90"/>
        <v>#DIV/0!</v>
      </c>
      <c r="Y141" s="8">
        <f t="shared" si="90"/>
        <v>-46.522727272727259</v>
      </c>
      <c r="Z141" s="8">
        <f t="shared" si="90"/>
        <v>7.9751098096632367</v>
      </c>
      <c r="AA141" s="8">
        <f t="shared" si="90"/>
        <v>7.3479999999999999</v>
      </c>
      <c r="AB141" s="8">
        <f t="shared" si="90"/>
        <v>5.4801886792452805</v>
      </c>
      <c r="AC141" s="8">
        <f t="shared" si="90"/>
        <v>13.0970588235294</v>
      </c>
      <c r="AD141" s="8">
        <f t="shared" si="90"/>
        <v>7.637500000000002</v>
      </c>
      <c r="AE141" s="8">
        <f t="shared" si="90"/>
        <v>14.135074626865672</v>
      </c>
      <c r="AF141" s="8">
        <f t="shared" si="90"/>
        <v>5.4999999999999938</v>
      </c>
      <c r="AG141" s="8">
        <f t="shared" si="90"/>
        <v>8.5419117647058798</v>
      </c>
      <c r="AH141" s="8">
        <f t="shared" si="90"/>
        <v>12.663551401869153</v>
      </c>
      <c r="AI141" s="8" t="e">
        <f t="shared" si="90"/>
        <v>#DIV/0!</v>
      </c>
      <c r="AJ141" s="8">
        <f t="shared" si="90"/>
        <v>11.263157894736837</v>
      </c>
      <c r="AK141" s="8" t="e">
        <f t="shared" si="90"/>
        <v>#DIV/0!</v>
      </c>
      <c r="AL141" s="8">
        <f t="shared" si="90"/>
        <v>16.074074074074083</v>
      </c>
      <c r="AM141" s="8">
        <f t="shared" si="90"/>
        <v>10.271428571428563</v>
      </c>
      <c r="AN141" s="8">
        <f t="shared" si="90"/>
        <v>5.7450980392156845</v>
      </c>
      <c r="AO141" s="8">
        <f t="shared" si="90"/>
        <v>13.649999999999997</v>
      </c>
      <c r="AP141" s="8">
        <f t="shared" si="90"/>
        <v>3.7054545454545491</v>
      </c>
      <c r="AQ141" s="8">
        <f t="shared" si="90"/>
        <v>11.596774193548391</v>
      </c>
      <c r="AR141" s="8">
        <f t="shared" si="90"/>
        <v>23.786982248520705</v>
      </c>
    </row>
    <row r="142" spans="1:44" x14ac:dyDescent="0.2">
      <c r="A142" s="43" t="s">
        <v>163</v>
      </c>
      <c r="C142" s="8">
        <f>100*(C7-C132)/C7</f>
        <v>-3.5047468354430489</v>
      </c>
      <c r="D142" s="8">
        <f>100*(D7-D132)/D7</f>
        <v>-3.7130919220055767</v>
      </c>
      <c r="E142" s="8">
        <f>100*(E7-E132)/E7</f>
        <v>-3.4444444444444566</v>
      </c>
      <c r="F142" s="14"/>
      <c r="G142" s="14">
        <f t="shared" ref="G142:AR142" si="91">100*(G7-G132)/G7</f>
        <v>17.857036598890939</v>
      </c>
      <c r="H142" s="8">
        <f t="shared" si="91"/>
        <v>7.1424581005586605</v>
      </c>
      <c r="I142" s="8">
        <f t="shared" si="91"/>
        <v>-0.36938202247190999</v>
      </c>
      <c r="J142" s="14">
        <f t="shared" si="91"/>
        <v>3.8666666666666667</v>
      </c>
      <c r="K142" s="8">
        <f t="shared" si="91"/>
        <v>-4.2175480769230811</v>
      </c>
      <c r="L142" s="8">
        <f t="shared" si="91"/>
        <v>6.6083333333333272</v>
      </c>
      <c r="M142" s="8">
        <f t="shared" si="91"/>
        <v>-1.062500000000006</v>
      </c>
      <c r="N142" s="8">
        <f t="shared" si="91"/>
        <v>3.7500000000000004</v>
      </c>
      <c r="O142" s="8">
        <f t="shared" si="91"/>
        <v>-4.5743243243243317</v>
      </c>
      <c r="P142" s="8" t="e">
        <f t="shared" si="91"/>
        <v>#DIV/0!</v>
      </c>
      <c r="Q142" s="8" t="e">
        <f t="shared" si="91"/>
        <v>#DIV/0!</v>
      </c>
      <c r="R142" s="8">
        <f t="shared" si="91"/>
        <v>-13.85826771653543</v>
      </c>
      <c r="S142" s="8">
        <f t="shared" si="91"/>
        <v>4.4956521739130384</v>
      </c>
      <c r="T142" s="8">
        <f t="shared" si="91"/>
        <v>-5.4156249999999986</v>
      </c>
      <c r="U142" s="8">
        <f t="shared" si="91"/>
        <v>11.721098265895957</v>
      </c>
      <c r="V142" s="8">
        <f t="shared" si="91"/>
        <v>13.474324324324328</v>
      </c>
      <c r="W142" s="8">
        <f t="shared" si="91"/>
        <v>11.922872340425528</v>
      </c>
      <c r="X142" s="8" t="e">
        <f t="shared" si="91"/>
        <v>#DIV/0!</v>
      </c>
      <c r="Y142" s="8">
        <f t="shared" si="91"/>
        <v>-30.390909090909094</v>
      </c>
      <c r="Z142" s="8">
        <f t="shared" si="91"/>
        <v>9.4663250366032177</v>
      </c>
      <c r="AA142" s="8">
        <f t="shared" si="91"/>
        <v>7.8519999999999888</v>
      </c>
      <c r="AB142" s="8">
        <f t="shared" si="91"/>
        <v>7.3820754716981156</v>
      </c>
      <c r="AC142" s="8">
        <f t="shared" si="91"/>
        <v>14.347794117647059</v>
      </c>
      <c r="AD142" s="8">
        <f t="shared" si="91"/>
        <v>7.9374999999999876</v>
      </c>
      <c r="AE142" s="8">
        <f t="shared" si="91"/>
        <v>10.483582089552238</v>
      </c>
      <c r="AF142" s="8">
        <f t="shared" si="91"/>
        <v>8.4924999999999926</v>
      </c>
      <c r="AG142" s="8">
        <f t="shared" si="91"/>
        <v>10.132352941176459</v>
      </c>
      <c r="AH142" s="8">
        <f t="shared" si="91"/>
        <v>16</v>
      </c>
      <c r="AI142" s="8" t="e">
        <f t="shared" si="91"/>
        <v>#DIV/0!</v>
      </c>
      <c r="AJ142" s="8">
        <f t="shared" si="91"/>
        <v>12.36842105263157</v>
      </c>
      <c r="AK142" s="8" t="e">
        <f t="shared" si="91"/>
        <v>#DIV/0!</v>
      </c>
      <c r="AL142" s="8">
        <f t="shared" si="91"/>
        <v>12.814814814814811</v>
      </c>
      <c r="AM142" s="8">
        <f t="shared" si="91"/>
        <v>9.2971428571428483</v>
      </c>
      <c r="AN142" s="8">
        <f t="shared" si="91"/>
        <v>10.274509803921569</v>
      </c>
      <c r="AO142" s="8">
        <f t="shared" si="91"/>
        <v>8.9749999999999925</v>
      </c>
      <c r="AP142" s="8">
        <f t="shared" si="91"/>
        <v>13.212727272727276</v>
      </c>
      <c r="AQ142" s="8">
        <f t="shared" si="91"/>
        <v>16.180645161290329</v>
      </c>
      <c r="AR142" s="8">
        <f t="shared" si="91"/>
        <v>19.934911242603551</v>
      </c>
    </row>
    <row r="143" spans="1:44" x14ac:dyDescent="0.2">
      <c r="A143" s="43" t="s">
        <v>271</v>
      </c>
      <c r="C143" s="8">
        <f>100*(C7-C133)/C7</f>
        <v>-0.85443037974682567</v>
      </c>
      <c r="D143" s="8">
        <f>100*(D7-D133)/D7</f>
        <v>4.011142061281328</v>
      </c>
      <c r="E143" s="8">
        <f>100*(E7-E133)/E7</f>
        <v>5.3333333333333375</v>
      </c>
      <c r="F143" s="14"/>
      <c r="G143" s="14">
        <f t="shared" ref="G143:AR143" si="92">100*(G7-G133)/G7</f>
        <v>-3.8610000000000069</v>
      </c>
      <c r="H143" s="8">
        <f t="shared" si="92"/>
        <v>5.977653631284916</v>
      </c>
      <c r="I143" s="8">
        <f t="shared" si="92"/>
        <v>9.9859550561797779</v>
      </c>
      <c r="J143" s="14">
        <f t="shared" si="92"/>
        <v>13.555555555555555</v>
      </c>
      <c r="K143" s="8">
        <f t="shared" si="92"/>
        <v>-2.1875000000000053</v>
      </c>
      <c r="L143" s="8">
        <f t="shared" si="92"/>
        <v>5.9999999999999902</v>
      </c>
      <c r="M143" s="8">
        <f t="shared" si="92"/>
        <v>2.236842105263158</v>
      </c>
      <c r="N143" s="8">
        <f t="shared" si="92"/>
        <v>5.9420289855072479</v>
      </c>
      <c r="O143" s="8">
        <f t="shared" si="92"/>
        <v>-4.6486486486486456</v>
      </c>
      <c r="P143" s="8" t="e">
        <f t="shared" si="92"/>
        <v>#DIV/0!</v>
      </c>
      <c r="Q143" s="8" t="e">
        <f t="shared" si="92"/>
        <v>#DIV/0!</v>
      </c>
      <c r="R143" s="8">
        <f t="shared" si="92"/>
        <v>-16.299212598425189</v>
      </c>
      <c r="S143" s="8">
        <f t="shared" si="92"/>
        <v>-0.30434782608695776</v>
      </c>
      <c r="T143" s="8">
        <f t="shared" si="92"/>
        <v>-6.8333333333333357</v>
      </c>
      <c r="U143" s="8">
        <f t="shared" si="92"/>
        <v>20.549132947976883</v>
      </c>
      <c r="V143" s="8">
        <f t="shared" si="92"/>
        <v>15.972972972972974</v>
      </c>
      <c r="W143" s="8">
        <f t="shared" si="92"/>
        <v>12.606382978723399</v>
      </c>
      <c r="X143" s="8" t="e">
        <f t="shared" si="92"/>
        <v>#DIV/0!</v>
      </c>
      <c r="Y143" s="8">
        <f t="shared" si="92"/>
        <v>-10.272727272727272</v>
      </c>
      <c r="Z143" s="8">
        <f t="shared" si="92"/>
        <v>6.7789165446559227</v>
      </c>
      <c r="AA143" s="8">
        <f t="shared" si="92"/>
        <v>10.560000000000002</v>
      </c>
      <c r="AB143" s="8">
        <f t="shared" si="92"/>
        <v>6.7735849056603836</v>
      </c>
      <c r="AC143" s="8">
        <f t="shared" si="92"/>
        <v>18.000000000000004</v>
      </c>
      <c r="AD143" s="8">
        <f t="shared" si="92"/>
        <v>4.178571428571435</v>
      </c>
      <c r="AE143" s="8">
        <f t="shared" si="92"/>
        <v>7.5223880597014992</v>
      </c>
      <c r="AF143" s="8">
        <f t="shared" si="92"/>
        <v>3.5499999999999976</v>
      </c>
      <c r="AG143" s="8">
        <f t="shared" si="92"/>
        <v>5.75</v>
      </c>
      <c r="AH143" s="8">
        <f t="shared" si="92"/>
        <v>9.7196261682243072</v>
      </c>
      <c r="AI143" s="8" t="e">
        <f t="shared" si="92"/>
        <v>#DIV/0!</v>
      </c>
      <c r="AJ143" s="8">
        <f t="shared" si="92"/>
        <v>8.4962406015037573</v>
      </c>
      <c r="AK143" s="8" t="e">
        <f t="shared" si="92"/>
        <v>#DIV/0!</v>
      </c>
      <c r="AL143" s="8">
        <f t="shared" si="92"/>
        <v>16.851851851851858</v>
      </c>
      <c r="AM143" s="8">
        <f t="shared" si="92"/>
        <v>8.8857142857142843</v>
      </c>
      <c r="AN143" s="8">
        <f t="shared" si="92"/>
        <v>10.588235294117645</v>
      </c>
      <c r="AO143" s="8">
        <f t="shared" si="92"/>
        <v>10.166666666666657</v>
      </c>
      <c r="AP143" s="8">
        <f t="shared" si="92"/>
        <v>6.5454545454545503</v>
      </c>
      <c r="AQ143" s="8">
        <f t="shared" si="92"/>
        <v>13.483870967741939</v>
      </c>
      <c r="AR143" s="8">
        <f t="shared" si="92"/>
        <v>-2.3076923076923164</v>
      </c>
    </row>
    <row r="144" spans="1:44" x14ac:dyDescent="0.2">
      <c r="A144" s="43" t="s">
        <v>272</v>
      </c>
      <c r="C144" s="8">
        <f>100*(C7-C134)/C7</f>
        <v>-3.4493670886075942</v>
      </c>
      <c r="D144" s="8">
        <f>100*(D7-D134)/D7</f>
        <v>3.0083565459609933</v>
      </c>
      <c r="E144" s="8">
        <f>100*(E7-E134)/E7</f>
        <v>2.9629629629629655</v>
      </c>
      <c r="F144" s="14"/>
      <c r="G144" s="14">
        <f t="shared" ref="G144:AR144" si="93">100*(G7-G134)/G7</f>
        <v>-1.7570000000000077</v>
      </c>
      <c r="H144" s="8">
        <f t="shared" si="93"/>
        <v>5.0837988826815632</v>
      </c>
      <c r="I144" s="8">
        <f t="shared" si="93"/>
        <v>9.1994382022471957</v>
      </c>
      <c r="J144" s="14">
        <f t="shared" si="93"/>
        <v>11.851851851851851</v>
      </c>
      <c r="K144" s="8">
        <f t="shared" si="93"/>
        <v>-2.3557692307692335</v>
      </c>
      <c r="L144" s="8">
        <f t="shared" si="93"/>
        <v>6.5555555555555536</v>
      </c>
      <c r="M144" s="8">
        <f t="shared" si="93"/>
        <v>1.381578947368421</v>
      </c>
      <c r="N144" s="8">
        <f t="shared" si="93"/>
        <v>5.0000000000000089</v>
      </c>
      <c r="O144" s="8">
        <f t="shared" si="93"/>
        <v>-4.6756756756756674</v>
      </c>
      <c r="P144" s="8" t="e">
        <f t="shared" si="93"/>
        <v>#DIV/0!</v>
      </c>
      <c r="Q144" s="8" t="e">
        <f t="shared" si="93"/>
        <v>#DIV/0!</v>
      </c>
      <c r="R144" s="8">
        <f t="shared" si="93"/>
        <v>-16.850393700787404</v>
      </c>
      <c r="S144" s="8">
        <f t="shared" si="93"/>
        <v>-1.0434782608695585</v>
      </c>
      <c r="T144" s="8">
        <f t="shared" si="93"/>
        <v>-5.3333333333333384</v>
      </c>
      <c r="U144" s="8">
        <f t="shared" si="93"/>
        <v>19.624277456647395</v>
      </c>
      <c r="V144" s="8">
        <f t="shared" si="93"/>
        <v>14.729729729729726</v>
      </c>
      <c r="W144" s="8">
        <f t="shared" si="93"/>
        <v>9.8404255319148941</v>
      </c>
      <c r="X144" s="8" t="e">
        <f t="shared" si="93"/>
        <v>#DIV/0!</v>
      </c>
      <c r="Y144" s="8">
        <f t="shared" si="93"/>
        <v>2.0909090909091028</v>
      </c>
      <c r="Z144" s="8">
        <f t="shared" si="93"/>
        <v>6.5739385065885774</v>
      </c>
      <c r="AA144" s="8">
        <f t="shared" si="93"/>
        <v>10.879999999999995</v>
      </c>
      <c r="AB144" s="8">
        <f t="shared" si="93"/>
        <v>7.0943396226415052</v>
      </c>
      <c r="AC144" s="8">
        <f t="shared" si="93"/>
        <v>17.250000000000004</v>
      </c>
      <c r="AD144" s="8">
        <f t="shared" si="93"/>
        <v>2.9285714285714297</v>
      </c>
      <c r="AE144" s="8">
        <f t="shared" si="93"/>
        <v>4.08955223880597</v>
      </c>
      <c r="AF144" s="8">
        <f t="shared" si="93"/>
        <v>5.7000000000000046</v>
      </c>
      <c r="AG144" s="8">
        <f t="shared" si="93"/>
        <v>3.4117647058823559</v>
      </c>
      <c r="AH144" s="8">
        <f t="shared" si="93"/>
        <v>11.588785046728981</v>
      </c>
      <c r="AI144" s="8" t="e">
        <f t="shared" si="93"/>
        <v>#DIV/0!</v>
      </c>
      <c r="AJ144" s="8">
        <f t="shared" si="93"/>
        <v>11.503759398496243</v>
      </c>
      <c r="AK144" s="8" t="e">
        <f t="shared" si="93"/>
        <v>#DIV/0!</v>
      </c>
      <c r="AL144" s="8">
        <f t="shared" si="93"/>
        <v>13.703703703703706</v>
      </c>
      <c r="AM144" s="8">
        <f t="shared" si="93"/>
        <v>9.0857142857142872</v>
      </c>
      <c r="AN144" s="8">
        <f t="shared" si="93"/>
        <v>2.3529411764705901</v>
      </c>
      <c r="AO144" s="8">
        <f t="shared" si="93"/>
        <v>2.5833333333333264</v>
      </c>
      <c r="AP144" s="8">
        <f t="shared" si="93"/>
        <v>9.4818181818181753</v>
      </c>
      <c r="AQ144" s="8">
        <f t="shared" si="93"/>
        <v>13.306451612903228</v>
      </c>
      <c r="AR144" s="8">
        <f t="shared" si="93"/>
        <v>3.8461538461538431</v>
      </c>
    </row>
    <row r="145" spans="1:44" x14ac:dyDescent="0.2">
      <c r="A145" s="43" t="s">
        <v>273</v>
      </c>
      <c r="C145" s="8">
        <f>100*(C7-C135)/C7</f>
        <v>-7.0253164556962009</v>
      </c>
      <c r="D145" s="8">
        <f>100*(D7-D135)/D7</f>
        <v>5.9052924791086285</v>
      </c>
      <c r="E145" s="8">
        <f>100*(E7-E135)/E7</f>
        <v>9.4074074074074048</v>
      </c>
      <c r="F145" s="14"/>
      <c r="G145" s="14">
        <f t="shared" ref="G145:AR145" si="94">100*(G7-G135)/G7</f>
        <v>9.4479999999999968</v>
      </c>
      <c r="H145" s="8">
        <f t="shared" si="94"/>
        <v>2.234636871508382</v>
      </c>
      <c r="I145" s="8">
        <f t="shared" si="94"/>
        <v>5.1966292134831482</v>
      </c>
      <c r="J145" s="14">
        <f t="shared" si="94"/>
        <v>16.74074074074074</v>
      </c>
      <c r="K145" s="8">
        <f t="shared" si="94"/>
        <v>-3.8701923076923133</v>
      </c>
      <c r="L145" s="8">
        <f t="shared" si="94"/>
        <v>5.3333333333333384</v>
      </c>
      <c r="M145" s="8">
        <f t="shared" si="94"/>
        <v>5.7236842105263159</v>
      </c>
      <c r="N145" s="8">
        <f t="shared" si="94"/>
        <v>7.6086956521739175</v>
      </c>
      <c r="O145" s="8">
        <f t="shared" si="94"/>
        <v>-2.9459459459459554</v>
      </c>
      <c r="P145" s="8" t="e">
        <f t="shared" si="94"/>
        <v>#DIV/0!</v>
      </c>
      <c r="Q145" s="8" t="e">
        <f t="shared" si="94"/>
        <v>#DIV/0!</v>
      </c>
      <c r="R145" s="8">
        <f t="shared" si="94"/>
        <v>-17.716535433070867</v>
      </c>
      <c r="S145" s="8">
        <f t="shared" si="94"/>
        <v>0.56521739130434345</v>
      </c>
      <c r="T145" s="8">
        <f t="shared" si="94"/>
        <v>-7.0416666666666714</v>
      </c>
      <c r="U145" s="8">
        <f t="shared" si="94"/>
        <v>27.630057803468208</v>
      </c>
      <c r="V145" s="8">
        <f t="shared" si="94"/>
        <v>27.972972972972979</v>
      </c>
      <c r="W145" s="8">
        <f t="shared" si="94"/>
        <v>15.053191489361707</v>
      </c>
      <c r="X145" s="8" t="e">
        <f t="shared" si="94"/>
        <v>#DIV/0!</v>
      </c>
      <c r="Y145" s="8">
        <f t="shared" si="94"/>
        <v>-3.9999999999999831</v>
      </c>
      <c r="Z145" s="8">
        <f t="shared" si="94"/>
        <v>4.040995607613473</v>
      </c>
      <c r="AA145" s="8">
        <f t="shared" si="94"/>
        <v>10.72</v>
      </c>
      <c r="AB145" s="8">
        <f t="shared" si="94"/>
        <v>0.51320754716982186</v>
      </c>
      <c r="AC145" s="8">
        <f t="shared" si="94"/>
        <v>13.988235294117649</v>
      </c>
      <c r="AD145" s="8">
        <f t="shared" si="94"/>
        <v>2.3714285714285639</v>
      </c>
      <c r="AE145" s="8">
        <f t="shared" si="94"/>
        <v>6.704477611940316</v>
      </c>
      <c r="AF145" s="8">
        <f t="shared" si="94"/>
        <v>3.1000000000000028</v>
      </c>
      <c r="AG145" s="8">
        <f t="shared" si="94"/>
        <v>6.4352941176470679</v>
      </c>
      <c r="AH145" s="8">
        <f t="shared" si="94"/>
        <v>14.317757009345804</v>
      </c>
      <c r="AI145" s="8" t="e">
        <f t="shared" si="94"/>
        <v>#DIV/0!</v>
      </c>
      <c r="AJ145" s="8">
        <f t="shared" si="94"/>
        <v>12.390977443609025</v>
      </c>
      <c r="AK145" s="8" t="e">
        <f t="shared" si="94"/>
        <v>#DIV/0!</v>
      </c>
      <c r="AL145" s="8">
        <f t="shared" si="94"/>
        <v>8.8888888888889053</v>
      </c>
      <c r="AM145" s="8">
        <f t="shared" si="94"/>
        <v>16.249999999999989</v>
      </c>
      <c r="AN145" s="8">
        <f t="shared" si="94"/>
        <v>14.460784313725497</v>
      </c>
      <c r="AO145" s="8">
        <f t="shared" si="94"/>
        <v>10.572916666666655</v>
      </c>
      <c r="AP145" s="8">
        <f t="shared" si="94"/>
        <v>5.8454545454545519</v>
      </c>
      <c r="AQ145" s="8">
        <f t="shared" si="94"/>
        <v>15.91935483870968</v>
      </c>
      <c r="AR145" s="8">
        <f t="shared" si="94"/>
        <v>4.8520710059171508</v>
      </c>
    </row>
    <row r="146" spans="1:44" x14ac:dyDescent="0.2">
      <c r="A146" s="43" t="s">
        <v>202</v>
      </c>
      <c r="C146" s="8">
        <f>100*(C7-C136)/C7</f>
        <v>2.1202531645569671</v>
      </c>
      <c r="D146" s="8">
        <f>100*(D7-D136)/D7</f>
        <v>2.5348189415041715</v>
      </c>
      <c r="E146" s="8">
        <f>100*(E7-E136)/E7</f>
        <v>5.407407407407411</v>
      </c>
      <c r="F146" s="14"/>
      <c r="G146" s="14">
        <f t="shared" ref="G146:AR146" si="95">100*(G7-G136)/G7</f>
        <v>-10.640000000000009</v>
      </c>
      <c r="H146" s="8">
        <f t="shared" si="95"/>
        <v>12.849162011173185</v>
      </c>
      <c r="I146" s="8">
        <f t="shared" si="95"/>
        <v>12.499999999999996</v>
      </c>
      <c r="J146" s="14">
        <f t="shared" si="95"/>
        <v>12.25925925925926</v>
      </c>
      <c r="K146" s="8">
        <f t="shared" si="95"/>
        <v>-2.5480769230769287</v>
      </c>
      <c r="L146" s="8">
        <f t="shared" si="95"/>
        <v>10.777777777777784</v>
      </c>
      <c r="M146" s="8">
        <f t="shared" si="95"/>
        <v>4.2763157894736841</v>
      </c>
      <c r="N146" s="8">
        <f t="shared" si="95"/>
        <v>5.4347826086956523</v>
      </c>
      <c r="O146" s="8">
        <f t="shared" si="95"/>
        <v>-0.48648648648648574</v>
      </c>
      <c r="P146" s="8" t="e">
        <f t="shared" si="95"/>
        <v>#DIV/0!</v>
      </c>
      <c r="Q146" s="8" t="e">
        <f t="shared" si="95"/>
        <v>#DIV/0!</v>
      </c>
      <c r="R146" s="8">
        <f t="shared" si="95"/>
        <v>-14.409448818897646</v>
      </c>
      <c r="S146" s="8">
        <f t="shared" si="95"/>
        <v>-2.2608695652173894</v>
      </c>
      <c r="T146" s="8">
        <f t="shared" si="95"/>
        <v>-15.270833333333329</v>
      </c>
      <c r="U146" s="8">
        <f t="shared" si="95"/>
        <v>22.94797687861271</v>
      </c>
      <c r="V146" s="8">
        <f t="shared" si="95"/>
        <v>17.108108108108102</v>
      </c>
      <c r="W146" s="8">
        <f t="shared" si="95"/>
        <v>9.0425531914893611</v>
      </c>
      <c r="X146" s="8" t="e">
        <f t="shared" si="95"/>
        <v>#DIV/0!</v>
      </c>
      <c r="Y146" s="8">
        <f t="shared" si="95"/>
        <v>-35</v>
      </c>
      <c r="Z146" s="8">
        <f t="shared" si="95"/>
        <v>6.3396778916544587</v>
      </c>
      <c r="AA146" s="8">
        <f t="shared" si="95"/>
        <v>15.603999999999999</v>
      </c>
      <c r="AB146" s="8">
        <f t="shared" si="95"/>
        <v>6.5716981132075416</v>
      </c>
      <c r="AC146" s="8">
        <f t="shared" si="95"/>
        <v>20.413235294117644</v>
      </c>
      <c r="AD146" s="8">
        <f t="shared" si="95"/>
        <v>8.117857142857142</v>
      </c>
      <c r="AE146" s="8">
        <f t="shared" si="95"/>
        <v>13.443283582089547</v>
      </c>
      <c r="AF146" s="8">
        <f t="shared" si="95"/>
        <v>9.6500000000000021</v>
      </c>
      <c r="AG146" s="8">
        <f t="shared" si="95"/>
        <v>14.620588235294107</v>
      </c>
      <c r="AH146" s="8">
        <f t="shared" si="95"/>
        <v>16.289719626168235</v>
      </c>
      <c r="AI146" s="8" t="e">
        <f t="shared" si="95"/>
        <v>#DIV/0!</v>
      </c>
      <c r="AJ146" s="8">
        <f t="shared" si="95"/>
        <v>18.67669172932332</v>
      </c>
      <c r="AK146" s="8" t="e">
        <f t="shared" si="95"/>
        <v>#DIV/0!</v>
      </c>
      <c r="AL146" s="8">
        <f t="shared" si="95"/>
        <v>24.407407407407412</v>
      </c>
      <c r="AM146" s="8">
        <f t="shared" si="95"/>
        <v>15.60571428571428</v>
      </c>
      <c r="AN146" s="8">
        <f t="shared" si="95"/>
        <v>15.823529411764707</v>
      </c>
      <c r="AO146" s="8">
        <f t="shared" si="95"/>
        <v>15.428124999999996</v>
      </c>
      <c r="AP146" s="8">
        <f t="shared" si="95"/>
        <v>8.1636363636363605</v>
      </c>
      <c r="AQ146" s="8">
        <f t="shared" si="95"/>
        <v>24.935483870967744</v>
      </c>
      <c r="AR146" s="8">
        <f t="shared" si="95"/>
        <v>10.946745562130182</v>
      </c>
    </row>
    <row r="148" spans="1:44" x14ac:dyDescent="0.2">
      <c r="A148" s="39" t="s">
        <v>195</v>
      </c>
      <c r="B148" s="39" t="s">
        <v>196</v>
      </c>
    </row>
    <row r="149" spans="1:44" x14ac:dyDescent="0.2">
      <c r="A149" s="43" t="s">
        <v>204</v>
      </c>
      <c r="C149" s="8">
        <f>100*_xlfn.STDEV.S(C7,C129)/((C7+C129)/2)</f>
        <v>0.22341446482986807</v>
      </c>
      <c r="D149" s="8">
        <f>100*_xlfn.STDEV.S(D7,D129)/((D7+D129)/2)</f>
        <v>1.1720001898119583</v>
      </c>
      <c r="E149" s="8">
        <f>100*_xlfn.STDEV.S(E7,E129)/((E7+E129)/2)</f>
        <v>1.8097796959070664</v>
      </c>
      <c r="F149" s="14"/>
      <c r="G149" s="14">
        <f t="shared" ref="G149:AR149" si="96">100*_xlfn.STDEV.S(G7,G129)/((G7+G129)/2)</f>
        <v>11.15731079637615</v>
      </c>
      <c r="H149" s="8">
        <f t="shared" si="96"/>
        <v>4.820254198729792</v>
      </c>
      <c r="I149" s="8">
        <f t="shared" si="96"/>
        <v>0.76886566619168428</v>
      </c>
      <c r="J149" s="14">
        <f t="shared" si="96"/>
        <v>3.3237771367373732</v>
      </c>
      <c r="K149" s="8">
        <f t="shared" si="96"/>
        <v>2.7827697056239744</v>
      </c>
      <c r="L149" s="8">
        <f t="shared" si="96"/>
        <v>6.320049001899493</v>
      </c>
      <c r="M149" s="8">
        <f t="shared" si="96"/>
        <v>0.50987706280249245</v>
      </c>
      <c r="N149" s="8">
        <f t="shared" si="96"/>
        <v>1.9742878534231345</v>
      </c>
      <c r="O149" s="8">
        <f t="shared" si="96"/>
        <v>5.0672147186006669</v>
      </c>
      <c r="P149" s="8" t="e">
        <f t="shared" si="96"/>
        <v>#DIV/0!</v>
      </c>
      <c r="Q149" s="8" t="e">
        <f t="shared" si="96"/>
        <v>#DIV/0!</v>
      </c>
      <c r="R149" s="8">
        <f t="shared" si="96"/>
        <v>11.742567485408371</v>
      </c>
      <c r="S149" s="8">
        <f t="shared" si="96"/>
        <v>0.83498285991851084</v>
      </c>
      <c r="T149" s="8">
        <f t="shared" si="96"/>
        <v>4.1329529732614478</v>
      </c>
      <c r="U149" s="8">
        <f t="shared" si="96"/>
        <v>7.3300930957474648</v>
      </c>
      <c r="V149" s="8">
        <f t="shared" si="96"/>
        <v>8.1666992452648675</v>
      </c>
      <c r="W149" s="8">
        <f t="shared" si="96"/>
        <v>6.3264346635751094</v>
      </c>
      <c r="X149" s="8" t="e">
        <f t="shared" si="96"/>
        <v>#DIV/0!</v>
      </c>
      <c r="Y149" s="8">
        <f t="shared" si="96"/>
        <v>6.031023895237734</v>
      </c>
      <c r="Z149" s="8">
        <f t="shared" si="96"/>
        <v>4.2551181010999519</v>
      </c>
      <c r="AA149" s="8">
        <f t="shared" si="96"/>
        <v>2.1827829151168858</v>
      </c>
      <c r="AB149" s="8">
        <f t="shared" si="96"/>
        <v>1.5374818435107087</v>
      </c>
      <c r="AC149" s="8">
        <f t="shared" si="96"/>
        <v>6.8807830816363893</v>
      </c>
      <c r="AD149" s="8">
        <f t="shared" si="96"/>
        <v>0.43062207702566468</v>
      </c>
      <c r="AE149" s="8">
        <f t="shared" si="96"/>
        <v>2.5462935066658332</v>
      </c>
      <c r="AF149" s="8">
        <f t="shared" si="96"/>
        <v>1.21238681595273</v>
      </c>
      <c r="AG149" s="8">
        <f t="shared" si="96"/>
        <v>0.37534420705861721</v>
      </c>
      <c r="AH149" s="8">
        <f t="shared" si="96"/>
        <v>5.563443348820825</v>
      </c>
      <c r="AI149" s="8" t="e">
        <f t="shared" si="96"/>
        <v>#DIV/0!</v>
      </c>
      <c r="AJ149" s="8">
        <f t="shared" si="96"/>
        <v>4.4416943990779618</v>
      </c>
      <c r="AK149" s="8" t="e">
        <f t="shared" si="96"/>
        <v>#DIV/0!</v>
      </c>
      <c r="AL149" s="8">
        <f t="shared" si="96"/>
        <v>5.8641449548739777</v>
      </c>
      <c r="AM149" s="8">
        <f t="shared" si="96"/>
        <v>2.8651171136840099</v>
      </c>
      <c r="AN149" s="8">
        <f t="shared" si="96"/>
        <v>1.5417590868289455</v>
      </c>
      <c r="AO149" s="8">
        <f t="shared" si="96"/>
        <v>1.3233624965955715</v>
      </c>
      <c r="AP149" s="8">
        <f t="shared" si="96"/>
        <v>3.0201403838979806</v>
      </c>
      <c r="AQ149" s="8">
        <f t="shared" si="96"/>
        <v>7.4053277432249809</v>
      </c>
      <c r="AR149" s="8">
        <f t="shared" si="96"/>
        <v>4.457406643582825</v>
      </c>
    </row>
    <row r="150" spans="1:44" x14ac:dyDescent="0.2">
      <c r="A150" s="43" t="s">
        <v>202</v>
      </c>
      <c r="C150" s="8">
        <f>100*_xlfn.STDEV.S(C7,C130)/((C7+C130)/2)</f>
        <v>1.9638790302887408</v>
      </c>
      <c r="D150" s="8">
        <f>100*_xlfn.STDEV.S(D7,D130)/((D7+D130)/2)</f>
        <v>1.9426010472157917</v>
      </c>
      <c r="E150" s="8">
        <f>100*_xlfn.STDEV.S(E7,E130)/((E7+E130)/2)</f>
        <v>0.93656527309476345</v>
      </c>
      <c r="F150" s="14"/>
      <c r="G150" s="14">
        <f t="shared" ref="G150:AR150" si="97">100*_xlfn.STDEV.S(G7,G130)/((G7+G130)/2)</f>
        <v>11.088023934215446</v>
      </c>
      <c r="H150" s="8">
        <f t="shared" si="97"/>
        <v>2.5332799098522858</v>
      </c>
      <c r="I150" s="8">
        <f t="shared" si="97"/>
        <v>1.6883732126114284</v>
      </c>
      <c r="J150" s="14">
        <f t="shared" si="97"/>
        <v>3.7640665158219262</v>
      </c>
      <c r="K150" s="8">
        <f t="shared" si="97"/>
        <v>4.4132421368885622</v>
      </c>
      <c r="L150" s="8">
        <f t="shared" si="97"/>
        <v>0.15696043977503496</v>
      </c>
      <c r="M150" s="8">
        <f t="shared" si="97"/>
        <v>1.6551264058982909</v>
      </c>
      <c r="N150" s="8">
        <f t="shared" si="97"/>
        <v>1.5540808377726356</v>
      </c>
      <c r="O150" s="8">
        <f t="shared" si="97"/>
        <v>5.5981198770122473</v>
      </c>
      <c r="P150" s="8" t="e">
        <f t="shared" si="97"/>
        <v>#DIV/0!</v>
      </c>
      <c r="Q150" s="8" t="e">
        <f t="shared" si="97"/>
        <v>#DIV/0!</v>
      </c>
      <c r="R150" s="8">
        <f t="shared" si="97"/>
        <v>11.64886893862232</v>
      </c>
      <c r="S150" s="8">
        <f t="shared" si="97"/>
        <v>1.520659744487199</v>
      </c>
      <c r="T150" s="8">
        <f t="shared" si="97"/>
        <v>4.3962230239292799</v>
      </c>
      <c r="U150" s="8">
        <f t="shared" si="97"/>
        <v>9.1611618673499517</v>
      </c>
      <c r="V150" s="8">
        <f t="shared" si="97"/>
        <v>13.343215805886343</v>
      </c>
      <c r="W150" s="8">
        <f t="shared" si="97"/>
        <v>10.462191164085452</v>
      </c>
      <c r="X150" s="8" t="e">
        <f t="shared" si="97"/>
        <v>#DIV/0!</v>
      </c>
      <c r="Y150" s="8">
        <f t="shared" si="97"/>
        <v>1.0844217663663724</v>
      </c>
      <c r="Z150" s="8">
        <f t="shared" si="97"/>
        <v>4.7400817744668267</v>
      </c>
      <c r="AA150" s="8">
        <f t="shared" si="97"/>
        <v>5.4946589687049423</v>
      </c>
      <c r="AB150" s="8">
        <f t="shared" si="97"/>
        <v>1.933944146689802</v>
      </c>
      <c r="AC150" s="8">
        <f t="shared" si="97"/>
        <v>8.5693202679863916</v>
      </c>
      <c r="AD150" s="8">
        <f t="shared" si="97"/>
        <v>4.6427520122170982</v>
      </c>
      <c r="AE150" s="8">
        <f t="shared" si="97"/>
        <v>5.4814479161747869</v>
      </c>
      <c r="AF150" s="8">
        <f t="shared" si="97"/>
        <v>4.9018266259181216</v>
      </c>
      <c r="AG150" s="8">
        <f t="shared" si="97"/>
        <v>5.9715815224735662</v>
      </c>
      <c r="AH150" s="8">
        <f t="shared" si="97"/>
        <v>9.8238723223318445</v>
      </c>
      <c r="AI150" s="8" t="e">
        <f t="shared" si="97"/>
        <v>#DIV/0!</v>
      </c>
      <c r="AJ150" s="8">
        <f t="shared" si="97"/>
        <v>7.7975281701650241</v>
      </c>
      <c r="AK150" s="8" t="e">
        <f t="shared" si="97"/>
        <v>#DIV/0!</v>
      </c>
      <c r="AL150" s="8">
        <f t="shared" si="97"/>
        <v>12.545442892019395</v>
      </c>
      <c r="AM150" s="8">
        <f t="shared" si="97"/>
        <v>7.5776644823121853</v>
      </c>
      <c r="AN150" s="8">
        <f t="shared" si="97"/>
        <v>6.375552945124606</v>
      </c>
      <c r="AO150" s="8">
        <f t="shared" si="97"/>
        <v>7.9509641365678503</v>
      </c>
      <c r="AP150" s="8">
        <f t="shared" si="97"/>
        <v>5.2674621135065713</v>
      </c>
      <c r="AQ150" s="8">
        <f t="shared" si="97"/>
        <v>11.280212670966176</v>
      </c>
      <c r="AR150" s="8">
        <f t="shared" si="97"/>
        <v>3.4723036845171458</v>
      </c>
    </row>
    <row r="151" spans="1:44" x14ac:dyDescent="0.2">
      <c r="A151" s="43" t="s">
        <v>163</v>
      </c>
      <c r="C151" s="8">
        <f>100*_xlfn.STDEV.S(C7,C131)/((C7+C131)/2)</f>
        <v>2.9330164990453529</v>
      </c>
      <c r="D151" s="8">
        <f>100*_xlfn.STDEV.S(D7,D131)/((D7+D131)/2)</f>
        <v>2.9950592257310253</v>
      </c>
      <c r="E151" s="8">
        <f>100*_xlfn.STDEV.S(E7,E131)/((E7+E131)/2)</f>
        <v>2.3943539286491586</v>
      </c>
      <c r="F151" s="14"/>
      <c r="G151" s="14">
        <f t="shared" ref="G151:AR151" si="98">100*_xlfn.STDEV.S(G7,G131)/((G7+G131)/2)</f>
        <v>15.363654291809452</v>
      </c>
      <c r="H151" s="8">
        <f t="shared" si="98"/>
        <v>4.1307525855883842</v>
      </c>
      <c r="I151" s="8">
        <f t="shared" si="98"/>
        <v>0.38527412879362766</v>
      </c>
      <c r="J151" s="14">
        <f t="shared" si="98"/>
        <v>1.9353150625480771</v>
      </c>
      <c r="K151" s="8">
        <f t="shared" si="98"/>
        <v>4.7783976909917198</v>
      </c>
      <c r="L151" s="8">
        <f t="shared" si="98"/>
        <v>5.7201250864616009</v>
      </c>
      <c r="M151" s="8">
        <f t="shared" si="98"/>
        <v>0.98857288282434064</v>
      </c>
      <c r="N151" s="8">
        <f t="shared" si="98"/>
        <v>1.9795560720972465</v>
      </c>
      <c r="O151" s="8">
        <f t="shared" si="98"/>
        <v>4.604622635608604</v>
      </c>
      <c r="P151" s="8" t="e">
        <f t="shared" si="98"/>
        <v>#DIV/0!</v>
      </c>
      <c r="Q151" s="8" t="e">
        <f t="shared" si="98"/>
        <v>#DIV/0!</v>
      </c>
      <c r="R151" s="8">
        <f t="shared" si="98"/>
        <v>10.837437070970211</v>
      </c>
      <c r="S151" s="8">
        <f t="shared" si="98"/>
        <v>0.66409504403235842</v>
      </c>
      <c r="T151" s="8">
        <f t="shared" si="98"/>
        <v>5.494421562556048</v>
      </c>
      <c r="U151" s="8">
        <f t="shared" si="98"/>
        <v>7.7700251216425347</v>
      </c>
      <c r="V151" s="8">
        <f t="shared" si="98"/>
        <v>11.589541658163899</v>
      </c>
      <c r="W151" s="8">
        <f t="shared" si="98"/>
        <v>8.8759344118753951</v>
      </c>
      <c r="X151" s="8" t="e">
        <f t="shared" si="98"/>
        <v>#DIV/0!</v>
      </c>
      <c r="Y151" s="8">
        <f t="shared" si="98"/>
        <v>26.688440694917666</v>
      </c>
      <c r="Z151" s="8">
        <f t="shared" si="98"/>
        <v>5.8734617387678778</v>
      </c>
      <c r="AA151" s="8">
        <f t="shared" si="98"/>
        <v>5.3939960427701248</v>
      </c>
      <c r="AB151" s="8">
        <f t="shared" si="98"/>
        <v>3.9842508081464789</v>
      </c>
      <c r="AC151" s="8">
        <f t="shared" si="98"/>
        <v>9.9099768568892106</v>
      </c>
      <c r="AD151" s="8">
        <f t="shared" si="98"/>
        <v>5.6149489025275283</v>
      </c>
      <c r="AE151" s="8">
        <f t="shared" si="98"/>
        <v>10.75512994306923</v>
      </c>
      <c r="AF151" s="8">
        <f t="shared" si="98"/>
        <v>3.9990614874303412</v>
      </c>
      <c r="AG151" s="8">
        <f t="shared" si="98"/>
        <v>6.3095205731895865</v>
      </c>
      <c r="AH151" s="8">
        <f t="shared" si="98"/>
        <v>9.5597873635098178</v>
      </c>
      <c r="AI151" s="8" t="e">
        <f t="shared" si="98"/>
        <v>#DIV/0!</v>
      </c>
      <c r="AJ151" s="8">
        <f t="shared" si="98"/>
        <v>8.4395343655282264</v>
      </c>
      <c r="AK151" s="8" t="e">
        <f t="shared" si="98"/>
        <v>#DIV/0!</v>
      </c>
      <c r="AL151" s="8">
        <f t="shared" si="98"/>
        <v>12.359417762181304</v>
      </c>
      <c r="AM151" s="8">
        <f t="shared" si="98"/>
        <v>7.6561972091427943</v>
      </c>
      <c r="AN151" s="8">
        <f t="shared" si="98"/>
        <v>4.1825433912921843</v>
      </c>
      <c r="AO151" s="8">
        <f t="shared" si="98"/>
        <v>10.359009995381133</v>
      </c>
      <c r="AP151" s="8">
        <f t="shared" si="98"/>
        <v>2.6696126786428289</v>
      </c>
      <c r="AQ151" s="8">
        <f t="shared" si="98"/>
        <v>8.7049015610500433</v>
      </c>
      <c r="AR151" s="8">
        <f t="shared" si="98"/>
        <v>19.090458430959877</v>
      </c>
    </row>
    <row r="152" spans="1:44" x14ac:dyDescent="0.2">
      <c r="A152" s="43" t="s">
        <v>163</v>
      </c>
      <c r="C152" s="8">
        <f>100*_xlfn.STDEV.S(C7,C132)/((C7+C132)/2)</f>
        <v>2.435550317347444</v>
      </c>
      <c r="D152" s="8">
        <f>100*_xlfn.STDEV.S(D7,D132)/((D7+D132)/2)</f>
        <v>2.5776963595686468</v>
      </c>
      <c r="E152" s="8">
        <f>100*_xlfn.STDEV.S(E7,E132)/((E7+E132)/2)</f>
        <v>2.3943539286491586</v>
      </c>
      <c r="F152" s="14"/>
      <c r="G152" s="14">
        <f t="shared" ref="G152:AR152" si="99">100*_xlfn.STDEV.S(G7,G132)/((G7+G132)/2)</f>
        <v>13.864748256198911</v>
      </c>
      <c r="H152" s="8">
        <f t="shared" si="99"/>
        <v>5.237524555694284</v>
      </c>
      <c r="I152" s="8">
        <f t="shared" si="99"/>
        <v>0.26071102311329764</v>
      </c>
      <c r="J152" s="14">
        <f t="shared" si="99"/>
        <v>2.7880484914221455</v>
      </c>
      <c r="K152" s="8">
        <f t="shared" si="99"/>
        <v>2.9206665864475658</v>
      </c>
      <c r="L152" s="8">
        <f t="shared" si="99"/>
        <v>4.8324701812464488</v>
      </c>
      <c r="M152" s="8">
        <f t="shared" si="99"/>
        <v>0.7473307603463708</v>
      </c>
      <c r="N152" s="8">
        <f t="shared" si="99"/>
        <v>2.7023189089931758</v>
      </c>
      <c r="O152" s="8">
        <f t="shared" si="99"/>
        <v>3.1622108588254676</v>
      </c>
      <c r="P152" s="8" t="e">
        <f t="shared" si="99"/>
        <v>#DIV/0!</v>
      </c>
      <c r="Q152" s="8" t="e">
        <f t="shared" si="99"/>
        <v>#DIV/0!</v>
      </c>
      <c r="R152" s="8">
        <f t="shared" si="99"/>
        <v>9.1642705072777844</v>
      </c>
      <c r="S152" s="8">
        <f t="shared" si="99"/>
        <v>3.2520055675260835</v>
      </c>
      <c r="T152" s="8">
        <f t="shared" si="99"/>
        <v>3.7284653120846039</v>
      </c>
      <c r="U152" s="8">
        <f t="shared" si="99"/>
        <v>8.8040327306282009</v>
      </c>
      <c r="V152" s="8">
        <f t="shared" si="99"/>
        <v>10.216058531484062</v>
      </c>
      <c r="W152" s="8">
        <f t="shared" si="99"/>
        <v>8.9651984672972311</v>
      </c>
      <c r="X152" s="8" t="e">
        <f t="shared" si="99"/>
        <v>#DIV/0!</v>
      </c>
      <c r="Y152" s="8">
        <f t="shared" si="99"/>
        <v>18.6549182772888</v>
      </c>
      <c r="Z152" s="8">
        <f t="shared" si="99"/>
        <v>7.0262672754137006</v>
      </c>
      <c r="AA152" s="8">
        <f t="shared" si="99"/>
        <v>5.7790894996323292</v>
      </c>
      <c r="AB152" s="8">
        <f t="shared" si="99"/>
        <v>5.4199687158415442</v>
      </c>
      <c r="AC152" s="8">
        <f t="shared" si="99"/>
        <v>10.929493099678876</v>
      </c>
      <c r="AD152" s="8">
        <f t="shared" si="99"/>
        <v>5.8446183671130099</v>
      </c>
      <c r="AE152" s="8">
        <f t="shared" si="99"/>
        <v>7.8230815761314076</v>
      </c>
      <c r="AF152" s="8">
        <f t="shared" si="99"/>
        <v>6.2714038241079315</v>
      </c>
      <c r="AG152" s="8">
        <f t="shared" si="99"/>
        <v>7.5469998023008387</v>
      </c>
      <c r="AH152" s="8">
        <f t="shared" si="99"/>
        <v>12.297509238026914</v>
      </c>
      <c r="AI152" s="8" t="e">
        <f t="shared" si="99"/>
        <v>#DIV/0!</v>
      </c>
      <c r="AJ152" s="8">
        <f t="shared" si="99"/>
        <v>9.3223053901171689</v>
      </c>
      <c r="AK152" s="8" t="e">
        <f t="shared" si="99"/>
        <v>#DIV/0!</v>
      </c>
      <c r="AL152" s="8">
        <f t="shared" si="99"/>
        <v>9.6817944713314343</v>
      </c>
      <c r="AM152" s="8">
        <f t="shared" si="99"/>
        <v>6.8945718574327257</v>
      </c>
      <c r="AN152" s="8">
        <f t="shared" si="99"/>
        <v>7.6586182997468146</v>
      </c>
      <c r="AO152" s="8">
        <f t="shared" si="99"/>
        <v>6.6444531984287485</v>
      </c>
      <c r="AP152" s="8">
        <f t="shared" si="99"/>
        <v>10.003689133740167</v>
      </c>
      <c r="AQ152" s="8">
        <f t="shared" si="99"/>
        <v>12.448573685356328</v>
      </c>
      <c r="AR152" s="8">
        <f t="shared" si="99"/>
        <v>15.656683946091027</v>
      </c>
    </row>
    <row r="153" spans="1:44" x14ac:dyDescent="0.2">
      <c r="A153" s="43" t="s">
        <v>271</v>
      </c>
      <c r="C153" s="8">
        <f>100*_xlfn.STDEV.S(C7,C133)/((C7+C133)/2)</f>
        <v>0.60160337457181556</v>
      </c>
      <c r="D153" s="8">
        <f>100*_xlfn.STDEV.S(D7,D133)/((D7+D133)/2)</f>
        <v>2.8943540787624396</v>
      </c>
      <c r="E153" s="8">
        <f>100*_xlfn.STDEV.S(E7,E133)/((E7+E133)/2)</f>
        <v>3.8745577051317714</v>
      </c>
      <c r="F153" s="14"/>
      <c r="G153" s="14">
        <f t="shared" ref="G153:AR153" si="100">100*_xlfn.STDEV.S(G7,G133)/((G7+G133)/2)</f>
        <v>2.67843214951488</v>
      </c>
      <c r="H153" s="8">
        <f t="shared" si="100"/>
        <v>4.357064531353906</v>
      </c>
      <c r="I153" s="8">
        <f t="shared" si="100"/>
        <v>7.432225906181321</v>
      </c>
      <c r="J153" s="14">
        <f t="shared" si="100"/>
        <v>10.282124827742408</v>
      </c>
      <c r="K153" s="8">
        <f t="shared" si="100"/>
        <v>1.5300610412073707</v>
      </c>
      <c r="L153" s="8">
        <f t="shared" si="100"/>
        <v>4.3738563784734827</v>
      </c>
      <c r="M153" s="8">
        <f t="shared" si="100"/>
        <v>1.5995762182530016</v>
      </c>
      <c r="N153" s="8">
        <f t="shared" si="100"/>
        <v>4.3303029169004414</v>
      </c>
      <c r="O153" s="8">
        <f t="shared" si="100"/>
        <v>3.2124238342336531</v>
      </c>
      <c r="P153" s="8" t="e">
        <f t="shared" si="100"/>
        <v>#DIV/0!</v>
      </c>
      <c r="Q153" s="8" t="e">
        <f t="shared" si="100"/>
        <v>#DIV/0!</v>
      </c>
      <c r="R153" s="8">
        <f t="shared" si="100"/>
        <v>10.656796775072099</v>
      </c>
      <c r="S153" s="8">
        <f t="shared" si="100"/>
        <v>0.21487942124184295</v>
      </c>
      <c r="T153" s="8">
        <f t="shared" si="100"/>
        <v>4.6722607620706613</v>
      </c>
      <c r="U153" s="8">
        <f t="shared" si="100"/>
        <v>16.194328279067044</v>
      </c>
      <c r="V153" s="8">
        <f t="shared" si="100"/>
        <v>12.274933402298416</v>
      </c>
      <c r="W153" s="8">
        <f t="shared" si="100"/>
        <v>9.513727342674521</v>
      </c>
      <c r="X153" s="8" t="e">
        <f t="shared" si="100"/>
        <v>#DIV/0!</v>
      </c>
      <c r="Y153" s="8">
        <f t="shared" si="100"/>
        <v>6.90904161470643</v>
      </c>
      <c r="Z153" s="8">
        <f t="shared" si="100"/>
        <v>4.9615888412422695</v>
      </c>
      <c r="AA153" s="8">
        <f t="shared" si="100"/>
        <v>7.8832850605257017</v>
      </c>
      <c r="AB153" s="8">
        <f t="shared" si="100"/>
        <v>4.9575497401810527</v>
      </c>
      <c r="AC153" s="8">
        <f t="shared" si="100"/>
        <v>13.986727539953691</v>
      </c>
      <c r="AD153" s="8">
        <f t="shared" si="100"/>
        <v>3.0177455188337112</v>
      </c>
      <c r="AE153" s="8">
        <f t="shared" si="100"/>
        <v>5.5270133020784789</v>
      </c>
      <c r="AF153" s="8">
        <f t="shared" si="100"/>
        <v>2.5555908100913638</v>
      </c>
      <c r="AG153" s="8">
        <f t="shared" si="100"/>
        <v>4.1862177521983508</v>
      </c>
      <c r="AH153" s="8">
        <f t="shared" si="100"/>
        <v>7.223880672239785</v>
      </c>
      <c r="AI153" s="8" t="e">
        <f t="shared" si="100"/>
        <v>#DIV/0!</v>
      </c>
      <c r="AJ153" s="8">
        <f t="shared" si="100"/>
        <v>6.2742886748394078</v>
      </c>
      <c r="AK153" s="8" t="e">
        <f t="shared" si="100"/>
        <v>#DIV/0!</v>
      </c>
      <c r="AL153" s="8">
        <f t="shared" si="100"/>
        <v>13.01248070535406</v>
      </c>
      <c r="AM153" s="8">
        <f t="shared" si="100"/>
        <v>6.5752790835406261</v>
      </c>
      <c r="AN153" s="8">
        <f t="shared" si="100"/>
        <v>7.9055416530173011</v>
      </c>
      <c r="AO153" s="8">
        <f t="shared" si="100"/>
        <v>7.5739268924283332</v>
      </c>
      <c r="AP153" s="8">
        <f t="shared" si="100"/>
        <v>4.7849331057736348</v>
      </c>
      <c r="AQ153" s="8">
        <f t="shared" si="100"/>
        <v>10.223819942441265</v>
      </c>
      <c r="AR153" s="8">
        <f t="shared" si="100"/>
        <v>1.6131713639236887</v>
      </c>
    </row>
    <row r="154" spans="1:44" x14ac:dyDescent="0.2">
      <c r="A154" s="43" t="s">
        <v>272</v>
      </c>
      <c r="C154" s="8">
        <f>100*_xlfn.STDEV.S(C7,C134)/((C7+C134)/2)</f>
        <v>2.3977178145694094</v>
      </c>
      <c r="D154" s="8">
        <f>100*_xlfn.STDEV.S(D7,D134)/((D7+D134)/2)</f>
        <v>2.1597152819046066</v>
      </c>
      <c r="E154" s="8">
        <f>100*_xlfn.STDEV.S(E7,E134)/((E7+E134)/2)</f>
        <v>2.1266369358993931</v>
      </c>
      <c r="F154" s="14"/>
      <c r="G154" s="14">
        <f t="shared" ref="G154:AR154" si="101">100*_xlfn.STDEV.S(G7,G134)/((G7+G134)/2)</f>
        <v>1.2315672958507207</v>
      </c>
      <c r="H154" s="8">
        <f t="shared" si="101"/>
        <v>3.688547841099215</v>
      </c>
      <c r="I154" s="8">
        <f t="shared" si="101"/>
        <v>6.8186226231459521</v>
      </c>
      <c r="J154" s="14">
        <f t="shared" si="101"/>
        <v>8.9084318889643797</v>
      </c>
      <c r="K154" s="8">
        <f t="shared" si="101"/>
        <v>1.6463878488068839</v>
      </c>
      <c r="L154" s="8">
        <f t="shared" si="101"/>
        <v>4.7925675002879142</v>
      </c>
      <c r="M154" s="8">
        <f t="shared" si="101"/>
        <v>0.98371927160765138</v>
      </c>
      <c r="N154" s="8">
        <f t="shared" si="101"/>
        <v>3.6261886214694812</v>
      </c>
      <c r="O154" s="8">
        <f t="shared" si="101"/>
        <v>3.2306740563917207</v>
      </c>
      <c r="P154" s="8" t="e">
        <f t="shared" si="101"/>
        <v>#DIV/0!</v>
      </c>
      <c r="Q154" s="8" t="e">
        <f t="shared" si="101"/>
        <v>#DIV/0!</v>
      </c>
      <c r="R154" s="8">
        <f t="shared" si="101"/>
        <v>10.989168567459783</v>
      </c>
      <c r="S154" s="8">
        <f t="shared" si="101"/>
        <v>0.734020880124439</v>
      </c>
      <c r="T154" s="8">
        <f t="shared" si="101"/>
        <v>3.6732819801898602</v>
      </c>
      <c r="U154" s="8">
        <f t="shared" si="101"/>
        <v>15.386172229631931</v>
      </c>
      <c r="V154" s="8">
        <f t="shared" si="101"/>
        <v>11.243565156722635</v>
      </c>
      <c r="W154" s="8">
        <f t="shared" si="101"/>
        <v>7.3183079451474855</v>
      </c>
      <c r="X154" s="8" t="e">
        <f t="shared" si="101"/>
        <v>#DIV/0!</v>
      </c>
      <c r="Y154" s="8">
        <f t="shared" si="101"/>
        <v>1.4941163038392913</v>
      </c>
      <c r="Z154" s="8">
        <f t="shared" si="101"/>
        <v>4.8064634736622471</v>
      </c>
      <c r="AA154" s="8">
        <f t="shared" si="101"/>
        <v>8.1359155872563793</v>
      </c>
      <c r="AB154" s="8">
        <f t="shared" si="101"/>
        <v>5.2009418960512859</v>
      </c>
      <c r="AC154" s="8">
        <f t="shared" si="101"/>
        <v>13.348937866449189</v>
      </c>
      <c r="AD154" s="8">
        <f t="shared" si="101"/>
        <v>2.1015859390103993</v>
      </c>
      <c r="AE154" s="8">
        <f t="shared" si="101"/>
        <v>2.9521142472209965</v>
      </c>
      <c r="AF154" s="8">
        <f t="shared" si="101"/>
        <v>4.1487479699056351</v>
      </c>
      <c r="AG154" s="8">
        <f t="shared" si="101"/>
        <v>2.4543502877809571</v>
      </c>
      <c r="AH154" s="8">
        <f t="shared" si="101"/>
        <v>8.6985358003107116</v>
      </c>
      <c r="AI154" s="8" t="e">
        <f t="shared" si="101"/>
        <v>#DIV/0!</v>
      </c>
      <c r="AJ154" s="8">
        <f t="shared" si="101"/>
        <v>8.6308207037528355</v>
      </c>
      <c r="AK154" s="8" t="e">
        <f t="shared" si="101"/>
        <v>#DIV/0!</v>
      </c>
      <c r="AL154" s="8">
        <f t="shared" si="101"/>
        <v>10.40276377888758</v>
      </c>
      <c r="AM154" s="8">
        <f t="shared" si="101"/>
        <v>6.7303189589141619</v>
      </c>
      <c r="AN154" s="8">
        <f t="shared" si="101"/>
        <v>1.6835875742536861</v>
      </c>
      <c r="AO154" s="8">
        <f t="shared" si="101"/>
        <v>1.8505960503826859</v>
      </c>
      <c r="AP154" s="8">
        <f t="shared" si="101"/>
        <v>7.0383391971901377</v>
      </c>
      <c r="AQ154" s="8">
        <f t="shared" si="101"/>
        <v>10.079707895963747</v>
      </c>
      <c r="AR154" s="8">
        <f t="shared" si="101"/>
        <v>2.7729677693590076</v>
      </c>
    </row>
    <row r="155" spans="1:44" x14ac:dyDescent="0.2">
      <c r="A155" s="43" t="s">
        <v>273</v>
      </c>
      <c r="C155" s="8">
        <f>100*_xlfn.STDEV.S(C7,C135)/((C7+C135)/2)</f>
        <v>4.7990738435773022</v>
      </c>
      <c r="D155" s="8">
        <f>100*_xlfn.STDEV.S(D7,D135)/((D7+D135)/2)</f>
        <v>4.3027163493555651</v>
      </c>
      <c r="E155" s="8">
        <f>100*_xlfn.STDEV.S(E7,E135)/((E7+E135)/2)</f>
        <v>6.9803778632484645</v>
      </c>
      <c r="F155" s="14"/>
      <c r="G155" s="14">
        <f t="shared" ref="G155:AR155" si="102">100*_xlfn.STDEV.S(G7,G135)/((G7+G135)/2)</f>
        <v>7.0119913395298923</v>
      </c>
      <c r="H155" s="8">
        <f t="shared" si="102"/>
        <v>1.5979814264102783</v>
      </c>
      <c r="I155" s="8">
        <f t="shared" si="102"/>
        <v>3.7725956602598796</v>
      </c>
      <c r="J155" s="14">
        <f t="shared" si="102"/>
        <v>12.918846608582033</v>
      </c>
      <c r="K155" s="8">
        <f t="shared" si="102"/>
        <v>2.6846879323436932</v>
      </c>
      <c r="L155" s="8">
        <f t="shared" si="102"/>
        <v>3.874557705131771</v>
      </c>
      <c r="M155" s="8">
        <f t="shared" si="102"/>
        <v>4.1664944099715298</v>
      </c>
      <c r="N155" s="8">
        <f t="shared" si="102"/>
        <v>5.592934992435973</v>
      </c>
      <c r="O155" s="8">
        <f t="shared" si="102"/>
        <v>2.0528602783149266</v>
      </c>
      <c r="P155" s="8" t="e">
        <f t="shared" si="102"/>
        <v>#DIV/0!</v>
      </c>
      <c r="Q155" s="8" t="e">
        <f t="shared" si="102"/>
        <v>#DIV/0!</v>
      </c>
      <c r="R155" s="8">
        <f t="shared" si="102"/>
        <v>11.508066963253034</v>
      </c>
      <c r="S155" s="8">
        <f t="shared" si="102"/>
        <v>0.40080175083606051</v>
      </c>
      <c r="T155" s="8">
        <f t="shared" si="102"/>
        <v>4.8098629913675444</v>
      </c>
      <c r="U155" s="8">
        <f t="shared" si="102"/>
        <v>22.669150999810231</v>
      </c>
      <c r="V155" s="8">
        <f t="shared" si="102"/>
        <v>22.996245672524005</v>
      </c>
      <c r="W155" s="8">
        <f t="shared" si="102"/>
        <v>11.510567677641244</v>
      </c>
      <c r="X155" s="8" t="e">
        <f t="shared" si="102"/>
        <v>#DIV/0!</v>
      </c>
      <c r="Y155" s="8">
        <f t="shared" si="102"/>
        <v>2.7729677693589987</v>
      </c>
      <c r="Z155" s="8">
        <f t="shared" si="102"/>
        <v>2.9163399821800247</v>
      </c>
      <c r="AA155" s="8">
        <f t="shared" si="102"/>
        <v>8.0094935485204868</v>
      </c>
      <c r="AB155" s="8">
        <f t="shared" si="102"/>
        <v>0.36382612833449018</v>
      </c>
      <c r="AC155" s="8">
        <f t="shared" si="102"/>
        <v>10.635000478537791</v>
      </c>
      <c r="AD155" s="8">
        <f t="shared" si="102"/>
        <v>1.6969744929444344</v>
      </c>
      <c r="AE155" s="8">
        <f t="shared" si="102"/>
        <v>4.9052161427710725</v>
      </c>
      <c r="AF155" s="8">
        <f t="shared" si="102"/>
        <v>2.2265424293329601</v>
      </c>
      <c r="AG155" s="8">
        <f t="shared" si="102"/>
        <v>4.7017250265488615</v>
      </c>
      <c r="AH155" s="8">
        <f t="shared" si="102"/>
        <v>10.904847883811069</v>
      </c>
      <c r="AI155" s="8" t="e">
        <f t="shared" si="102"/>
        <v>#DIV/0!</v>
      </c>
      <c r="AJ155" s="8">
        <f t="shared" si="102"/>
        <v>9.3404294276645619</v>
      </c>
      <c r="AK155" s="8" t="e">
        <f t="shared" si="102"/>
        <v>#DIV/0!</v>
      </c>
      <c r="AL155" s="8">
        <f t="shared" si="102"/>
        <v>6.577737499409757</v>
      </c>
      <c r="AM155" s="8">
        <f t="shared" si="102"/>
        <v>12.506650551598792</v>
      </c>
      <c r="AN155" s="8">
        <f t="shared" si="102"/>
        <v>11.022272150596121</v>
      </c>
      <c r="AO155" s="8">
        <f t="shared" si="102"/>
        <v>7.8934658554230932</v>
      </c>
      <c r="AP155" s="8">
        <f t="shared" si="102"/>
        <v>4.2578045634026367</v>
      </c>
      <c r="AQ155" s="8">
        <f t="shared" si="102"/>
        <v>12.230165478509111</v>
      </c>
      <c r="AR155" s="8">
        <f t="shared" si="102"/>
        <v>3.5162374807335834</v>
      </c>
    </row>
    <row r="156" spans="1:44" x14ac:dyDescent="0.2">
      <c r="A156" s="43" t="s">
        <v>202</v>
      </c>
      <c r="C156" s="8">
        <f>100*_xlfn.STDEV.S(C7,C136)/((C7+C136)/2)</f>
        <v>1.5153095902606366</v>
      </c>
      <c r="D156" s="8">
        <f>100*_xlfn.STDEV.S(D7,D136)/((D7+D136)/2)</f>
        <v>1.8153961655515771</v>
      </c>
      <c r="E156" s="8">
        <f>100*_xlfn.STDEV.S(E7,E136)/((E7+E136)/2)</f>
        <v>3.9298663895407691</v>
      </c>
      <c r="F156" s="14"/>
      <c r="G156" s="14">
        <f t="shared" ref="G156:AR156" si="103">100*_xlfn.STDEV.S(G7,G136)/((G7+G136)/2)</f>
        <v>7.1435778122150335</v>
      </c>
      <c r="H156" s="8">
        <f t="shared" si="103"/>
        <v>9.7095259506212468</v>
      </c>
      <c r="I156" s="8">
        <f t="shared" si="103"/>
        <v>9.4280904158206287</v>
      </c>
      <c r="J156" s="14">
        <f t="shared" si="103"/>
        <v>9.2346555365061054</v>
      </c>
      <c r="K156" s="8">
        <f t="shared" si="103"/>
        <v>1.7790961026768146</v>
      </c>
      <c r="L156" s="8">
        <f t="shared" si="103"/>
        <v>8.0551212889131136</v>
      </c>
      <c r="M156" s="8">
        <f t="shared" si="103"/>
        <v>3.0898783715714684</v>
      </c>
      <c r="N156" s="8">
        <f t="shared" si="103"/>
        <v>3.9503172133326672</v>
      </c>
      <c r="O156" s="8">
        <f t="shared" si="103"/>
        <v>0.34316317232024357</v>
      </c>
      <c r="P156" s="8" t="e">
        <f t="shared" si="103"/>
        <v>#DIV/0!</v>
      </c>
      <c r="Q156" s="8" t="e">
        <f t="shared" si="103"/>
        <v>#DIV/0!</v>
      </c>
      <c r="R156" s="8">
        <f t="shared" si="103"/>
        <v>9.504263015581218</v>
      </c>
      <c r="S156" s="8">
        <f t="shared" si="103"/>
        <v>1.5808062176139486</v>
      </c>
      <c r="T156" s="8">
        <f t="shared" si="103"/>
        <v>10.032115951025631</v>
      </c>
      <c r="U156" s="8">
        <f t="shared" si="103"/>
        <v>18.329832982765854</v>
      </c>
      <c r="V156" s="8">
        <f t="shared" si="103"/>
        <v>13.228863380850729</v>
      </c>
      <c r="W156" s="8">
        <f t="shared" si="103"/>
        <v>6.6968330251650734</v>
      </c>
      <c r="X156" s="8" t="e">
        <f t="shared" si="103"/>
        <v>#DIV/0!</v>
      </c>
      <c r="Y156" s="8">
        <f t="shared" si="103"/>
        <v>21.062755184280206</v>
      </c>
      <c r="Z156" s="8">
        <f t="shared" si="103"/>
        <v>4.6295794398393397</v>
      </c>
      <c r="AA156" s="8">
        <f t="shared" si="103"/>
        <v>11.967389979863864</v>
      </c>
      <c r="AB156" s="8">
        <f t="shared" si="103"/>
        <v>4.8047697823243816</v>
      </c>
      <c r="AC156" s="8">
        <f t="shared" si="103"/>
        <v>16.075056673655112</v>
      </c>
      <c r="AD156" s="8">
        <f t="shared" si="103"/>
        <v>5.9830391186443403</v>
      </c>
      <c r="AE156" s="8">
        <f t="shared" si="103"/>
        <v>10.190827931399726</v>
      </c>
      <c r="AF156" s="8">
        <f t="shared" si="103"/>
        <v>7.169509260257616</v>
      </c>
      <c r="AG156" s="8">
        <f t="shared" si="103"/>
        <v>11.153684206566265</v>
      </c>
      <c r="AH156" s="8">
        <f t="shared" si="103"/>
        <v>12.539931012953687</v>
      </c>
      <c r="AI156" s="8" t="e">
        <f t="shared" si="103"/>
        <v>#DIV/0!</v>
      </c>
      <c r="AJ156" s="8">
        <f t="shared" si="103"/>
        <v>14.566704631509301</v>
      </c>
      <c r="AK156" s="8" t="e">
        <f t="shared" si="103"/>
        <v>#DIV/0!</v>
      </c>
      <c r="AL156" s="8">
        <f t="shared" si="103"/>
        <v>19.657598346422063</v>
      </c>
      <c r="AM156" s="8">
        <f t="shared" si="103"/>
        <v>11.968816011778863</v>
      </c>
      <c r="AN156" s="8">
        <f t="shared" si="103"/>
        <v>12.15022191882346</v>
      </c>
      <c r="AO156" s="8">
        <f t="shared" si="103"/>
        <v>11.821228785256366</v>
      </c>
      <c r="AP156" s="8">
        <f t="shared" si="103"/>
        <v>6.0182152355750116</v>
      </c>
      <c r="AQ156" s="8">
        <f t="shared" si="103"/>
        <v>20.143487814896023</v>
      </c>
      <c r="AR156" s="8">
        <f t="shared" si="103"/>
        <v>8.1887170278254366</v>
      </c>
    </row>
    <row r="158" spans="1:44" x14ac:dyDescent="0.2">
      <c r="A158" s="39" t="s">
        <v>197</v>
      </c>
    </row>
    <row r="159" spans="1:44" x14ac:dyDescent="0.2">
      <c r="A159" s="43" t="s">
        <v>204</v>
      </c>
      <c r="C159" s="8">
        <f>_xlfn.STDEV.S(C7,C129)</f>
        <v>7.0710678118653244E-3</v>
      </c>
      <c r="D159" s="8">
        <f>_xlfn.STDEV.S(D7,D129)</f>
        <v>4.2426406871192889E-2</v>
      </c>
      <c r="E159" s="8">
        <f>_xlfn.STDEV.S(E7,E129)</f>
        <v>0.24748737341529137</v>
      </c>
      <c r="F159" s="14"/>
      <c r="G159" s="14">
        <f t="shared" ref="G159:AR159" si="104">_xlfn.STDEV.S(G7,G129)</f>
        <v>5.5947151197752714</v>
      </c>
      <c r="H159" s="8">
        <f t="shared" si="104"/>
        <v>8.3438600180012687E-2</v>
      </c>
      <c r="I159" s="8">
        <f t="shared" si="104"/>
        <v>5.4447222151364126E-2</v>
      </c>
      <c r="J159" s="14">
        <f t="shared" si="104"/>
        <v>438.40620433565948</v>
      </c>
      <c r="K159" s="8">
        <f t="shared" si="104"/>
        <v>11.808683245815336</v>
      </c>
      <c r="L159" s="8">
        <f t="shared" si="104"/>
        <v>1.0889444430272825</v>
      </c>
      <c r="M159" s="8">
        <f t="shared" si="104"/>
        <v>7.7781745930520225</v>
      </c>
      <c r="N159" s="8">
        <f t="shared" si="104"/>
        <v>0.26870057685088861</v>
      </c>
      <c r="O159" s="8">
        <f t="shared" si="104"/>
        <v>1.9445436482630056</v>
      </c>
      <c r="P159" s="8" t="e">
        <f t="shared" si="104"/>
        <v>#DIV/0!</v>
      </c>
      <c r="Q159" s="8" t="e">
        <f t="shared" si="104"/>
        <v>#DIV/0!</v>
      </c>
      <c r="R159" s="8">
        <f t="shared" si="104"/>
        <v>16.263455967290593</v>
      </c>
      <c r="S159" s="8">
        <f t="shared" si="104"/>
        <v>0.19091883092036754</v>
      </c>
      <c r="T159" s="8">
        <f t="shared" si="104"/>
        <v>2.0435385976291229</v>
      </c>
      <c r="U159" s="8">
        <f t="shared" si="104"/>
        <v>24.112341238461287</v>
      </c>
      <c r="V159" s="8">
        <f t="shared" si="104"/>
        <v>2.8567113959936514</v>
      </c>
      <c r="W159" s="8">
        <f t="shared" si="104"/>
        <v>11.38441917710341</v>
      </c>
      <c r="X159" s="8" t="e">
        <f t="shared" si="104"/>
        <v>#DIV/0!</v>
      </c>
      <c r="Y159" s="8">
        <f t="shared" si="104"/>
        <v>6.9296464556281565E-2</v>
      </c>
      <c r="Z159" s="8">
        <f t="shared" si="104"/>
        <v>28.21356056934323</v>
      </c>
      <c r="AA159" s="8">
        <f t="shared" si="104"/>
        <v>0.53740115370177721</v>
      </c>
      <c r="AB159" s="8">
        <f t="shared" si="104"/>
        <v>0.80610173055266454</v>
      </c>
      <c r="AC159" s="8">
        <f t="shared" si="104"/>
        <v>0.44618437892871166</v>
      </c>
      <c r="AD159" s="8">
        <f t="shared" si="104"/>
        <v>0.12020815280171429</v>
      </c>
      <c r="AE159" s="8">
        <f t="shared" si="104"/>
        <v>0.16758430714121184</v>
      </c>
      <c r="AF159" s="8">
        <f t="shared" si="104"/>
        <v>2.4041630560342638E-2</v>
      </c>
      <c r="AG159" s="8">
        <f t="shared" si="104"/>
        <v>2.5455844122715419E-2</v>
      </c>
      <c r="AH159" s="8">
        <f t="shared" si="104"/>
        <v>5.7275649276110396E-2</v>
      </c>
      <c r="AI159" s="8" t="e">
        <f t="shared" si="104"/>
        <v>#DIV/0!</v>
      </c>
      <c r="AJ159" s="8">
        <f t="shared" si="104"/>
        <v>5.727564927611032E-2</v>
      </c>
      <c r="AK159" s="8" t="e">
        <f t="shared" si="104"/>
        <v>#DIV/0!</v>
      </c>
      <c r="AL159" s="8">
        <f t="shared" si="104"/>
        <v>3.0405591591021571E-2</v>
      </c>
      <c r="AM159" s="8">
        <f t="shared" si="104"/>
        <v>9.8287842584929966E-2</v>
      </c>
      <c r="AN159" s="8">
        <f t="shared" si="104"/>
        <v>7.7781745930520299E-3</v>
      </c>
      <c r="AO159" s="8">
        <f t="shared" si="104"/>
        <v>6.2932503525602396E-2</v>
      </c>
      <c r="AP159" s="8">
        <f t="shared" si="104"/>
        <v>0.32526911934581249</v>
      </c>
      <c r="AQ159" s="8">
        <f t="shared" si="104"/>
        <v>0.4362848839920998</v>
      </c>
      <c r="AR159" s="8">
        <f t="shared" si="104"/>
        <v>7.7781745930520299E-2</v>
      </c>
    </row>
    <row r="160" spans="1:44" x14ac:dyDescent="0.2">
      <c r="A160" s="43" t="s">
        <v>202</v>
      </c>
      <c r="C160" s="8">
        <f>_xlfn.STDEV.S(C7,C130)</f>
        <v>6.2932503525602701E-2</v>
      </c>
      <c r="D160" s="8">
        <f>_xlfn.STDEV.S(D7,D130)</f>
        <v>7.0710678118654821E-2</v>
      </c>
      <c r="E160" s="8">
        <f>_xlfn.STDEV.S(E7,E130)</f>
        <v>0.12727922061357835</v>
      </c>
      <c r="F160" s="14"/>
      <c r="G160" s="14">
        <f t="shared" ref="G160:AR160" si="105">_xlfn.STDEV.S(G7,G130)</f>
        <v>5.5624979206108467</v>
      </c>
      <c r="H160" s="8">
        <f t="shared" si="105"/>
        <v>4.4547727214752454E-2</v>
      </c>
      <c r="I160" s="8">
        <f t="shared" si="105"/>
        <v>0.11879393923934009</v>
      </c>
      <c r="J160" s="14">
        <f t="shared" si="105"/>
        <v>494.97474683058329</v>
      </c>
      <c r="K160" s="8">
        <f t="shared" si="105"/>
        <v>18.950461735799482</v>
      </c>
      <c r="L160" s="8">
        <f t="shared" si="105"/>
        <v>2.8284271247461298E-2</v>
      </c>
      <c r="M160" s="8">
        <f t="shared" si="105"/>
        <v>25.45584412271571</v>
      </c>
      <c r="N160" s="8">
        <f t="shared" si="105"/>
        <v>0.21213203435596475</v>
      </c>
      <c r="O160" s="8">
        <f t="shared" si="105"/>
        <v>2.1566756826189679</v>
      </c>
      <c r="P160" s="8" t="e">
        <f t="shared" si="105"/>
        <v>#DIV/0!</v>
      </c>
      <c r="Q160" s="8" t="e">
        <f t="shared" si="105"/>
        <v>#DIV/0!</v>
      </c>
      <c r="R160" s="8">
        <f t="shared" si="105"/>
        <v>16.122034611053291</v>
      </c>
      <c r="S160" s="8">
        <f t="shared" si="105"/>
        <v>0.35355339059327379</v>
      </c>
      <c r="T160" s="8">
        <f t="shared" si="105"/>
        <v>2.1778888860545651</v>
      </c>
      <c r="U160" s="8">
        <f t="shared" si="105"/>
        <v>29.769195487953667</v>
      </c>
      <c r="V160" s="8">
        <f t="shared" si="105"/>
        <v>4.5113412639701727</v>
      </c>
      <c r="W160" s="8">
        <f t="shared" si="105"/>
        <v>18.314065632731584</v>
      </c>
      <c r="X160" s="8" t="e">
        <f t="shared" si="105"/>
        <v>#DIV/0!</v>
      </c>
      <c r="Y160" s="8">
        <f t="shared" si="105"/>
        <v>1.2020815280171239E-2</v>
      </c>
      <c r="Z160" s="8">
        <f t="shared" si="105"/>
        <v>31.324830406564022</v>
      </c>
      <c r="AA160" s="8">
        <f t="shared" si="105"/>
        <v>1.3222896808188445</v>
      </c>
      <c r="AB160" s="8">
        <f t="shared" si="105"/>
        <v>1.0111626970967629</v>
      </c>
      <c r="AC160" s="8">
        <f t="shared" si="105"/>
        <v>0.54942196898194751</v>
      </c>
      <c r="AD160" s="8">
        <f t="shared" si="105"/>
        <v>1.2586500705120554</v>
      </c>
      <c r="AE160" s="8">
        <f t="shared" si="105"/>
        <v>0.35355339059327379</v>
      </c>
      <c r="AF160" s="8">
        <f t="shared" si="105"/>
        <v>9.4752308678997296E-2</v>
      </c>
      <c r="AG160" s="8">
        <f t="shared" si="105"/>
        <v>0.38961583643378778</v>
      </c>
      <c r="AH160" s="8">
        <f t="shared" si="105"/>
        <v>9.8287842584930118E-2</v>
      </c>
      <c r="AI160" s="8" t="e">
        <f t="shared" si="105"/>
        <v>#DIV/0!</v>
      </c>
      <c r="AJ160" s="8">
        <f t="shared" si="105"/>
        <v>9.8287842584930118E-2</v>
      </c>
      <c r="AK160" s="8" t="e">
        <f t="shared" si="105"/>
        <v>#DIV/0!</v>
      </c>
      <c r="AL160" s="8">
        <f t="shared" si="105"/>
        <v>6.2225396744416198E-2</v>
      </c>
      <c r="AM160" s="8">
        <f t="shared" si="105"/>
        <v>0.2517300141024108</v>
      </c>
      <c r="AN160" s="8">
        <f t="shared" si="105"/>
        <v>3.1112698372208078E-2</v>
      </c>
      <c r="AO160" s="8">
        <f t="shared" si="105"/>
        <v>0.36133156518632592</v>
      </c>
      <c r="AP160" s="8">
        <f t="shared" si="105"/>
        <v>0.55861435713737195</v>
      </c>
      <c r="AQ160" s="8">
        <f t="shared" si="105"/>
        <v>0.64770981156687779</v>
      </c>
      <c r="AR160" s="8">
        <f t="shared" si="105"/>
        <v>5.727564927611032E-2</v>
      </c>
    </row>
    <row r="161" spans="1:44" x14ac:dyDescent="0.2">
      <c r="A161" s="43" t="s">
        <v>163</v>
      </c>
      <c r="C161" s="8">
        <f>_xlfn.STDEV.S(C7,C131)</f>
        <v>9.4646242661819244E-2</v>
      </c>
      <c r="D161" s="8">
        <f>_xlfn.STDEV.S(D7,D131)</f>
        <v>0.10984903845733039</v>
      </c>
      <c r="E161" s="8">
        <f>_xlfn.STDEV.S(E7,E131)</f>
        <v>0.32880465325174574</v>
      </c>
      <c r="F161" s="14"/>
      <c r="G161" s="14">
        <f t="shared" ref="G161:AR161" si="106">_xlfn.STDEV.S(G7,G131)</f>
        <v>7.4972544332047431</v>
      </c>
      <c r="H161" s="8">
        <f t="shared" si="106"/>
        <v>7.1842048968553174E-2</v>
      </c>
      <c r="I161" s="8">
        <f t="shared" si="106"/>
        <v>2.7506453788156651E-2</v>
      </c>
      <c r="J161" s="14">
        <f t="shared" si="106"/>
        <v>257.74042174249655</v>
      </c>
      <c r="K161" s="8">
        <f t="shared" si="106"/>
        <v>20.573271798622578</v>
      </c>
      <c r="L161" s="8">
        <f t="shared" si="106"/>
        <v>0.98959594027057307</v>
      </c>
      <c r="M161" s="8">
        <f t="shared" si="106"/>
        <v>15.132085117392181</v>
      </c>
      <c r="N161" s="8">
        <f t="shared" si="106"/>
        <v>0.26940768363207479</v>
      </c>
      <c r="O161" s="8">
        <f t="shared" si="106"/>
        <v>1.7610494385450997</v>
      </c>
      <c r="P161" s="8" t="e">
        <f t="shared" si="106"/>
        <v>#DIV/0!</v>
      </c>
      <c r="Q161" s="8" t="e">
        <f t="shared" si="106"/>
        <v>#DIV/0!</v>
      </c>
      <c r="R161" s="8">
        <f t="shared" si="106"/>
        <v>14.90581094741243</v>
      </c>
      <c r="S161" s="8">
        <f t="shared" si="106"/>
        <v>0.15202795795510762</v>
      </c>
      <c r="T161" s="8">
        <f t="shared" si="106"/>
        <v>2.7439278643943963</v>
      </c>
      <c r="U161" s="8">
        <f t="shared" si="106"/>
        <v>25.484128393963189</v>
      </c>
      <c r="V161" s="8">
        <f t="shared" si="106"/>
        <v>3.963333508550599</v>
      </c>
      <c r="W161" s="8">
        <f t="shared" si="106"/>
        <v>15.701306076247276</v>
      </c>
      <c r="X161" s="8" t="e">
        <f t="shared" si="106"/>
        <v>#DIV/0!</v>
      </c>
      <c r="Y161" s="8">
        <f t="shared" si="106"/>
        <v>0.36186189527221491</v>
      </c>
      <c r="Z161" s="8">
        <f t="shared" si="106"/>
        <v>38.516106371231182</v>
      </c>
      <c r="AA161" s="8">
        <f t="shared" si="106"/>
        <v>1.2989551570396876</v>
      </c>
      <c r="AB161" s="8">
        <f t="shared" si="106"/>
        <v>2.0537916459563266</v>
      </c>
      <c r="AC161" s="8">
        <f t="shared" si="106"/>
        <v>0.62974929932473867</v>
      </c>
      <c r="AD161" s="8">
        <f t="shared" si="106"/>
        <v>1.5121478515674323</v>
      </c>
      <c r="AE161" s="8">
        <f t="shared" si="106"/>
        <v>0.66966547712271984</v>
      </c>
      <c r="AF161" s="8">
        <f t="shared" si="106"/>
        <v>7.7781745930520133E-2</v>
      </c>
      <c r="AG161" s="8">
        <f t="shared" si="106"/>
        <v>0.41072297385220602</v>
      </c>
      <c r="AH161" s="8">
        <f t="shared" si="106"/>
        <v>9.5812968850777155E-2</v>
      </c>
      <c r="AI161" s="8" t="e">
        <f t="shared" si="106"/>
        <v>#DIV/0!</v>
      </c>
      <c r="AJ161" s="8">
        <f t="shared" si="106"/>
        <v>0.10592459582174478</v>
      </c>
      <c r="AK161" s="8" t="e">
        <f t="shared" si="106"/>
        <v>#DIV/0!</v>
      </c>
      <c r="AL161" s="8">
        <f t="shared" si="106"/>
        <v>6.137686860699236E-2</v>
      </c>
      <c r="AM161" s="8">
        <f t="shared" si="106"/>
        <v>0.25420488783656364</v>
      </c>
      <c r="AN161" s="8">
        <f t="shared" si="106"/>
        <v>2.0718228688765838E-2</v>
      </c>
      <c r="AO161" s="8">
        <f t="shared" si="106"/>
        <v>0.46329636303342581</v>
      </c>
      <c r="AP161" s="8">
        <f t="shared" si="106"/>
        <v>0.28821672401163706</v>
      </c>
      <c r="AQ161" s="8">
        <f t="shared" si="106"/>
        <v>0.50840977567312784</v>
      </c>
      <c r="AR161" s="8">
        <f t="shared" si="106"/>
        <v>0.28425692603699254</v>
      </c>
    </row>
    <row r="162" spans="1:44" x14ac:dyDescent="0.2">
      <c r="A162" s="43" t="s">
        <v>163</v>
      </c>
      <c r="C162" s="8">
        <f>_xlfn.STDEV.S(C7,C132)</f>
        <v>7.8312076016410381E-2</v>
      </c>
      <c r="D162" s="8">
        <f>_xlfn.STDEV.S(D7,D132)</f>
        <v>9.4257333932166926E-2</v>
      </c>
      <c r="E162" s="8">
        <f>_xlfn.STDEV.S(E7,E132)</f>
        <v>0.32880465325174574</v>
      </c>
      <c r="F162" s="14"/>
      <c r="G162" s="14">
        <f t="shared" ref="G162:AR162" si="107">_xlfn.STDEV.S(G7,G132)</f>
        <v>6.8311159339959309</v>
      </c>
      <c r="H162" s="8">
        <f t="shared" si="107"/>
        <v>9.0403601974700112E-2</v>
      </c>
      <c r="I162" s="8">
        <f t="shared" si="107"/>
        <v>1.8596908345206192E-2</v>
      </c>
      <c r="J162" s="14">
        <f t="shared" si="107"/>
        <v>369.10973977937783</v>
      </c>
      <c r="K162" s="8">
        <f t="shared" si="107"/>
        <v>12.406188475917988</v>
      </c>
      <c r="L162" s="8">
        <f t="shared" si="107"/>
        <v>0.84110351622139756</v>
      </c>
      <c r="M162" s="8">
        <f t="shared" si="107"/>
        <v>11.419774516162807</v>
      </c>
      <c r="N162" s="8">
        <f t="shared" si="107"/>
        <v>0.36592775926403842</v>
      </c>
      <c r="O162" s="8">
        <f t="shared" si="107"/>
        <v>1.1967782271582335</v>
      </c>
      <c r="P162" s="8" t="e">
        <f t="shared" si="107"/>
        <v>#DIV/0!</v>
      </c>
      <c r="Q162" s="8" t="e">
        <f t="shared" si="107"/>
        <v>#DIV/0!</v>
      </c>
      <c r="R162" s="8">
        <f t="shared" si="107"/>
        <v>12.445079348883231</v>
      </c>
      <c r="S162" s="8">
        <f t="shared" si="107"/>
        <v>0.73114841174688938</v>
      </c>
      <c r="T162" s="8">
        <f t="shared" si="107"/>
        <v>1.8381240776944296</v>
      </c>
      <c r="U162" s="8">
        <f t="shared" si="107"/>
        <v>28.67671551102044</v>
      </c>
      <c r="V162" s="8">
        <f t="shared" si="107"/>
        <v>3.5252808576055337</v>
      </c>
      <c r="W162" s="8">
        <f t="shared" si="107"/>
        <v>15.849798500296458</v>
      </c>
      <c r="X162" s="8" t="e">
        <f t="shared" si="107"/>
        <v>#DIV/0!</v>
      </c>
      <c r="Y162" s="8">
        <f t="shared" si="107"/>
        <v>0.23638579695066506</v>
      </c>
      <c r="Z162" s="8">
        <f t="shared" si="107"/>
        <v>45.717988937616212</v>
      </c>
      <c r="AA162" s="8">
        <f t="shared" si="107"/>
        <v>1.3880506114691911</v>
      </c>
      <c r="AB162" s="8">
        <f t="shared" si="107"/>
        <v>2.7665552813923684</v>
      </c>
      <c r="AC162" s="8">
        <f t="shared" si="107"/>
        <v>0.68988873106465498</v>
      </c>
      <c r="AD162" s="8">
        <f t="shared" si="107"/>
        <v>1.5715448211870995</v>
      </c>
      <c r="AE162" s="8">
        <f t="shared" si="107"/>
        <v>0.49667180310543091</v>
      </c>
      <c r="AF162" s="8">
        <f t="shared" si="107"/>
        <v>0.12010208678453498</v>
      </c>
      <c r="AG162" s="8">
        <f t="shared" si="107"/>
        <v>0.48719657223753066</v>
      </c>
      <c r="AH162" s="8">
        <f t="shared" si="107"/>
        <v>0.12105668093913695</v>
      </c>
      <c r="AI162" s="8" t="e">
        <f t="shared" si="107"/>
        <v>#DIV/0!</v>
      </c>
      <c r="AJ162" s="8">
        <f t="shared" si="107"/>
        <v>0.11631906550518697</v>
      </c>
      <c r="AK162" s="8" t="e">
        <f t="shared" si="107"/>
        <v>#DIV/0!</v>
      </c>
      <c r="AL162" s="8">
        <f t="shared" si="107"/>
        <v>4.8931789258109079E-2</v>
      </c>
      <c r="AM162" s="8">
        <f t="shared" si="107"/>
        <v>0.23009254659810235</v>
      </c>
      <c r="AN162" s="8">
        <f t="shared" si="107"/>
        <v>3.7052395334175092E-2</v>
      </c>
      <c r="AO162" s="8">
        <f t="shared" si="107"/>
        <v>0.30462160133516442</v>
      </c>
      <c r="AP162" s="8">
        <f t="shared" si="107"/>
        <v>1.0277089957765284</v>
      </c>
      <c r="AQ162" s="8">
        <f t="shared" si="107"/>
        <v>0.70936952288634481</v>
      </c>
      <c r="AR162" s="8">
        <f t="shared" si="107"/>
        <v>0.238224274581748</v>
      </c>
    </row>
    <row r="163" spans="1:44" x14ac:dyDescent="0.2">
      <c r="A163" s="43" t="s">
        <v>271</v>
      </c>
      <c r="C163" s="8">
        <f>_xlfn.STDEV.S(C7,C133)</f>
        <v>1.9091883092036566E-2</v>
      </c>
      <c r="D163" s="8">
        <f>_xlfn.STDEV.S(D7,D133)</f>
        <v>0.10182337649086262</v>
      </c>
      <c r="E163" s="8">
        <f>_xlfn.STDEV.S(E7,E133)</f>
        <v>0.50911688245431475</v>
      </c>
      <c r="F163" s="14"/>
      <c r="G163" s="14">
        <f t="shared" ref="G163:AR163" si="108">_xlfn.STDEV.S(G7,G133)</f>
        <v>1.4770053516492443</v>
      </c>
      <c r="H163" s="8">
        <f t="shared" si="108"/>
        <v>7.5660425586960581E-2</v>
      </c>
      <c r="I163" s="8">
        <f t="shared" si="108"/>
        <v>0.50275292142363548</v>
      </c>
      <c r="J163" s="14">
        <f t="shared" si="108"/>
        <v>1294.005409571382</v>
      </c>
      <c r="K163" s="8">
        <f t="shared" si="108"/>
        <v>6.4346717087975982</v>
      </c>
      <c r="L163" s="8">
        <f t="shared" si="108"/>
        <v>0.76367532368147018</v>
      </c>
      <c r="M163" s="8">
        <f t="shared" si="108"/>
        <v>24.041630560342615</v>
      </c>
      <c r="N163" s="8">
        <f t="shared" si="108"/>
        <v>0.57982756057296914</v>
      </c>
      <c r="O163" s="8">
        <f t="shared" si="108"/>
        <v>1.216223663640861</v>
      </c>
      <c r="P163" s="8" t="e">
        <f t="shared" si="108"/>
        <v>#DIV/0!</v>
      </c>
      <c r="Q163" s="8" t="e">
        <f t="shared" si="108"/>
        <v>#DIV/0!</v>
      </c>
      <c r="R163" s="8">
        <f t="shared" si="108"/>
        <v>14.637110370561526</v>
      </c>
      <c r="S163" s="8">
        <f t="shared" si="108"/>
        <v>4.9497474683058526E-2</v>
      </c>
      <c r="T163" s="8">
        <f t="shared" si="108"/>
        <v>2.3193102422918765</v>
      </c>
      <c r="U163" s="8">
        <f t="shared" si="108"/>
        <v>50.275292142363632</v>
      </c>
      <c r="V163" s="8">
        <f t="shared" si="108"/>
        <v>4.1790010768124963</v>
      </c>
      <c r="W163" s="8">
        <f t="shared" si="108"/>
        <v>16.758430714121168</v>
      </c>
      <c r="X163" s="8" t="e">
        <f t="shared" si="108"/>
        <v>#DIV/0!</v>
      </c>
      <c r="Y163" s="8">
        <f t="shared" si="108"/>
        <v>7.9903066274079865E-2</v>
      </c>
      <c r="Z163" s="8">
        <f t="shared" si="108"/>
        <v>32.739043968937118</v>
      </c>
      <c r="AA163" s="8">
        <f t="shared" si="108"/>
        <v>1.866761902332486</v>
      </c>
      <c r="AB163" s="8">
        <f t="shared" si="108"/>
        <v>2.5385133444597079</v>
      </c>
      <c r="AC163" s="8">
        <f t="shared" si="108"/>
        <v>0.86549870017233432</v>
      </c>
      <c r="AD163" s="8">
        <f t="shared" si="108"/>
        <v>0.82731493398826184</v>
      </c>
      <c r="AE163" s="8">
        <f t="shared" si="108"/>
        <v>0.3563818177180203</v>
      </c>
      <c r="AF163" s="8">
        <f t="shared" si="108"/>
        <v>5.0204581464244842E-2</v>
      </c>
      <c r="AG163" s="8">
        <f t="shared" si="108"/>
        <v>0.27647875144394007</v>
      </c>
      <c r="AH163" s="8">
        <f t="shared" si="108"/>
        <v>7.3539105243401015E-2</v>
      </c>
      <c r="AI163" s="8" t="e">
        <f t="shared" si="108"/>
        <v>#DIV/0!</v>
      </c>
      <c r="AJ163" s="8">
        <f t="shared" si="108"/>
        <v>7.9903066274079865E-2</v>
      </c>
      <c r="AK163" s="8" t="e">
        <f t="shared" si="108"/>
        <v>#DIV/0!</v>
      </c>
      <c r="AL163" s="8">
        <f t="shared" si="108"/>
        <v>6.4346717087975833E-2</v>
      </c>
      <c r="AM163" s="8">
        <f t="shared" si="108"/>
        <v>0.21991020894901622</v>
      </c>
      <c r="AN163" s="8">
        <f t="shared" si="108"/>
        <v>3.8183766184073563E-2</v>
      </c>
      <c r="AO163" s="8">
        <f t="shared" si="108"/>
        <v>0.34506810921903486</v>
      </c>
      <c r="AP163" s="8">
        <f t="shared" si="108"/>
        <v>0.50911688245431475</v>
      </c>
      <c r="AQ163" s="8">
        <f t="shared" si="108"/>
        <v>0.59114126907195397</v>
      </c>
      <c r="AR163" s="8">
        <f t="shared" si="108"/>
        <v>2.7577164466275457E-2</v>
      </c>
    </row>
    <row r="164" spans="1:44" x14ac:dyDescent="0.2">
      <c r="A164" s="43" t="s">
        <v>272</v>
      </c>
      <c r="C164" s="8">
        <f>_xlfn.STDEV.S(C7,C134)</f>
        <v>7.7074639149333671E-2</v>
      </c>
      <c r="D164" s="8">
        <f>_xlfn.STDEV.S(D7,D134)</f>
        <v>7.636753236814689E-2</v>
      </c>
      <c r="E164" s="8">
        <f>_xlfn.STDEV.S(E7,E134)</f>
        <v>0.28284271247461928</v>
      </c>
      <c r="F164" s="14"/>
      <c r="G164" s="14">
        <f t="shared" ref="G164:AR164" si="109">_xlfn.STDEV.S(G7,G134)</f>
        <v>0.67213115846872029</v>
      </c>
      <c r="H164" s="8">
        <f t="shared" si="109"/>
        <v>6.4346717087975805E-2</v>
      </c>
      <c r="I164" s="8">
        <f t="shared" si="109"/>
        <v>0.46315494167718879</v>
      </c>
      <c r="J164" s="14">
        <f t="shared" si="109"/>
        <v>1131.3708498984761</v>
      </c>
      <c r="K164" s="8">
        <f t="shared" si="109"/>
        <v>6.9296464556281734</v>
      </c>
      <c r="L164" s="8">
        <f t="shared" si="109"/>
        <v>0.8343860018001259</v>
      </c>
      <c r="M164" s="8">
        <f t="shared" si="109"/>
        <v>14.849242404917497</v>
      </c>
      <c r="N164" s="8">
        <f t="shared" si="109"/>
        <v>0.48790367901871867</v>
      </c>
      <c r="O164" s="8">
        <f t="shared" si="109"/>
        <v>1.2232947314527249</v>
      </c>
      <c r="P164" s="8" t="e">
        <f t="shared" si="109"/>
        <v>#DIV/0!</v>
      </c>
      <c r="Q164" s="8" t="e">
        <f t="shared" si="109"/>
        <v>#DIV/0!</v>
      </c>
      <c r="R164" s="8">
        <f t="shared" si="109"/>
        <v>15.132085117392121</v>
      </c>
      <c r="S164" s="8">
        <f t="shared" si="109"/>
        <v>0.16970562748477031</v>
      </c>
      <c r="T164" s="8">
        <f t="shared" si="109"/>
        <v>1.8101933598375632</v>
      </c>
      <c r="U164" s="8">
        <f t="shared" si="109"/>
        <v>48.012550442566443</v>
      </c>
      <c r="V164" s="8">
        <f t="shared" si="109"/>
        <v>3.8537319574666835</v>
      </c>
      <c r="W164" s="8">
        <f t="shared" si="109"/>
        <v>13.08147545195113</v>
      </c>
      <c r="X164" s="8" t="e">
        <f t="shared" si="109"/>
        <v>#DIV/0!</v>
      </c>
      <c r="Y164" s="8">
        <f t="shared" si="109"/>
        <v>1.6263455967290685E-2</v>
      </c>
      <c r="Z164" s="8">
        <f t="shared" si="109"/>
        <v>31.749094475275967</v>
      </c>
      <c r="AA164" s="8">
        <f t="shared" si="109"/>
        <v>1.9233304448274084</v>
      </c>
      <c r="AB164" s="8">
        <f t="shared" si="109"/>
        <v>2.6587214972614173</v>
      </c>
      <c r="AC164" s="8">
        <f t="shared" si="109"/>
        <v>0.82943625433182033</v>
      </c>
      <c r="AD164" s="8">
        <f t="shared" si="109"/>
        <v>0.57982756057296914</v>
      </c>
      <c r="AE164" s="8">
        <f t="shared" si="109"/>
        <v>0.19374725804511403</v>
      </c>
      <c r="AF164" s="8">
        <f t="shared" si="109"/>
        <v>8.0610173055266493E-2</v>
      </c>
      <c r="AG164" s="8">
        <f t="shared" si="109"/>
        <v>0.16404877323527917</v>
      </c>
      <c r="AH164" s="8">
        <f t="shared" si="109"/>
        <v>8.7681240867131971E-2</v>
      </c>
      <c r="AI164" s="8" t="e">
        <f t="shared" si="109"/>
        <v>#DIV/0!</v>
      </c>
      <c r="AJ164" s="8">
        <f t="shared" si="109"/>
        <v>0.10818733752154179</v>
      </c>
      <c r="AK164" s="8" t="e">
        <f t="shared" si="109"/>
        <v>#DIV/0!</v>
      </c>
      <c r="AL164" s="8">
        <f t="shared" si="109"/>
        <v>5.2325901807804526E-2</v>
      </c>
      <c r="AM164" s="8">
        <f t="shared" si="109"/>
        <v>0.22485995641732218</v>
      </c>
      <c r="AN164" s="8">
        <f t="shared" si="109"/>
        <v>8.4852813742385784E-3</v>
      </c>
      <c r="AO164" s="8">
        <f t="shared" si="109"/>
        <v>8.7681240867131652E-2</v>
      </c>
      <c r="AP164" s="8">
        <f t="shared" si="109"/>
        <v>0.73751237277756854</v>
      </c>
      <c r="AQ164" s="8">
        <f t="shared" si="109"/>
        <v>0.58336309447890178</v>
      </c>
      <c r="AR164" s="8">
        <f t="shared" si="109"/>
        <v>4.5961940777125551E-2</v>
      </c>
    </row>
    <row r="165" spans="1:44" x14ac:dyDescent="0.2">
      <c r="A165" s="43" t="s">
        <v>273</v>
      </c>
      <c r="C165" s="8">
        <f>_xlfn.STDEV.S(C7,C135)</f>
        <v>0.15697770542341355</v>
      </c>
      <c r="D165" s="8">
        <f>_xlfn.STDEV.S(D7,D135)</f>
        <v>0.1499066376115479</v>
      </c>
      <c r="E165" s="8">
        <f>_xlfn.STDEV.S(E7,E135)</f>
        <v>0.89802561210691501</v>
      </c>
      <c r="F165" s="14"/>
      <c r="G165" s="14">
        <f t="shared" ref="G165:AR165" si="110">_xlfn.STDEV.S(G7,G135)</f>
        <v>3.6142829739399205</v>
      </c>
      <c r="H165" s="8">
        <f t="shared" si="110"/>
        <v>2.8284271247461926E-2</v>
      </c>
      <c r="I165" s="8">
        <f t="shared" si="110"/>
        <v>0.26162950903902266</v>
      </c>
      <c r="J165" s="14">
        <f t="shared" si="110"/>
        <v>1598.0613254815974</v>
      </c>
      <c r="K165" s="8">
        <f t="shared" si="110"/>
        <v>11.384419177103432</v>
      </c>
      <c r="L165" s="8">
        <f t="shared" si="110"/>
        <v>0.67882250993908622</v>
      </c>
      <c r="M165" s="8">
        <f t="shared" si="110"/>
        <v>61.518289963229634</v>
      </c>
      <c r="N165" s="8">
        <f t="shared" si="110"/>
        <v>0.74246212024587543</v>
      </c>
      <c r="O165" s="8">
        <f t="shared" si="110"/>
        <v>0.77074639149333923</v>
      </c>
      <c r="P165" s="8" t="e">
        <f t="shared" si="110"/>
        <v>#DIV/0!</v>
      </c>
      <c r="Q165" s="8" t="e">
        <f t="shared" si="110"/>
        <v>#DIV/0!</v>
      </c>
      <c r="R165" s="8">
        <f t="shared" si="110"/>
        <v>15.90990257669732</v>
      </c>
      <c r="S165" s="8">
        <f t="shared" si="110"/>
        <v>9.1923881554250478E-2</v>
      </c>
      <c r="T165" s="8">
        <f t="shared" si="110"/>
        <v>2.3900209204105325</v>
      </c>
      <c r="U165" s="8">
        <f t="shared" si="110"/>
        <v>67.599408281434108</v>
      </c>
      <c r="V165" s="8">
        <f t="shared" si="110"/>
        <v>7.3185551852807649</v>
      </c>
      <c r="W165" s="8">
        <f t="shared" si="110"/>
        <v>20.011121907579302</v>
      </c>
      <c r="X165" s="8" t="e">
        <f t="shared" si="110"/>
        <v>#DIV/0!</v>
      </c>
      <c r="Y165" s="8">
        <f t="shared" si="110"/>
        <v>3.1112698372207963E-2</v>
      </c>
      <c r="Z165" s="8">
        <f t="shared" si="110"/>
        <v>19.516147160748726</v>
      </c>
      <c r="AA165" s="8">
        <f t="shared" si="110"/>
        <v>1.8950461735799471</v>
      </c>
      <c r="AB165" s="8">
        <f t="shared" si="110"/>
        <v>0.19233304448274488</v>
      </c>
      <c r="AC165" s="8">
        <f t="shared" si="110"/>
        <v>0.67259997026464402</v>
      </c>
      <c r="AD165" s="8">
        <f t="shared" si="110"/>
        <v>0.46951890270786606</v>
      </c>
      <c r="AE165" s="8">
        <f t="shared" si="110"/>
        <v>0.31763236610899798</v>
      </c>
      <c r="AF165" s="8">
        <f t="shared" si="110"/>
        <v>4.3840620433565985E-2</v>
      </c>
      <c r="AG165" s="8">
        <f t="shared" si="110"/>
        <v>0.30942992744723363</v>
      </c>
      <c r="AH165" s="8">
        <f t="shared" si="110"/>
        <v>0.10832875887777917</v>
      </c>
      <c r="AI165" s="8" t="e">
        <f t="shared" si="110"/>
        <v>#DIV/0!</v>
      </c>
      <c r="AJ165" s="8">
        <f t="shared" si="110"/>
        <v>0.11653119753954308</v>
      </c>
      <c r="AK165" s="8" t="e">
        <f t="shared" si="110"/>
        <v>#DIV/0!</v>
      </c>
      <c r="AL165" s="8">
        <f t="shared" si="110"/>
        <v>3.3941125496954348E-2</v>
      </c>
      <c r="AM165" s="8">
        <f t="shared" si="110"/>
        <v>0.40216698179984867</v>
      </c>
      <c r="AN165" s="8">
        <f t="shared" si="110"/>
        <v>5.2149125112507903E-2</v>
      </c>
      <c r="AO165" s="8">
        <f t="shared" si="110"/>
        <v>0.35885669145217242</v>
      </c>
      <c r="AP165" s="8">
        <f t="shared" si="110"/>
        <v>0.45466966030295053</v>
      </c>
      <c r="AQ165" s="8">
        <f t="shared" si="110"/>
        <v>0.69791439303112246</v>
      </c>
      <c r="AR165" s="8">
        <f t="shared" si="110"/>
        <v>5.7982756057296789E-2</v>
      </c>
    </row>
    <row r="166" spans="1:44" x14ac:dyDescent="0.2">
      <c r="A166" s="43" t="s">
        <v>202</v>
      </c>
      <c r="C166" s="8">
        <f>_xlfn.STDEV.S(C7,C136)</f>
        <v>4.7376154339498801E-2</v>
      </c>
      <c r="D166" s="8">
        <f>_xlfn.STDEV.S(D7,D136)</f>
        <v>6.4346717087975652E-2</v>
      </c>
      <c r="E166" s="8">
        <f>_xlfn.STDEV.S(E7,E136)</f>
        <v>0.51618795026618003</v>
      </c>
      <c r="F166" s="14"/>
      <c r="G166" s="14">
        <f t="shared" ref="G166:AR166" si="111">_xlfn.STDEV.S(G7,G136)</f>
        <v>4.0702763381372566</v>
      </c>
      <c r="H166" s="8">
        <f t="shared" si="111"/>
        <v>0.16263455967290591</v>
      </c>
      <c r="I166" s="8">
        <f t="shared" si="111"/>
        <v>0.62932503525602701</v>
      </c>
      <c r="J166" s="14">
        <f t="shared" si="111"/>
        <v>1170.2617228637362</v>
      </c>
      <c r="K166" s="8">
        <f t="shared" si="111"/>
        <v>7.4953318805774201</v>
      </c>
      <c r="L166" s="8">
        <f t="shared" si="111"/>
        <v>1.3717871555019032</v>
      </c>
      <c r="M166" s="8">
        <f t="shared" si="111"/>
        <v>45.961940777125591</v>
      </c>
      <c r="N166" s="8">
        <f t="shared" si="111"/>
        <v>0.5303300858899106</v>
      </c>
      <c r="O166" s="8">
        <f t="shared" si="111"/>
        <v>0.12727922061357835</v>
      </c>
      <c r="P166" s="8" t="e">
        <f t="shared" si="111"/>
        <v>#DIV/0!</v>
      </c>
      <c r="Q166" s="8" t="e">
        <f t="shared" si="111"/>
        <v>#DIV/0!</v>
      </c>
      <c r="R166" s="8">
        <f t="shared" si="111"/>
        <v>12.940054095713828</v>
      </c>
      <c r="S166" s="8">
        <f t="shared" si="111"/>
        <v>0.36769552621700441</v>
      </c>
      <c r="T166" s="8">
        <f t="shared" si="111"/>
        <v>5.1830927060973924</v>
      </c>
      <c r="U166" s="8">
        <f t="shared" si="111"/>
        <v>56.144278426211812</v>
      </c>
      <c r="V166" s="8">
        <f t="shared" si="111"/>
        <v>4.4759859249108445</v>
      </c>
      <c r="W166" s="8">
        <f t="shared" si="111"/>
        <v>12.020815280171307</v>
      </c>
      <c r="X166" s="8" t="e">
        <f t="shared" si="111"/>
        <v>#DIV/0!</v>
      </c>
      <c r="Y166" s="8">
        <f t="shared" si="111"/>
        <v>0.27223611075682164</v>
      </c>
      <c r="Z166" s="8">
        <f t="shared" si="111"/>
        <v>30.617723625377476</v>
      </c>
      <c r="AA166" s="8">
        <f t="shared" si="111"/>
        <v>2.7584235534087216</v>
      </c>
      <c r="AB166" s="8">
        <f t="shared" si="111"/>
        <v>2.462852918872743</v>
      </c>
      <c r="AC166" s="8">
        <f t="shared" si="111"/>
        <v>0.98153492296504419</v>
      </c>
      <c r="AD166" s="8">
        <f t="shared" si="111"/>
        <v>1.6072537136370224</v>
      </c>
      <c r="AE166" s="8">
        <f t="shared" si="111"/>
        <v>0.63689107781472309</v>
      </c>
      <c r="AF166" s="8">
        <f t="shared" si="111"/>
        <v>0.13647160876900372</v>
      </c>
      <c r="AG166" s="8">
        <f t="shared" si="111"/>
        <v>0.7030055618556651</v>
      </c>
      <c r="AH166" s="8">
        <f t="shared" si="111"/>
        <v>0.12324871196081531</v>
      </c>
      <c r="AI166" s="8" t="e">
        <f t="shared" si="111"/>
        <v>#DIV/0!</v>
      </c>
      <c r="AJ166" s="8">
        <f t="shared" si="111"/>
        <v>0.17564532444673914</v>
      </c>
      <c r="AK166" s="8" t="e">
        <f t="shared" si="111"/>
        <v>#DIV/0!</v>
      </c>
      <c r="AL166" s="8">
        <f t="shared" si="111"/>
        <v>9.3196673760386997E-2</v>
      </c>
      <c r="AM166" s="8">
        <f t="shared" si="111"/>
        <v>0.38622172388409209</v>
      </c>
      <c r="AN166" s="8">
        <f t="shared" si="111"/>
        <v>5.7063517241754382E-2</v>
      </c>
      <c r="AO166" s="8">
        <f t="shared" si="111"/>
        <v>0.52364792680769756</v>
      </c>
      <c r="AP166" s="8">
        <f t="shared" si="111"/>
        <v>0.63498188950551948</v>
      </c>
      <c r="AQ166" s="8">
        <f t="shared" si="111"/>
        <v>1.0931870837144071</v>
      </c>
      <c r="AR166" s="8">
        <f t="shared" si="111"/>
        <v>0.13081475451951133</v>
      </c>
    </row>
    <row r="169" spans="1:44" x14ac:dyDescent="0.2">
      <c r="A169" s="45" t="s">
        <v>221</v>
      </c>
      <c r="B169" s="46"/>
    </row>
    <row r="170" spans="1:44" x14ac:dyDescent="0.2">
      <c r="A170" s="39" t="s">
        <v>191</v>
      </c>
    </row>
    <row r="171" spans="1:44" x14ac:dyDescent="0.2">
      <c r="A171" s="39" t="s">
        <v>198</v>
      </c>
      <c r="C171" s="8">
        <v>1.7390000000000001</v>
      </c>
      <c r="D171" s="8">
        <v>9.5559999999999992</v>
      </c>
      <c r="E171" s="8">
        <v>15.36</v>
      </c>
      <c r="F171" s="15">
        <v>0.99924000000000002</v>
      </c>
      <c r="G171" s="15">
        <f>F171*G5</f>
        <v>47.923550400000003</v>
      </c>
      <c r="H171" s="8">
        <v>9.8000000000000004E-2</v>
      </c>
      <c r="I171" s="8">
        <v>12.88</v>
      </c>
      <c r="J171" s="14">
        <v>5340</v>
      </c>
      <c r="K171" s="8">
        <v>315</v>
      </c>
      <c r="L171" s="8">
        <v>400.6</v>
      </c>
      <c r="M171" s="8">
        <v>1322</v>
      </c>
      <c r="N171" s="8">
        <v>11.08</v>
      </c>
      <c r="O171" s="8">
        <v>54.25</v>
      </c>
      <c r="P171" s="8">
        <v>155.9</v>
      </c>
      <c r="Q171" s="8">
        <v>163.9</v>
      </c>
      <c r="R171" s="8">
        <v>74.83</v>
      </c>
      <c r="S171" s="8">
        <v>15.91</v>
      </c>
      <c r="T171" s="8">
        <v>1.03</v>
      </c>
      <c r="U171" s="8">
        <v>101.35</v>
      </c>
      <c r="V171" s="8">
        <v>15.31</v>
      </c>
      <c r="W171" s="8">
        <v>18.23</v>
      </c>
      <c r="X171" s="8">
        <v>0.495</v>
      </c>
      <c r="Y171" s="8">
        <v>0.26300000000000001</v>
      </c>
      <c r="Z171" s="8">
        <v>10.039999999999999</v>
      </c>
      <c r="AA171" s="8">
        <v>0.82800000000000007</v>
      </c>
      <c r="AB171" s="8">
        <v>2.1059999999999999</v>
      </c>
      <c r="AC171" s="8">
        <v>0.34399999999999997</v>
      </c>
      <c r="AD171" s="8">
        <v>2.4630000000000001</v>
      </c>
      <c r="AE171" s="8">
        <v>1.1279999999999999</v>
      </c>
      <c r="AF171" s="8">
        <v>0.497</v>
      </c>
      <c r="AG171" s="8">
        <v>1.9530000000000001</v>
      </c>
      <c r="AH171" s="8">
        <v>0.316</v>
      </c>
      <c r="AI171" s="8">
        <v>2.5249999999999999</v>
      </c>
      <c r="AJ171" s="8">
        <v>0.60299999999999998</v>
      </c>
      <c r="AK171" s="8">
        <v>1.738</v>
      </c>
      <c r="AL171" s="8">
        <v>0.252</v>
      </c>
      <c r="AM171" s="8">
        <v>1.8089999999999999</v>
      </c>
      <c r="AN171" s="8">
        <v>0.27100000000000002</v>
      </c>
      <c r="AO171" s="8">
        <v>0.60399999999999998</v>
      </c>
      <c r="AP171" s="8">
        <v>4.6849999999999996</v>
      </c>
      <c r="AQ171" s="8">
        <v>7.2999999999999995E-2</v>
      </c>
      <c r="AR171" s="8">
        <v>2.7000000000000003E-2</v>
      </c>
    </row>
    <row r="172" spans="1:44" x14ac:dyDescent="0.2">
      <c r="A172" s="39" t="s">
        <v>211</v>
      </c>
      <c r="C172" s="8">
        <v>1.7789999999999999</v>
      </c>
      <c r="D172" s="8">
        <v>9.6989999999999998</v>
      </c>
      <c r="E172" s="8">
        <v>15.99</v>
      </c>
      <c r="F172" s="15">
        <v>0.95398000000000005</v>
      </c>
      <c r="G172" s="15">
        <f>F172*G5</f>
        <v>45.7528808</v>
      </c>
      <c r="H172" s="8">
        <v>5.8000000000000003E-2</v>
      </c>
      <c r="I172" s="8">
        <v>13.34</v>
      </c>
      <c r="J172" s="14">
        <v>5485</v>
      </c>
      <c r="K172" s="8">
        <v>338.1</v>
      </c>
      <c r="L172" s="8">
        <v>406.3</v>
      </c>
      <c r="M172" s="8">
        <v>1362</v>
      </c>
      <c r="N172" s="8">
        <v>11.42</v>
      </c>
      <c r="O172" s="8">
        <v>54.83</v>
      </c>
      <c r="P172" s="8">
        <v>163.1</v>
      </c>
      <c r="Q172" s="8">
        <v>159.9</v>
      </c>
      <c r="R172" s="8">
        <v>77.78</v>
      </c>
      <c r="S172" s="8">
        <v>15.72</v>
      </c>
      <c r="T172" s="8">
        <v>0.85899999999999999</v>
      </c>
      <c r="U172" s="8">
        <v>105.55</v>
      </c>
      <c r="V172" s="8">
        <v>16.3</v>
      </c>
      <c r="W172" s="8">
        <v>18.63</v>
      </c>
      <c r="X172" s="8">
        <v>0.57300000000000006</v>
      </c>
      <c r="Y172" s="8">
        <v>0.31499999999999995</v>
      </c>
      <c r="Z172" s="8">
        <v>9.3829999999999991</v>
      </c>
      <c r="AA172" s="8">
        <v>0.84299999999999997</v>
      </c>
      <c r="AB172" s="8">
        <v>2.157</v>
      </c>
      <c r="AC172" s="8">
        <v>0.39800000000000002</v>
      </c>
      <c r="AD172" s="8">
        <v>2.3839999999999999</v>
      </c>
      <c r="AE172" s="8">
        <v>1.093</v>
      </c>
      <c r="AF172" s="8">
        <v>0.51400000000000001</v>
      </c>
      <c r="AG172" s="8">
        <v>2.1019999999999999</v>
      </c>
      <c r="AH172" s="8">
        <v>0.40699999999999997</v>
      </c>
      <c r="AI172" s="8">
        <v>2.786</v>
      </c>
      <c r="AJ172" s="8">
        <v>0.61899999999999999</v>
      </c>
      <c r="AK172" s="8">
        <v>1.891</v>
      </c>
      <c r="AL172" s="8">
        <v>0.27600000000000002</v>
      </c>
      <c r="AM172" s="8">
        <v>1.8129999999999999</v>
      </c>
      <c r="AN172" s="8">
        <v>0.28399999999999997</v>
      </c>
      <c r="AO172" s="8">
        <v>0.71699999999999997</v>
      </c>
      <c r="AP172" s="8">
        <v>3.9180000000000001</v>
      </c>
      <c r="AQ172" s="8">
        <v>7.5999999999999998E-2</v>
      </c>
      <c r="AR172" s="8">
        <v>3.6999999999999998E-2</v>
      </c>
    </row>
    <row r="173" spans="1:44" x14ac:dyDescent="0.2">
      <c r="A173" s="39" t="s">
        <v>200</v>
      </c>
      <c r="C173" s="8">
        <v>2.3140000000000001</v>
      </c>
      <c r="D173" s="8">
        <v>7.2750000000000004</v>
      </c>
      <c r="E173" s="8">
        <v>13.96</v>
      </c>
      <c r="F173" s="15">
        <v>0.97357000000000005</v>
      </c>
      <c r="G173" s="15">
        <f>F173*G6</f>
        <v>48.581143000000004</v>
      </c>
      <c r="H173" s="8">
        <v>0.53200000000000003</v>
      </c>
      <c r="I173" s="8">
        <v>11.65</v>
      </c>
      <c r="J173" s="14">
        <v>15760</v>
      </c>
      <c r="K173" s="8">
        <v>321.8</v>
      </c>
      <c r="L173" s="8">
        <v>285.3</v>
      </c>
      <c r="M173" s="8">
        <v>1341</v>
      </c>
      <c r="N173" s="8">
        <v>12.27</v>
      </c>
      <c r="O173" s="8">
        <v>49.04</v>
      </c>
      <c r="P173" s="8">
        <v>122.7</v>
      </c>
      <c r="Q173" s="8">
        <v>224.1</v>
      </c>
      <c r="R173" s="8">
        <v>112.6</v>
      </c>
      <c r="S173" s="8">
        <v>22.44</v>
      </c>
      <c r="T173" s="8">
        <v>10.19</v>
      </c>
      <c r="U173" s="8">
        <v>386.65</v>
      </c>
      <c r="V173" s="8">
        <v>26.52</v>
      </c>
      <c r="W173" s="8">
        <v>176.75</v>
      </c>
      <c r="X173" s="8">
        <v>16.55</v>
      </c>
      <c r="Y173" s="8">
        <v>0.376</v>
      </c>
      <c r="Z173" s="8">
        <v>130.6</v>
      </c>
      <c r="AA173" s="8">
        <v>16.55</v>
      </c>
      <c r="AB173" s="8">
        <v>37.06</v>
      </c>
      <c r="AC173" s="8">
        <v>5.1109999999999998</v>
      </c>
      <c r="AD173" s="8">
        <v>25</v>
      </c>
      <c r="AE173" s="8">
        <v>6.0709999999999997</v>
      </c>
      <c r="AF173" s="8">
        <v>2.0470000000000002</v>
      </c>
      <c r="AG173" s="8">
        <v>6.6680000000000001</v>
      </c>
      <c r="AH173" s="8">
        <v>0.94299999999999995</v>
      </c>
      <c r="AI173" s="8">
        <v>5.5129999999999999</v>
      </c>
      <c r="AJ173" s="8">
        <v>1.036</v>
      </c>
      <c r="AK173" s="8">
        <v>2.5760000000000001</v>
      </c>
      <c r="AL173" s="8">
        <v>0.34</v>
      </c>
      <c r="AM173" s="8">
        <v>2.2309999999999999</v>
      </c>
      <c r="AN173" s="8">
        <v>0.30399999999999999</v>
      </c>
      <c r="AO173" s="8">
        <v>4.0789999999999997</v>
      </c>
      <c r="AP173" s="8">
        <v>3.0139999999999998</v>
      </c>
      <c r="AQ173" s="8">
        <v>1.4379999999999999</v>
      </c>
      <c r="AR173" s="8">
        <v>0.45200000000000001</v>
      </c>
    </row>
    <row r="174" spans="1:44" x14ac:dyDescent="0.2">
      <c r="A174" s="39" t="s">
        <v>201</v>
      </c>
      <c r="C174" s="8">
        <v>2.3540000000000001</v>
      </c>
      <c r="D174" s="8">
        <v>7.351</v>
      </c>
      <c r="E174" s="8">
        <v>14.11</v>
      </c>
      <c r="F174" s="15">
        <v>0.91142000000000001</v>
      </c>
      <c r="G174" s="15">
        <f>F174*G6</f>
        <v>45.479858</v>
      </c>
      <c r="H174" s="8">
        <v>0.53800000000000003</v>
      </c>
      <c r="I174" s="8">
        <v>11.61</v>
      </c>
      <c r="J174" s="14">
        <v>16010</v>
      </c>
      <c r="K174" s="8">
        <v>334.7</v>
      </c>
      <c r="L174" s="8">
        <v>283.5</v>
      </c>
      <c r="M174" s="8">
        <v>1345</v>
      </c>
      <c r="N174" s="8">
        <v>12.33</v>
      </c>
      <c r="O174" s="8">
        <v>48.54</v>
      </c>
      <c r="P174" s="8">
        <v>130.4</v>
      </c>
      <c r="Q174" s="8">
        <v>264.3</v>
      </c>
      <c r="R174" s="8">
        <v>146.69999999999999</v>
      </c>
      <c r="S174" s="8">
        <v>21.99</v>
      </c>
      <c r="T174" s="8">
        <v>10.34</v>
      </c>
      <c r="U174" s="8">
        <v>388.65</v>
      </c>
      <c r="V174" s="8">
        <v>26.55</v>
      </c>
      <c r="W174" s="8">
        <v>178.55</v>
      </c>
      <c r="X174" s="8">
        <v>16.470000000000002</v>
      </c>
      <c r="Y174" s="8">
        <v>0.32099999999999995</v>
      </c>
      <c r="Z174" s="8">
        <v>130.1</v>
      </c>
      <c r="AA174" s="8">
        <v>17.11</v>
      </c>
      <c r="AB174" s="8">
        <v>38.409999999999997</v>
      </c>
      <c r="AC174" s="8">
        <v>5.1859999999999999</v>
      </c>
      <c r="AD174" s="8">
        <v>25.57</v>
      </c>
      <c r="AE174" s="8">
        <v>6.2640000000000002</v>
      </c>
      <c r="AF174" s="8">
        <v>2.125</v>
      </c>
      <c r="AG174" s="8">
        <v>6.9980000000000002</v>
      </c>
      <c r="AH174" s="8">
        <v>0.96</v>
      </c>
      <c r="AI174" s="8">
        <v>5.7770000000000001</v>
      </c>
      <c r="AJ174" s="8">
        <v>1.0349999999999999</v>
      </c>
      <c r="AK174" s="8">
        <v>2.8519999999999999</v>
      </c>
      <c r="AL174" s="8">
        <v>0.35499999999999998</v>
      </c>
      <c r="AM174" s="8">
        <v>2.214</v>
      </c>
      <c r="AN174" s="8">
        <v>0.30099999999999999</v>
      </c>
      <c r="AO174" s="8">
        <v>4.1319999999999997</v>
      </c>
      <c r="AP174" s="8">
        <v>3.306</v>
      </c>
      <c r="AQ174" s="8">
        <v>1.5070000000000001</v>
      </c>
      <c r="AR174" s="8">
        <v>0.41000000000000003</v>
      </c>
    </row>
    <row r="175" spans="1:44" x14ac:dyDescent="0.2">
      <c r="A175" s="39" t="s">
        <v>204</v>
      </c>
      <c r="C175" s="8">
        <v>3.2210000000000001</v>
      </c>
      <c r="D175" s="8">
        <v>3.4590000000000001</v>
      </c>
      <c r="E175" s="8">
        <v>12.93</v>
      </c>
      <c r="F175" s="15">
        <v>0.79478000000000004</v>
      </c>
      <c r="G175" s="15">
        <f>F175*G7</f>
        <v>42.997598000000004</v>
      </c>
      <c r="H175" s="8">
        <v>1.7110000000000001</v>
      </c>
      <c r="I175" s="8">
        <v>6.8360000000000003</v>
      </c>
      <c r="J175" s="14">
        <v>12680</v>
      </c>
      <c r="K175" s="8">
        <v>436.1</v>
      </c>
      <c r="L175" s="8">
        <v>14.73</v>
      </c>
      <c r="M175" s="8">
        <v>1533</v>
      </c>
      <c r="N175" s="8">
        <v>13.36</v>
      </c>
      <c r="O175" s="8">
        <v>39.99</v>
      </c>
      <c r="P175" s="8">
        <v>27.71</v>
      </c>
      <c r="Q175" s="8">
        <v>79.040000000000006</v>
      </c>
      <c r="R175" s="8">
        <v>142.19999999999999</v>
      </c>
      <c r="S175" s="8">
        <v>23.51</v>
      </c>
      <c r="T175" s="8">
        <v>51.88</v>
      </c>
      <c r="U175" s="8">
        <v>313.14999999999998</v>
      </c>
      <c r="V175" s="8">
        <v>26.42</v>
      </c>
      <c r="W175" s="8">
        <v>145.75</v>
      </c>
      <c r="X175" s="8">
        <v>10.780000000000001</v>
      </c>
      <c r="Y175" s="8">
        <v>1.004</v>
      </c>
      <c r="Z175" s="8">
        <v>637.9</v>
      </c>
      <c r="AA175" s="8">
        <v>23.69</v>
      </c>
      <c r="AB175" s="8">
        <v>50.67</v>
      </c>
      <c r="AC175" s="8">
        <v>5.9379999999999997</v>
      </c>
      <c r="AD175" s="8">
        <v>25.23</v>
      </c>
      <c r="AE175" s="8">
        <v>5.9409999999999998</v>
      </c>
      <c r="AF175" s="8">
        <v>1.786</v>
      </c>
      <c r="AG175" s="8">
        <v>5.1929999999999996</v>
      </c>
      <c r="AH175" s="8">
        <v>0.83899999999999997</v>
      </c>
      <c r="AI175" s="8">
        <v>5.1360000000000001</v>
      </c>
      <c r="AJ175" s="8">
        <v>1.0089999999999999</v>
      </c>
      <c r="AK175" s="8">
        <v>2.827</v>
      </c>
      <c r="AL175" s="8">
        <v>0.40300000000000002</v>
      </c>
      <c r="AM175" s="8">
        <v>2.84</v>
      </c>
      <c r="AN175" s="8">
        <v>0.40799999999999997</v>
      </c>
      <c r="AO175" s="8">
        <v>3.1520000000000001</v>
      </c>
      <c r="AP175" s="8">
        <v>11.73</v>
      </c>
      <c r="AQ175" s="8">
        <v>5.1419999999999995</v>
      </c>
      <c r="AR175" s="8">
        <v>1.694</v>
      </c>
    </row>
    <row r="176" spans="1:44" x14ac:dyDescent="0.2">
      <c r="A176" s="39" t="s">
        <v>202</v>
      </c>
      <c r="C176" s="8">
        <v>3.2080000000000002</v>
      </c>
      <c r="D176" s="8">
        <v>3.4460000000000002</v>
      </c>
      <c r="E176" s="8">
        <v>13.14</v>
      </c>
      <c r="F176" s="15">
        <v>0.85677000000000003</v>
      </c>
      <c r="G176" s="15">
        <f>F176*G7</f>
        <v>46.351257000000004</v>
      </c>
      <c r="H176" s="8">
        <v>1.6579999999999999</v>
      </c>
      <c r="I176" s="8">
        <v>6.8029999999999999</v>
      </c>
      <c r="J176" s="14">
        <v>12810</v>
      </c>
      <c r="K176" s="8">
        <v>433.3</v>
      </c>
      <c r="L176" s="8">
        <v>17.649999999999999</v>
      </c>
      <c r="M176" s="8">
        <v>1542</v>
      </c>
      <c r="N176" s="8">
        <v>13.35</v>
      </c>
      <c r="O176" s="8">
        <v>38.97</v>
      </c>
      <c r="P176" s="8">
        <v>33.119999999999997</v>
      </c>
      <c r="Q176" s="8">
        <v>75.83</v>
      </c>
      <c r="R176" s="8">
        <v>143</v>
      </c>
      <c r="S176" s="8">
        <v>24.04</v>
      </c>
      <c r="T176" s="8">
        <v>50.05</v>
      </c>
      <c r="U176" s="8">
        <v>317.05</v>
      </c>
      <c r="V176" s="8">
        <v>28.19</v>
      </c>
      <c r="W176" s="8">
        <v>154.55000000000001</v>
      </c>
      <c r="X176" s="8">
        <v>10.950000000000001</v>
      </c>
      <c r="Y176" s="8">
        <v>0.92200000000000004</v>
      </c>
      <c r="Z176" s="8">
        <v>643.1</v>
      </c>
      <c r="AA176" s="8">
        <v>24.87</v>
      </c>
      <c r="AB176" s="8">
        <v>52.26</v>
      </c>
      <c r="AC176" s="8">
        <v>6.4249999999999998</v>
      </c>
      <c r="AD176" s="8">
        <v>26.46</v>
      </c>
      <c r="AE176" s="8">
        <v>5.9790000000000001</v>
      </c>
      <c r="AF176" s="8">
        <v>1.8560000000000001</v>
      </c>
      <c r="AG176" s="8">
        <v>5.9029999999999996</v>
      </c>
      <c r="AH176" s="8">
        <v>0.86799999999999999</v>
      </c>
      <c r="AI176" s="8">
        <v>5.3739999999999997</v>
      </c>
      <c r="AJ176" s="8">
        <v>1.1160000000000001</v>
      </c>
      <c r="AK176" s="8">
        <v>2.91</v>
      </c>
      <c r="AL176" s="8">
        <v>0.41399999999999998</v>
      </c>
      <c r="AM176" s="8">
        <v>2.99</v>
      </c>
      <c r="AN176" s="8">
        <v>0.438</v>
      </c>
      <c r="AO176" s="8">
        <v>3.0249999999999999</v>
      </c>
      <c r="AP176" s="8">
        <v>9.1509999999999998</v>
      </c>
      <c r="AQ176" s="8">
        <v>5.7809999999999997</v>
      </c>
      <c r="AR176" s="8">
        <v>1.736</v>
      </c>
    </row>
    <row r="177" spans="1:44" x14ac:dyDescent="0.2">
      <c r="A177" s="39" t="s">
        <v>212</v>
      </c>
      <c r="C177" s="8">
        <v>3.3047182044887777</v>
      </c>
      <c r="D177" s="8">
        <v>2.892237086477075</v>
      </c>
      <c r="E177" s="8">
        <v>10.364452054794519</v>
      </c>
      <c r="F177" s="15">
        <v>5.5830694468760565E-2</v>
      </c>
      <c r="G177" s="15">
        <f>F177*G7</f>
        <v>3.0204405707599467</v>
      </c>
      <c r="H177" s="8">
        <v>2.0088208685162847</v>
      </c>
      <c r="I177" s="8">
        <v>3.9411559606056152</v>
      </c>
      <c r="J177" s="14">
        <v>7161.4429352068692</v>
      </c>
      <c r="K177" s="8">
        <v>340.66383567966767</v>
      </c>
      <c r="L177" s="8">
        <v>140.73799433427766</v>
      </c>
      <c r="M177" s="8">
        <v>1145.422178988327</v>
      </c>
      <c r="N177" s="8">
        <v>10.643176029962547</v>
      </c>
      <c r="O177" s="8">
        <v>34.769722863741343</v>
      </c>
      <c r="P177" s="8">
        <v>145.12828804347825</v>
      </c>
      <c r="Q177" s="8">
        <v>1221.1326651720956</v>
      </c>
      <c r="R177" s="8">
        <v>257.79020979020981</v>
      </c>
      <c r="S177" s="8">
        <v>28.750586522462559</v>
      </c>
      <c r="T177" s="8">
        <v>60.87992007992009</v>
      </c>
      <c r="U177" s="8">
        <v>140.25113636363633</v>
      </c>
      <c r="V177" s="8">
        <v>10.251862362539907</v>
      </c>
      <c r="W177" s="8">
        <v>196.46516526247569</v>
      </c>
      <c r="X177" s="8">
        <v>8.6483266972477058</v>
      </c>
      <c r="Y177" s="8">
        <v>20.990735426008968</v>
      </c>
      <c r="Z177" s="8">
        <v>381.77616233867207</v>
      </c>
      <c r="AA177" s="8">
        <v>9.8900040257648953</v>
      </c>
      <c r="AB177" s="8">
        <v>28.836440872560274</v>
      </c>
      <c r="AC177" s="8">
        <v>2.6947736964980544</v>
      </c>
      <c r="AD177" s="8">
        <v>10.028877551020406</v>
      </c>
      <c r="AE177" s="8">
        <v>2.3758757317277137</v>
      </c>
      <c r="AF177" s="8">
        <v>0.76812284482758608</v>
      </c>
      <c r="AG177" s="8">
        <v>1.8638809080128751</v>
      </c>
      <c r="AH177" s="8">
        <v>0.35742972350230423</v>
      </c>
      <c r="AI177" s="8">
        <v>1.4578342017119463</v>
      </c>
      <c r="AJ177" s="8">
        <v>0.37278225806451609</v>
      </c>
      <c r="AK177" s="8">
        <v>1.0608415807560136</v>
      </c>
      <c r="AL177" s="8">
        <v>0.15096618357487923</v>
      </c>
      <c r="AM177" s="8">
        <v>1.1707829431438126</v>
      </c>
      <c r="AN177" s="8">
        <v>9.5013698630136978E-2</v>
      </c>
      <c r="AO177" s="8">
        <v>4.7246921797004982</v>
      </c>
      <c r="AP177" s="8">
        <v>68.626773030269916</v>
      </c>
      <c r="AQ177" s="8">
        <v>1.4062655788925535</v>
      </c>
      <c r="AR177" s="8">
        <v>0.77888991888760128</v>
      </c>
    </row>
    <row r="178" spans="1:44" x14ac:dyDescent="0.2">
      <c r="A178" s="39" t="s">
        <v>213</v>
      </c>
      <c r="C178" s="8">
        <v>3.4579775561097255</v>
      </c>
      <c r="D178" s="8">
        <v>2.943540626813697</v>
      </c>
      <c r="E178" s="8">
        <v>11.048310502283103</v>
      </c>
      <c r="F178" s="15">
        <v>3.5174026751636958E-2</v>
      </c>
      <c r="G178" s="15">
        <f>F178*G7</f>
        <v>1.9029148472635595</v>
      </c>
      <c r="H178" s="8">
        <v>2.3489445114595897</v>
      </c>
      <c r="I178" s="8">
        <v>3.5225318241952079</v>
      </c>
      <c r="J178" s="14">
        <v>8067.6518345042932</v>
      </c>
      <c r="K178" s="8">
        <v>395.54954996538197</v>
      </c>
      <c r="L178" s="8">
        <v>76.383682719546755</v>
      </c>
      <c r="M178" s="8">
        <v>1135.9416342412453</v>
      </c>
      <c r="N178" s="8">
        <v>10.643176029962547</v>
      </c>
      <c r="O178" s="8">
        <v>36.054341801385689</v>
      </c>
      <c r="P178" s="8">
        <v>278.61784420289854</v>
      </c>
      <c r="Q178" s="8">
        <v>1654.5284188315973</v>
      </c>
      <c r="R178" s="8">
        <v>323.58041958041957</v>
      </c>
      <c r="S178" s="8">
        <v>32.545357737104823</v>
      </c>
      <c r="T178" s="8">
        <v>73.386773226773244</v>
      </c>
      <c r="U178" s="8">
        <v>145.76874999999998</v>
      </c>
      <c r="V178" s="8">
        <v>11.150407946080168</v>
      </c>
      <c r="W178" s="8">
        <v>146.05816591056384</v>
      </c>
      <c r="X178" s="8">
        <v>8.2113494495412844</v>
      </c>
      <c r="Y178" s="8">
        <v>58.054977578475338</v>
      </c>
      <c r="Z178" s="8">
        <v>392.33183019748094</v>
      </c>
      <c r="AA178" s="8">
        <v>11.143768115942029</v>
      </c>
      <c r="AB178" s="8">
        <v>28.078760045924223</v>
      </c>
      <c r="AC178" s="8">
        <v>2.7414028015564202</v>
      </c>
      <c r="AD178" s="8">
        <v>10.687619047619046</v>
      </c>
      <c r="AE178" s="8">
        <v>1.9610903161063724</v>
      </c>
      <c r="AF178" s="8">
        <v>0.6606885775862068</v>
      </c>
      <c r="AG178" s="8">
        <v>2.0819049635778422</v>
      </c>
      <c r="AH178" s="8">
        <v>0.37154723502304149</v>
      </c>
      <c r="AI178" s="8">
        <v>1.948466505396353</v>
      </c>
      <c r="AJ178" s="8">
        <v>0.3675806451612903</v>
      </c>
      <c r="AK178" s="8">
        <v>1.0862003436426115</v>
      </c>
      <c r="AL178" s="8">
        <v>0.19323671497584541</v>
      </c>
      <c r="AM178" s="8">
        <v>1.1407468227424749</v>
      </c>
      <c r="AN178" s="8">
        <v>0.13087671232876713</v>
      </c>
      <c r="AO178" s="8">
        <v>2.9792013311148091</v>
      </c>
      <c r="AP178" s="8">
        <v>92.561250136597081</v>
      </c>
      <c r="AQ178" s="8">
        <v>1.8659014060059018</v>
      </c>
      <c r="AR178" s="8">
        <v>0.75953418308227105</v>
      </c>
    </row>
    <row r="179" spans="1:44" x14ac:dyDescent="0.2">
      <c r="A179" s="39" t="s">
        <v>214</v>
      </c>
      <c r="C179" s="8">
        <v>3.3869301745635911</v>
      </c>
      <c r="D179" s="8">
        <v>2.8207785838653514</v>
      </c>
      <c r="E179" s="8">
        <v>10.550958904109589</v>
      </c>
      <c r="F179" s="15">
        <v>3.9965495523886223E-2</v>
      </c>
      <c r="G179" s="15">
        <f>F179*G7</f>
        <v>2.1621333078422449</v>
      </c>
      <c r="H179" s="8">
        <v>2.1904402895054282</v>
      </c>
      <c r="I179" s="8">
        <v>3.6389854475966481</v>
      </c>
      <c r="J179" s="14">
        <v>7146.4889929742385</v>
      </c>
      <c r="K179" s="8">
        <v>322.30948534502653</v>
      </c>
      <c r="L179" s="8">
        <v>47.778628895184148</v>
      </c>
      <c r="M179" s="8">
        <v>1087.6770428015566</v>
      </c>
      <c r="N179" s="8">
        <v>10.312808988764045</v>
      </c>
      <c r="O179" s="8">
        <v>38.736928406466518</v>
      </c>
      <c r="P179" s="8">
        <v>201.77290760869565</v>
      </c>
      <c r="Q179" s="8">
        <v>1574.2699459316896</v>
      </c>
      <c r="R179" s="8">
        <v>330.42797202797203</v>
      </c>
      <c r="S179" s="8">
        <v>28.170981697171378</v>
      </c>
      <c r="T179" s="8">
        <v>63.758481518481531</v>
      </c>
      <c r="U179" s="8">
        <v>139.78579545454545</v>
      </c>
      <c r="V179" s="8">
        <v>9.96842852075204</v>
      </c>
      <c r="W179" s="8">
        <v>138.38998703823719</v>
      </c>
      <c r="X179" s="8">
        <v>8.3685546788990823</v>
      </c>
      <c r="Y179" s="8">
        <v>23.041242152466367</v>
      </c>
      <c r="Z179" s="8">
        <v>407.81861296843408</v>
      </c>
      <c r="AA179" s="8">
        <v>10.419231078904991</v>
      </c>
      <c r="AB179" s="8">
        <v>27.766773823191734</v>
      </c>
      <c r="AC179" s="8">
        <v>2.6882974319066149</v>
      </c>
      <c r="AD179" s="8">
        <v>10.810748299319725</v>
      </c>
      <c r="AE179" s="8">
        <v>2.2252165914032447</v>
      </c>
      <c r="AF179" s="8">
        <v>0.68835129310344823</v>
      </c>
      <c r="AG179" s="8">
        <v>1.676762324241911</v>
      </c>
      <c r="AH179" s="8">
        <v>0.34780414746543786</v>
      </c>
      <c r="AI179" s="8">
        <v>1.5781484927428358</v>
      </c>
      <c r="AJ179" s="8">
        <v>0.35081989247311823</v>
      </c>
      <c r="AK179" s="8">
        <v>1.1363140893470789</v>
      </c>
      <c r="AL179" s="8">
        <v>0.17330917874396135</v>
      </c>
      <c r="AM179" s="8">
        <v>0.87104749163879591</v>
      </c>
      <c r="AN179" s="8">
        <v>0.12202739726027396</v>
      </c>
      <c r="AO179" s="8">
        <v>2.6476206322795344</v>
      </c>
      <c r="AP179" s="8">
        <v>97.353622554912022</v>
      </c>
      <c r="AQ179" s="8">
        <v>1.3969453219927097</v>
      </c>
      <c r="AR179" s="8">
        <v>0.66142062572421778</v>
      </c>
    </row>
    <row r="180" spans="1:44" x14ac:dyDescent="0.2">
      <c r="A180" s="39" t="s">
        <v>215</v>
      </c>
      <c r="C180" s="8">
        <v>3.3432780548628429</v>
      </c>
      <c r="D180" s="8">
        <v>3.0535621009866509</v>
      </c>
      <c r="E180" s="8">
        <v>10.821095890410959</v>
      </c>
      <c r="F180" s="15">
        <v>0.11691813683952519</v>
      </c>
      <c r="G180" s="15">
        <f>F180*G7</f>
        <v>6.3252712030183131</v>
      </c>
      <c r="H180" s="8">
        <v>1.9859843184559709</v>
      </c>
      <c r="I180" s="8">
        <v>3.5096063501396442</v>
      </c>
      <c r="J180" s="14">
        <v>8692.6463700234199</v>
      </c>
      <c r="K180" s="8">
        <v>413.36060466189707</v>
      </c>
      <c r="L180" s="8">
        <v>26.988696883852693</v>
      </c>
      <c r="M180" s="8">
        <v>1186.3709468223087</v>
      </c>
      <c r="N180" s="8">
        <v>10.518172284644194</v>
      </c>
      <c r="O180" s="8">
        <v>35.476453682319736</v>
      </c>
      <c r="P180" s="8">
        <v>101.63342391304349</v>
      </c>
      <c r="Q180" s="8">
        <v>526.15417380983786</v>
      </c>
      <c r="R180" s="8">
        <v>266.11118881118881</v>
      </c>
      <c r="S180" s="8">
        <v>26.083327787021631</v>
      </c>
      <c r="T180" s="8">
        <v>56.981106893106897</v>
      </c>
      <c r="U180" s="8">
        <v>161.52291666666667</v>
      </c>
      <c r="V180" s="8">
        <v>12.075235899255054</v>
      </c>
      <c r="W180" s="8">
        <v>85.975145819831496</v>
      </c>
      <c r="X180" s="8">
        <v>7.2418677981651376</v>
      </c>
      <c r="Y180" s="8">
        <v>15.945269058295963</v>
      </c>
      <c r="Z180" s="8">
        <v>395.57816824755088</v>
      </c>
      <c r="AA180" s="8">
        <v>11.655072463768116</v>
      </c>
      <c r="AB180" s="8">
        <v>29.641102181400683</v>
      </c>
      <c r="AC180" s="8">
        <v>2.9061109727626455</v>
      </c>
      <c r="AD180" s="8">
        <v>11.468359788359788</v>
      </c>
      <c r="AE180" s="8">
        <v>2.0318539889613647</v>
      </c>
      <c r="AF180" s="8">
        <v>0.71436260775862059</v>
      </c>
      <c r="AG180" s="8">
        <v>2.3549313908182281</v>
      </c>
      <c r="AH180" s="8">
        <v>0.33686059907834098</v>
      </c>
      <c r="AI180" s="8">
        <v>2.3570945292147378</v>
      </c>
      <c r="AJ180" s="8">
        <v>0.39322580645161281</v>
      </c>
      <c r="AK180" s="8">
        <v>1.1461670103092783</v>
      </c>
      <c r="AL180" s="8">
        <v>0.20173913043478264</v>
      </c>
      <c r="AM180" s="8">
        <v>1.1456244147157189</v>
      </c>
      <c r="AN180" s="8">
        <v>0.16038812785388129</v>
      </c>
      <c r="AO180" s="8">
        <v>1.6939950083194675</v>
      </c>
      <c r="AP180" s="8">
        <v>31.395475904272754</v>
      </c>
      <c r="AQ180" s="8">
        <v>2.2813272001388647</v>
      </c>
      <c r="AR180" s="8">
        <v>0.76148609501738129</v>
      </c>
    </row>
    <row r="181" spans="1:44" x14ac:dyDescent="0.2">
      <c r="A181" s="39" t="s">
        <v>216</v>
      </c>
      <c r="C181" s="8">
        <v>3.6831284289276809</v>
      </c>
      <c r="D181" s="8">
        <v>3.0498325594892628</v>
      </c>
      <c r="E181" s="8">
        <v>9.8743683409436827</v>
      </c>
      <c r="F181" s="15">
        <v>9.9039226163381067E-2</v>
      </c>
      <c r="G181" s="15">
        <f>F181*G7</f>
        <v>5.3580221354389161</v>
      </c>
      <c r="H181" s="8">
        <v>2.2845898673100118</v>
      </c>
      <c r="I181" s="8">
        <v>3.5422601793326476</v>
      </c>
      <c r="J181" s="14">
        <v>8743.1850117096019</v>
      </c>
      <c r="K181" s="8">
        <v>448.26203554119547</v>
      </c>
      <c r="L181" s="8">
        <v>24.459943342776207</v>
      </c>
      <c r="M181" s="8">
        <v>1236.8002594033721</v>
      </c>
      <c r="N181" s="8">
        <v>11.268194756554307</v>
      </c>
      <c r="O181" s="8">
        <v>38.865424685655633</v>
      </c>
      <c r="P181" s="8">
        <v>97.896014492753636</v>
      </c>
      <c r="Q181" s="8">
        <v>525.06674139522613</v>
      </c>
      <c r="R181" s="8">
        <v>222.79860139860139</v>
      </c>
      <c r="S181" s="8">
        <v>29.1781697171381</v>
      </c>
      <c r="T181" s="8">
        <v>67.869470529470533</v>
      </c>
      <c r="U181" s="8">
        <v>159.7954861111111</v>
      </c>
      <c r="V181" s="8">
        <v>12.685228804540616</v>
      </c>
      <c r="W181" s="8">
        <v>88.824270900842507</v>
      </c>
      <c r="X181" s="8">
        <v>7.3480892660550454</v>
      </c>
      <c r="Y181" s="8">
        <v>14.173923766816145</v>
      </c>
      <c r="Z181" s="8">
        <v>407.930088633183</v>
      </c>
      <c r="AA181" s="8">
        <v>12.010144927536233</v>
      </c>
      <c r="AB181" s="8">
        <v>31.087715269804818</v>
      </c>
      <c r="AC181" s="8">
        <v>2.9067698054474702</v>
      </c>
      <c r="AD181" s="8">
        <v>11.652063492063492</v>
      </c>
      <c r="AE181" s="8">
        <v>2.1078208730556951</v>
      </c>
      <c r="AF181" s="8">
        <v>0.72708943965517236</v>
      </c>
      <c r="AG181" s="8">
        <v>2.3731331526342543</v>
      </c>
      <c r="AH181" s="8">
        <v>0.36821198156682028</v>
      </c>
      <c r="AI181" s="8">
        <v>2.3027964272422774</v>
      </c>
      <c r="AJ181" s="8">
        <v>0.38125806451612904</v>
      </c>
      <c r="AK181" s="8">
        <v>1.1498762886597937</v>
      </c>
      <c r="AL181" s="8">
        <v>0.22106280193236716</v>
      </c>
      <c r="AM181" s="8">
        <v>1.1364789297658862</v>
      </c>
      <c r="AN181" s="8">
        <v>0.16167123287671234</v>
      </c>
      <c r="AO181" s="8">
        <v>1.8600565723793681</v>
      </c>
      <c r="AP181" s="8">
        <v>34.342957053873889</v>
      </c>
      <c r="AQ181" s="8">
        <v>2.2421360874848117</v>
      </c>
      <c r="AR181" s="8">
        <v>0.85452723059096181</v>
      </c>
    </row>
    <row r="182" spans="1:44" x14ac:dyDescent="0.2">
      <c r="A182" s="39" t="s">
        <v>218</v>
      </c>
      <c r="C182" s="8">
        <v>3.0033715710723192</v>
      </c>
      <c r="D182" s="8">
        <v>3.272247243180499</v>
      </c>
      <c r="E182" s="8">
        <v>10.328957382039574</v>
      </c>
      <c r="F182" s="15">
        <v>1.026033834167863</v>
      </c>
      <c r="G182" s="15">
        <f>F182*G7</f>
        <v>55.50843042848139</v>
      </c>
      <c r="H182" s="8">
        <v>1.4961550060313631</v>
      </c>
      <c r="I182" s="8">
        <v>4.5834273114802286</v>
      </c>
      <c r="J182" s="14">
        <v>9004.4964871194388</v>
      </c>
      <c r="K182" s="8">
        <v>356.26681283175623</v>
      </c>
      <c r="L182" s="8">
        <v>21.12612464589235</v>
      </c>
      <c r="M182" s="8">
        <v>1272.8929961089493</v>
      </c>
      <c r="N182" s="8">
        <v>11.003325842696629</v>
      </c>
      <c r="O182" s="8">
        <v>35.12958686168848</v>
      </c>
      <c r="P182" s="8">
        <v>27.754529999999999</v>
      </c>
      <c r="Q182" s="8">
        <v>76.31075959382828</v>
      </c>
      <c r="R182" s="8">
        <v>88.820209790209802</v>
      </c>
      <c r="S182" s="8">
        <v>18.100648918469219</v>
      </c>
      <c r="T182" s="8">
        <v>41.782875124875126</v>
      </c>
      <c r="U182" s="8">
        <v>198.16717171717173</v>
      </c>
      <c r="V182" s="8">
        <v>16.796651294785384</v>
      </c>
      <c r="W182" s="8">
        <v>88.815197666882696</v>
      </c>
      <c r="X182" s="8">
        <v>7.6055619266055032</v>
      </c>
      <c r="Y182" s="8">
        <v>1.4137679372197309</v>
      </c>
      <c r="Z182" s="8">
        <v>408.58149587933445</v>
      </c>
      <c r="AA182" s="8">
        <v>13.058989533011271</v>
      </c>
      <c r="AB182" s="8">
        <v>35.003308457711448</v>
      </c>
      <c r="AC182" s="8">
        <v>3.2548371984435804</v>
      </c>
      <c r="AD182" s="8">
        <v>13.961012849584277</v>
      </c>
      <c r="AE182" s="8">
        <v>3.713487874226459</v>
      </c>
      <c r="AF182" s="8">
        <v>1.1094962284482759</v>
      </c>
      <c r="AG182" s="8">
        <v>2.4026352702015927</v>
      </c>
      <c r="AH182" s="8">
        <v>0.41474654377880182</v>
      </c>
      <c r="AI182" s="8">
        <v>2.8273918868626722</v>
      </c>
      <c r="AJ182" s="8">
        <v>0.46839516129032249</v>
      </c>
      <c r="AK182" s="8">
        <v>1.7227219931271476</v>
      </c>
      <c r="AL182" s="8">
        <v>0.19757487922705311</v>
      </c>
      <c r="AM182" s="8">
        <v>1.4889966555183942</v>
      </c>
      <c r="AN182" s="8">
        <v>0.1764474885844749</v>
      </c>
      <c r="AO182" s="8">
        <v>1.7106875207986689</v>
      </c>
      <c r="AP182" s="8">
        <v>7.0744307725931588</v>
      </c>
      <c r="AQ182" s="8">
        <v>2.404036799166811</v>
      </c>
      <c r="AR182" s="8">
        <v>0.67084820393974509</v>
      </c>
    </row>
    <row r="183" spans="1:44" x14ac:dyDescent="0.2">
      <c r="A183" s="39" t="s">
        <v>217</v>
      </c>
      <c r="C183" s="8">
        <v>3.2036608478802995</v>
      </c>
      <c r="D183" s="8">
        <v>3.4495995356935576</v>
      </c>
      <c r="E183" s="8">
        <v>10.816590563165905</v>
      </c>
      <c r="F183" s="15">
        <v>0.93398965089814068</v>
      </c>
      <c r="G183" s="15">
        <f>F183*G7</f>
        <v>50.528840113589411</v>
      </c>
      <c r="H183" s="8">
        <v>1.4676568154402894</v>
      </c>
      <c r="I183" s="8">
        <v>4.709011906511833</v>
      </c>
      <c r="J183" s="14">
        <v>9264.4028103044493</v>
      </c>
      <c r="K183" s="8">
        <v>378.11977844449569</v>
      </c>
      <c r="L183" s="8">
        <v>22.482747875354111</v>
      </c>
      <c r="M183" s="8">
        <v>1278.3443579766538</v>
      </c>
      <c r="N183" s="8">
        <v>11.275685393258428</v>
      </c>
      <c r="O183" s="8">
        <v>36.003079291762894</v>
      </c>
      <c r="P183" s="8">
        <v>22.928188405797101</v>
      </c>
      <c r="Q183" s="8">
        <v>80.554147435052073</v>
      </c>
      <c r="R183" s="8">
        <v>94.573426573426573</v>
      </c>
      <c r="S183" s="8">
        <v>19.341489184692179</v>
      </c>
      <c r="T183" s="8">
        <v>43.637658341658337</v>
      </c>
      <c r="U183" s="8">
        <v>203.54191919191919</v>
      </c>
      <c r="V183" s="8">
        <v>17.638027669386307</v>
      </c>
      <c r="W183" s="8">
        <v>95.027640959170441</v>
      </c>
      <c r="X183" s="8">
        <v>7.8869701834862385</v>
      </c>
      <c r="Y183" s="8">
        <v>1.3564742152466367</v>
      </c>
      <c r="Z183" s="8">
        <v>434.72561032498828</v>
      </c>
      <c r="AA183" s="8">
        <v>13.971525764895329</v>
      </c>
      <c r="AB183" s="8">
        <v>36.402786069651746</v>
      </c>
      <c r="AC183" s="8">
        <v>3.5587548638132298</v>
      </c>
      <c r="AD183" s="8">
        <v>15.261232048374906</v>
      </c>
      <c r="AE183" s="8">
        <v>3.5873932095668164</v>
      </c>
      <c r="AF183" s="8">
        <v>1.1589789870689655</v>
      </c>
      <c r="AG183" s="8">
        <v>2.6833467728273765</v>
      </c>
      <c r="AH183" s="8">
        <v>0.42995391705069125</v>
      </c>
      <c r="AI183" s="8">
        <v>2.8752646073688131</v>
      </c>
      <c r="AJ183" s="8">
        <v>0.50402688172042998</v>
      </c>
      <c r="AK183" s="8">
        <v>1.6403945017182131</v>
      </c>
      <c r="AL183" s="8">
        <v>0.18583091787439612</v>
      </c>
      <c r="AM183" s="8">
        <v>1.4727658862876252</v>
      </c>
      <c r="AN183" s="8">
        <v>0.18533333333333332</v>
      </c>
      <c r="AO183" s="8">
        <v>1.862204326123128</v>
      </c>
      <c r="AP183" s="8">
        <v>6.8845131679597857</v>
      </c>
      <c r="AQ183" s="8">
        <v>2.3885978128797083</v>
      </c>
      <c r="AR183" s="8">
        <v>0.68693626882966408</v>
      </c>
    </row>
    <row r="186" spans="1:44" x14ac:dyDescent="0.2">
      <c r="A186" s="39" t="s">
        <v>193</v>
      </c>
      <c r="B186" s="39" t="s">
        <v>194</v>
      </c>
    </row>
    <row r="187" spans="1:44" x14ac:dyDescent="0.2">
      <c r="A187" s="39" t="s">
        <v>198</v>
      </c>
      <c r="C187" s="8">
        <f>100*($C5-C171)/$C5</f>
        <v>4.4505494505494481</v>
      </c>
      <c r="D187" s="8">
        <f>100*(D5-D171)/D5</f>
        <v>1.4845360824742282</v>
      </c>
      <c r="E187" s="8">
        <f>100*(E5-E171)/E5</f>
        <v>0.90322580645161654</v>
      </c>
      <c r="F187" s="8"/>
      <c r="G187" s="8">
        <f t="shared" ref="G187:AR187" si="112">100*(G5-G171)/G5</f>
        <v>7.5999999999994614E-2</v>
      </c>
      <c r="H187" s="8">
        <f t="shared" si="112"/>
        <v>-226.66666666666669</v>
      </c>
      <c r="I187" s="8">
        <f t="shared" si="112"/>
        <v>3.1578947368421044</v>
      </c>
      <c r="J187" s="14">
        <f t="shared" si="112"/>
        <v>7.2155834450916361</v>
      </c>
      <c r="K187" s="8">
        <f t="shared" si="112"/>
        <v>-1.6129032258064515</v>
      </c>
      <c r="L187" s="8">
        <f t="shared" si="112"/>
        <v>-8.2702702702702773</v>
      </c>
      <c r="M187" s="8">
        <f t="shared" si="112"/>
        <v>-19.543077782123266</v>
      </c>
      <c r="N187" s="8">
        <f t="shared" si="112"/>
        <v>1.9469026548672621</v>
      </c>
      <c r="O187" s="8">
        <f t="shared" si="112"/>
        <v>-4.3269230769230766</v>
      </c>
      <c r="P187" s="8">
        <f t="shared" si="112"/>
        <v>8.2941176470588207</v>
      </c>
      <c r="Q187" s="8">
        <f t="shared" si="112"/>
        <v>-31.120000000000005</v>
      </c>
      <c r="R187" s="8">
        <f t="shared" si="112"/>
        <v>-6.8999999999999977</v>
      </c>
      <c r="S187" s="8">
        <f t="shared" si="112"/>
        <v>0.56249999999999911</v>
      </c>
      <c r="T187" s="8" t="e">
        <f t="shared" si="112"/>
        <v>#DIV/0!</v>
      </c>
      <c r="U187" s="8">
        <f t="shared" si="112"/>
        <v>7.8636363636363686</v>
      </c>
      <c r="V187" s="8">
        <f t="shared" si="112"/>
        <v>4.3124999999999964</v>
      </c>
      <c r="W187" s="8">
        <f t="shared" si="112"/>
        <v>-1.2777777777777801</v>
      </c>
      <c r="X187" s="8">
        <f t="shared" si="112"/>
        <v>17.499999999999996</v>
      </c>
      <c r="Y187" s="8" t="e">
        <f t="shared" si="112"/>
        <v>#DIV/0!</v>
      </c>
      <c r="Z187" s="8">
        <f t="shared" si="112"/>
        <v>-43.428571428571409</v>
      </c>
      <c r="AA187" s="8">
        <f t="shared" si="112"/>
        <v>-31.428571428571441</v>
      </c>
      <c r="AB187" s="8">
        <f t="shared" si="112"/>
        <v>-10.842105263157892</v>
      </c>
      <c r="AC187" s="8" t="e">
        <f t="shared" si="112"/>
        <v>#DIV/0!</v>
      </c>
      <c r="AD187" s="8">
        <f t="shared" si="112"/>
        <v>1.4799999999999969</v>
      </c>
      <c r="AE187" s="8">
        <f t="shared" si="112"/>
        <v>-2.5454545454545272</v>
      </c>
      <c r="AF187" s="8">
        <f t="shared" si="112"/>
        <v>9.6363636363636438</v>
      </c>
      <c r="AG187" s="8">
        <f t="shared" si="112"/>
        <v>-8.5000000000000018</v>
      </c>
      <c r="AH187" s="8" t="e">
        <f t="shared" si="112"/>
        <v>#DIV/0!</v>
      </c>
      <c r="AI187" s="8">
        <f t="shared" si="112"/>
        <v>36.875</v>
      </c>
      <c r="AJ187" s="8" t="e">
        <f t="shared" si="112"/>
        <v>#DIV/0!</v>
      </c>
      <c r="AK187" s="8" t="e">
        <f t="shared" si="112"/>
        <v>#DIV/0!</v>
      </c>
      <c r="AL187" s="8" t="e">
        <f t="shared" si="112"/>
        <v>#DIV/0!</v>
      </c>
      <c r="AM187" s="8">
        <f t="shared" si="112"/>
        <v>-6.4117647058823524</v>
      </c>
      <c r="AN187" s="8">
        <f t="shared" si="112"/>
        <v>-4.2307692307692344</v>
      </c>
      <c r="AO187" s="8">
        <f t="shared" si="112"/>
        <v>-0.6666666666666673</v>
      </c>
      <c r="AP187" s="8">
        <f t="shared" si="112"/>
        <v>-56.166666666666657</v>
      </c>
      <c r="AQ187" s="8" t="e">
        <f t="shared" si="112"/>
        <v>#DIV/0!</v>
      </c>
      <c r="AR187" s="8" t="e">
        <f t="shared" si="112"/>
        <v>#DIV/0!</v>
      </c>
    </row>
    <row r="188" spans="1:44" x14ac:dyDescent="0.2">
      <c r="A188" s="39" t="s">
        <v>199</v>
      </c>
      <c r="C188" s="8">
        <f>100*($C5-C172)/$C5</f>
        <v>2.2527472527472607</v>
      </c>
      <c r="D188" s="8">
        <f>100*(D5-D172)/D5</f>
        <v>1.0309278350509751E-2</v>
      </c>
      <c r="E188" s="8">
        <f>100*(E5-E172)/E5</f>
        <v>-3.1612903225806464</v>
      </c>
      <c r="F188" s="8"/>
      <c r="G188" s="8">
        <f t="shared" ref="G188:AR188" si="113">100*(G5-G172)/G5</f>
        <v>4.6020000000000021</v>
      </c>
      <c r="H188" s="8">
        <f t="shared" si="113"/>
        <v>-93.333333333333343</v>
      </c>
      <c r="I188" s="8">
        <f t="shared" si="113"/>
        <v>-0.30075187969924172</v>
      </c>
      <c r="J188" s="14">
        <f t="shared" si="113"/>
        <v>4.696156403806671</v>
      </c>
      <c r="K188" s="8">
        <f t="shared" si="113"/>
        <v>-9.0645161290322651</v>
      </c>
      <c r="L188" s="8">
        <f t="shared" si="113"/>
        <v>-9.8108108108108141</v>
      </c>
      <c r="M188" s="8">
        <f t="shared" si="113"/>
        <v>-23.160114931355437</v>
      </c>
      <c r="N188" s="8">
        <f t="shared" si="113"/>
        <v>-1.0619469026548602</v>
      </c>
      <c r="O188" s="8">
        <f t="shared" si="113"/>
        <v>-5.442307692307689</v>
      </c>
      <c r="P188" s="8">
        <f t="shared" si="113"/>
        <v>4.058823529411768</v>
      </c>
      <c r="Q188" s="8">
        <f t="shared" si="113"/>
        <v>-27.920000000000005</v>
      </c>
      <c r="R188" s="8">
        <f t="shared" si="113"/>
        <v>-11.114285714285716</v>
      </c>
      <c r="S188" s="8">
        <f t="shared" si="113"/>
        <v>1.749999999999996</v>
      </c>
      <c r="T188" s="8" t="e">
        <f t="shared" si="113"/>
        <v>#DIV/0!</v>
      </c>
      <c r="U188" s="8">
        <f t="shared" si="113"/>
        <v>4.0454545454545476</v>
      </c>
      <c r="V188" s="8">
        <f t="shared" si="113"/>
        <v>-1.8750000000000044</v>
      </c>
      <c r="W188" s="8">
        <f t="shared" si="113"/>
        <v>-3.4999999999999947</v>
      </c>
      <c r="X188" s="8">
        <f t="shared" si="113"/>
        <v>4.4999999999999858</v>
      </c>
      <c r="Y188" s="8" t="e">
        <f t="shared" si="113"/>
        <v>#DIV/0!</v>
      </c>
      <c r="Z188" s="8">
        <f t="shared" si="113"/>
        <v>-34.04285714285713</v>
      </c>
      <c r="AA188" s="8">
        <f t="shared" si="113"/>
        <v>-33.809523809523803</v>
      </c>
      <c r="AB188" s="8">
        <f t="shared" si="113"/>
        <v>-13.52631578947369</v>
      </c>
      <c r="AC188" s="8" t="e">
        <f t="shared" si="113"/>
        <v>#DIV/0!</v>
      </c>
      <c r="AD188" s="8">
        <f t="shared" si="113"/>
        <v>4.6400000000000041</v>
      </c>
      <c r="AE188" s="8">
        <f t="shared" si="113"/>
        <v>0.63636363636364701</v>
      </c>
      <c r="AF188" s="8">
        <f t="shared" si="113"/>
        <v>6.5454545454545503</v>
      </c>
      <c r="AG188" s="8">
        <f t="shared" si="113"/>
        <v>-16.777777777777768</v>
      </c>
      <c r="AH188" s="8" t="e">
        <f t="shared" si="113"/>
        <v>#DIV/0!</v>
      </c>
      <c r="AI188" s="8">
        <f t="shared" si="113"/>
        <v>30.349999999999998</v>
      </c>
      <c r="AJ188" s="8" t="e">
        <f t="shared" si="113"/>
        <v>#DIV/0!</v>
      </c>
      <c r="AK188" s="8" t="e">
        <f t="shared" si="113"/>
        <v>#DIV/0!</v>
      </c>
      <c r="AL188" s="8" t="e">
        <f t="shared" si="113"/>
        <v>#DIV/0!</v>
      </c>
      <c r="AM188" s="8">
        <f t="shared" si="113"/>
        <v>-6.6470588235294112</v>
      </c>
      <c r="AN188" s="8">
        <f t="shared" si="113"/>
        <v>-9.2307692307692175</v>
      </c>
      <c r="AO188" s="8">
        <f t="shared" si="113"/>
        <v>-19.5</v>
      </c>
      <c r="AP188" s="8">
        <f t="shared" si="113"/>
        <v>-30.600000000000005</v>
      </c>
      <c r="AQ188" s="8" t="e">
        <f t="shared" si="113"/>
        <v>#DIV/0!</v>
      </c>
      <c r="AR188" s="8" t="e">
        <f t="shared" si="113"/>
        <v>#DIV/0!</v>
      </c>
    </row>
    <row r="189" spans="1:44" x14ac:dyDescent="0.2">
      <c r="A189" s="39" t="s">
        <v>200</v>
      </c>
      <c r="C189" s="8">
        <f>100*($C6-C173)/$C6</f>
        <v>-4.2342342342342274</v>
      </c>
      <c r="D189" s="8">
        <f>100*(D6-D173)/D6</f>
        <v>-0.62240663900414839</v>
      </c>
      <c r="E189" s="8">
        <f>100*(E6-E173)/E6</f>
        <v>-3.4074074074074137</v>
      </c>
      <c r="F189" s="8"/>
      <c r="G189" s="8">
        <f t="shared" ref="G189:AR189" si="114">100*(G6-G173)/G6</f>
        <v>2.6429999999999882</v>
      </c>
      <c r="H189" s="8">
        <f t="shared" si="114"/>
        <v>-2.3076923076923097</v>
      </c>
      <c r="I189" s="8">
        <f t="shared" si="114"/>
        <v>-2.1929824561403506</v>
      </c>
      <c r="J189" s="14">
        <f t="shared" si="114"/>
        <v>3.3128834355828114</v>
      </c>
      <c r="K189" s="8">
        <f t="shared" si="114"/>
        <v>-1.5141955835962182</v>
      </c>
      <c r="L189" s="8">
        <f t="shared" si="114"/>
        <v>-1.892857142857147</v>
      </c>
      <c r="M189" s="8">
        <f t="shared" si="114"/>
        <v>-3.9534883720930232</v>
      </c>
      <c r="N189" s="8">
        <f t="shared" si="114"/>
        <v>0.24390243902439948</v>
      </c>
      <c r="O189" s="8">
        <f t="shared" si="114"/>
        <v>-8.9777777777777761</v>
      </c>
      <c r="P189" s="8">
        <f t="shared" si="114"/>
        <v>-3.1092436974789939</v>
      </c>
      <c r="Q189" s="8">
        <f t="shared" si="114"/>
        <v>-76.456692913385822</v>
      </c>
      <c r="R189" s="8">
        <f t="shared" si="114"/>
        <v>-9.3203883495145572</v>
      </c>
      <c r="S189" s="8">
        <f t="shared" si="114"/>
        <v>-3.4101382488479355</v>
      </c>
      <c r="T189" s="8">
        <f t="shared" si="114"/>
        <v>-3.9795918367346812</v>
      </c>
      <c r="U189" s="8">
        <f t="shared" si="114"/>
        <v>0.60411311053985162</v>
      </c>
      <c r="V189" s="8">
        <f t="shared" si="114"/>
        <v>-1.9999999999999984</v>
      </c>
      <c r="W189" s="8">
        <f t="shared" si="114"/>
        <v>-2.7616279069767442</v>
      </c>
      <c r="X189" s="8">
        <f t="shared" si="114"/>
        <v>8.0555555555555518</v>
      </c>
      <c r="Y189" s="8" t="e">
        <f t="shared" si="114"/>
        <v>#DIV/0!</v>
      </c>
      <c r="Z189" s="8">
        <f t="shared" si="114"/>
        <v>-0.46153846153845718</v>
      </c>
      <c r="AA189" s="8">
        <f t="shared" si="114"/>
        <v>-10.333333333333337</v>
      </c>
      <c r="AB189" s="8">
        <f t="shared" si="114"/>
        <v>2.4736842105263097</v>
      </c>
      <c r="AC189" s="8" t="e">
        <f t="shared" si="114"/>
        <v>#DIV/0!</v>
      </c>
      <c r="AD189" s="8">
        <f t="shared" si="114"/>
        <v>0</v>
      </c>
      <c r="AE189" s="8">
        <f t="shared" si="114"/>
        <v>2.0806451612903296</v>
      </c>
      <c r="AF189" s="8" t="e">
        <f t="shared" si="114"/>
        <v>#DIV/0!</v>
      </c>
      <c r="AG189" s="8">
        <f t="shared" si="114"/>
        <v>-5.8412698412698463</v>
      </c>
      <c r="AH189" s="8">
        <f t="shared" si="114"/>
        <v>-4.7777777777777697</v>
      </c>
      <c r="AI189" s="8" t="e">
        <f t="shared" si="114"/>
        <v>#DIV/0!</v>
      </c>
      <c r="AJ189" s="8">
        <f t="shared" si="114"/>
        <v>0.38461538461538497</v>
      </c>
      <c r="AK189" s="8" t="e">
        <f t="shared" si="114"/>
        <v>#DIV/0!</v>
      </c>
      <c r="AL189" s="8" t="e">
        <f t="shared" si="114"/>
        <v>#DIV/0!</v>
      </c>
      <c r="AM189" s="8">
        <f t="shared" si="114"/>
        <v>-11.549999999999994</v>
      </c>
      <c r="AN189" s="8">
        <f t="shared" si="114"/>
        <v>-8.5714285714285587</v>
      </c>
      <c r="AO189" s="8">
        <f t="shared" si="114"/>
        <v>0.5121951219512173</v>
      </c>
      <c r="AP189" s="8" t="e">
        <f t="shared" si="114"/>
        <v>#DIV/0!</v>
      </c>
      <c r="AQ189" s="8">
        <f t="shared" si="114"/>
        <v>-19.833333333333332</v>
      </c>
      <c r="AR189" s="8" t="e">
        <f t="shared" si="114"/>
        <v>#DIV/0!</v>
      </c>
    </row>
    <row r="190" spans="1:44" x14ac:dyDescent="0.2">
      <c r="A190" s="39" t="s">
        <v>201</v>
      </c>
      <c r="C190" s="8">
        <f>100*($C6-C174)/$C6</f>
        <v>-6.0360360360360312</v>
      </c>
      <c r="D190" s="8">
        <f>100*(D6-D174)/D6</f>
        <v>-1.6735822959889286</v>
      </c>
      <c r="E190" s="8">
        <f>100*(E6-E174)/E6</f>
        <v>-4.5185185185185146</v>
      </c>
      <c r="F190" s="8"/>
      <c r="G190" s="8">
        <f t="shared" ref="G190:AR190" si="115">100*(G6-G174)/G6</f>
        <v>8.857999999999997</v>
      </c>
      <c r="H190" s="8">
        <f t="shared" si="115"/>
        <v>-3.4615384615384643</v>
      </c>
      <c r="I190" s="8">
        <f t="shared" si="115"/>
        <v>-1.8421052631578865</v>
      </c>
      <c r="J190" s="14">
        <f t="shared" si="115"/>
        <v>1.7791411042944676</v>
      </c>
      <c r="K190" s="8">
        <f t="shared" si="115"/>
        <v>-5.5835962145110374</v>
      </c>
      <c r="L190" s="8">
        <f t="shared" si="115"/>
        <v>-1.25</v>
      </c>
      <c r="M190" s="8">
        <f t="shared" si="115"/>
        <v>-4.2635658914728678</v>
      </c>
      <c r="N190" s="8">
        <f t="shared" si="115"/>
        <v>-0.24390243902438502</v>
      </c>
      <c r="O190" s="8">
        <f t="shared" si="115"/>
        <v>-7.8666666666666645</v>
      </c>
      <c r="P190" s="8">
        <f t="shared" si="115"/>
        <v>-9.5798319327731125</v>
      </c>
      <c r="Q190" s="8">
        <f t="shared" si="115"/>
        <v>-108.11023622047246</v>
      </c>
      <c r="R190" s="8">
        <f t="shared" si="115"/>
        <v>-42.427184466019412</v>
      </c>
      <c r="S190" s="8">
        <f t="shared" si="115"/>
        <v>-1.3364055299539133</v>
      </c>
      <c r="T190" s="8">
        <f t="shared" si="115"/>
        <v>-5.5102040816326436</v>
      </c>
      <c r="U190" s="8">
        <f t="shared" si="115"/>
        <v>8.9974293059131807E-2</v>
      </c>
      <c r="V190" s="8">
        <f t="shared" si="115"/>
        <v>-2.1153846153846181</v>
      </c>
      <c r="W190" s="8">
        <f t="shared" si="115"/>
        <v>-3.8081395348837277</v>
      </c>
      <c r="X190" s="8">
        <f t="shared" si="115"/>
        <v>8.4999999999999876</v>
      </c>
      <c r="Y190" s="8" t="e">
        <f t="shared" si="115"/>
        <v>#DIV/0!</v>
      </c>
      <c r="Z190" s="8">
        <f t="shared" si="115"/>
        <v>-7.6923076923072556E-2</v>
      </c>
      <c r="AA190" s="8">
        <f t="shared" si="115"/>
        <v>-14.066666666666663</v>
      </c>
      <c r="AB190" s="8">
        <f t="shared" si="115"/>
        <v>-1.0789473684210436</v>
      </c>
      <c r="AC190" s="8" t="e">
        <f t="shared" si="115"/>
        <v>#DIV/0!</v>
      </c>
      <c r="AD190" s="8">
        <f t="shared" si="115"/>
        <v>-2.2800000000000011</v>
      </c>
      <c r="AE190" s="8">
        <f t="shared" si="115"/>
        <v>-1.0322580645161299</v>
      </c>
      <c r="AF190" s="8" t="e">
        <f t="shared" si="115"/>
        <v>#DIV/0!</v>
      </c>
      <c r="AG190" s="8">
        <f t="shared" si="115"/>
        <v>-11.079365079365086</v>
      </c>
      <c r="AH190" s="8">
        <f t="shared" si="115"/>
        <v>-6.6666666666666607</v>
      </c>
      <c r="AI190" s="8" t="e">
        <f t="shared" si="115"/>
        <v>#DIV/0!</v>
      </c>
      <c r="AJ190" s="8">
        <f t="shared" si="115"/>
        <v>0.48076923076924183</v>
      </c>
      <c r="AK190" s="8" t="e">
        <f t="shared" si="115"/>
        <v>#DIV/0!</v>
      </c>
      <c r="AL190" s="8" t="e">
        <f t="shared" si="115"/>
        <v>#DIV/0!</v>
      </c>
      <c r="AM190" s="8">
        <f t="shared" si="115"/>
        <v>-10.7</v>
      </c>
      <c r="AN190" s="8">
        <f t="shared" si="115"/>
        <v>-7.4999999999999849</v>
      </c>
      <c r="AO190" s="8">
        <f t="shared" si="115"/>
        <v>-0.78048780487804958</v>
      </c>
      <c r="AP190" s="8" t="e">
        <f t="shared" si="115"/>
        <v>#DIV/0!</v>
      </c>
      <c r="AQ190" s="8">
        <f t="shared" si="115"/>
        <v>-25.58333333333335</v>
      </c>
      <c r="AR190" s="8" t="e">
        <f t="shared" si="115"/>
        <v>#DIV/0!</v>
      </c>
    </row>
    <row r="191" spans="1:44" x14ac:dyDescent="0.2">
      <c r="A191" s="39" t="s">
        <v>204</v>
      </c>
      <c r="C191" s="8">
        <f>100*($C7-C175)/$C7</f>
        <v>-1.9303797468354411</v>
      </c>
      <c r="D191" s="8">
        <f>100*(D7-D175)/D7</f>
        <v>3.6490250696378772</v>
      </c>
      <c r="E191" s="8">
        <f>100*(E7-E175)/E7</f>
        <v>4.2222222222222241</v>
      </c>
      <c r="F191" s="8"/>
      <c r="G191" s="8">
        <f t="shared" ref="G191:AR191" si="116">100*(G7-G175)/G7</f>
        <v>20.521999999999995</v>
      </c>
      <c r="H191" s="8">
        <f t="shared" si="116"/>
        <v>4.4134078212290477</v>
      </c>
      <c r="I191" s="8">
        <f t="shared" si="116"/>
        <v>3.9887640449438173</v>
      </c>
      <c r="J191" s="14">
        <f t="shared" si="116"/>
        <v>6.0740740740740744</v>
      </c>
      <c r="K191" s="14">
        <f t="shared" si="116"/>
        <v>-4.8317307692307745</v>
      </c>
      <c r="L191" s="14">
        <f t="shared" si="116"/>
        <v>18.166666666666664</v>
      </c>
      <c r="M191" s="8">
        <f t="shared" si="116"/>
        <v>-0.85526315789473684</v>
      </c>
      <c r="N191" s="8">
        <f t="shared" si="116"/>
        <v>3.1884057971014585</v>
      </c>
      <c r="O191" s="8">
        <f t="shared" si="116"/>
        <v>-8.0810810810810878</v>
      </c>
      <c r="P191" s="8" t="e">
        <f t="shared" si="116"/>
        <v>#DIV/0!</v>
      </c>
      <c r="Q191" s="8" t="e">
        <f t="shared" si="116"/>
        <v>#DIV/0!</v>
      </c>
      <c r="R191" s="8">
        <f t="shared" si="116"/>
        <v>-11.968503937007865</v>
      </c>
      <c r="S191" s="8">
        <f t="shared" si="116"/>
        <v>-2.2173913043478328</v>
      </c>
      <c r="T191" s="8">
        <f t="shared" si="116"/>
        <v>-8.0833333333333375</v>
      </c>
      <c r="U191" s="8">
        <f t="shared" si="116"/>
        <v>9.4942196531791971</v>
      </c>
      <c r="V191" s="8">
        <f t="shared" si="116"/>
        <v>28.594594594594589</v>
      </c>
      <c r="W191" s="8">
        <f t="shared" si="116"/>
        <v>22.473404255319149</v>
      </c>
      <c r="X191" s="8" t="e">
        <f t="shared" si="116"/>
        <v>#DIV/0!</v>
      </c>
      <c r="Y191" s="8">
        <f t="shared" si="116"/>
        <v>8.7272727272727337</v>
      </c>
      <c r="Z191" s="8">
        <f t="shared" si="116"/>
        <v>6.6032210834553471</v>
      </c>
      <c r="AA191" s="8">
        <f t="shared" si="116"/>
        <v>5.2399999999999958</v>
      </c>
      <c r="AB191" s="8">
        <f t="shared" si="116"/>
        <v>4.3962264150943362</v>
      </c>
      <c r="AC191" s="8">
        <f t="shared" si="116"/>
        <v>12.676470588235297</v>
      </c>
      <c r="AD191" s="8">
        <f t="shared" si="116"/>
        <v>9.8928571428571406</v>
      </c>
      <c r="AE191" s="8">
        <f t="shared" si="116"/>
        <v>11.328358208955228</v>
      </c>
      <c r="AF191" s="8">
        <f t="shared" si="116"/>
        <v>10.7</v>
      </c>
      <c r="AG191" s="8">
        <f t="shared" si="116"/>
        <v>23.632352941176475</v>
      </c>
      <c r="AH191" s="8">
        <f t="shared" si="116"/>
        <v>21.588785046728979</v>
      </c>
      <c r="AI191" s="8" t="e">
        <f t="shared" si="116"/>
        <v>#DIV/0!</v>
      </c>
      <c r="AJ191" s="8">
        <f t="shared" si="116"/>
        <v>24.135338345864671</v>
      </c>
      <c r="AK191" s="8" t="e">
        <f t="shared" si="116"/>
        <v>#DIV/0!</v>
      </c>
      <c r="AL191" s="8">
        <f t="shared" si="116"/>
        <v>25.37037037037037</v>
      </c>
      <c r="AM191" s="8">
        <f t="shared" si="116"/>
        <v>18.857142857142861</v>
      </c>
      <c r="AN191" s="8">
        <f t="shared" si="116"/>
        <v>20.000000000000004</v>
      </c>
      <c r="AO191" s="8">
        <f t="shared" si="116"/>
        <v>34.333333333333329</v>
      </c>
      <c r="AP191" s="8">
        <f t="shared" si="116"/>
        <v>-6.6363636363636402</v>
      </c>
      <c r="AQ191" s="8">
        <f t="shared" si="116"/>
        <v>17.064516129032267</v>
      </c>
      <c r="AR191" s="8">
        <f t="shared" si="116"/>
        <v>-0.23668639053254459</v>
      </c>
    </row>
    <row r="192" spans="1:44" x14ac:dyDescent="0.2">
      <c r="A192" s="39" t="s">
        <v>202</v>
      </c>
      <c r="C192" s="8">
        <f>100*($C7-C176)/$C7</f>
        <v>-1.5189873417721531</v>
      </c>
      <c r="D192" s="8">
        <f>100*(D7-D176)/D7</f>
        <v>4.011142061281328</v>
      </c>
      <c r="E192" s="8">
        <f>100*(E7-E176)/E7</f>
        <v>2.6666666666666625</v>
      </c>
      <c r="F192" s="8"/>
      <c r="G192" s="8">
        <f t="shared" ref="G192:AR192" si="117">100*(G7-G176)/G7</f>
        <v>14.322999999999995</v>
      </c>
      <c r="H192" s="8">
        <f t="shared" si="117"/>
        <v>7.3743016759776596</v>
      </c>
      <c r="I192" s="8">
        <f t="shared" si="117"/>
        <v>4.4522471910112387</v>
      </c>
      <c r="J192" s="14">
        <f t="shared" si="117"/>
        <v>5.1111111111111107</v>
      </c>
      <c r="K192" s="14">
        <f t="shared" si="117"/>
        <v>-4.1586538461538485</v>
      </c>
      <c r="L192" s="14">
        <f t="shared" si="117"/>
        <v>1.9444444444444524</v>
      </c>
      <c r="M192" s="8">
        <f t="shared" si="117"/>
        <v>-1.4473684210526316</v>
      </c>
      <c r="N192" s="8">
        <f t="shared" si="117"/>
        <v>3.2608695652173987</v>
      </c>
      <c r="O192" s="8">
        <f t="shared" si="117"/>
        <v>-5.324324324324321</v>
      </c>
      <c r="P192" s="8" t="e">
        <f t="shared" si="117"/>
        <v>#DIV/0!</v>
      </c>
      <c r="Q192" s="8" t="e">
        <f t="shared" si="117"/>
        <v>#DIV/0!</v>
      </c>
      <c r="R192" s="8">
        <f t="shared" si="117"/>
        <v>-12.598425196850394</v>
      </c>
      <c r="S192" s="8">
        <f t="shared" si="117"/>
        <v>-4.5217391304347787</v>
      </c>
      <c r="T192" s="8">
        <f t="shared" si="117"/>
        <v>-4.2708333333333277</v>
      </c>
      <c r="U192" s="8">
        <f t="shared" si="117"/>
        <v>8.367052023121385</v>
      </c>
      <c r="V192" s="8">
        <f t="shared" si="117"/>
        <v>23.810810810810807</v>
      </c>
      <c r="W192" s="8">
        <f t="shared" si="117"/>
        <v>17.792553191489358</v>
      </c>
      <c r="X192" s="8" t="e">
        <f t="shared" si="117"/>
        <v>#DIV/0!</v>
      </c>
      <c r="Y192" s="8">
        <f t="shared" si="117"/>
        <v>16.181818181818183</v>
      </c>
      <c r="Z192" s="8">
        <f t="shared" si="117"/>
        <v>5.8418740849194695</v>
      </c>
      <c r="AA192" s="8">
        <f t="shared" si="117"/>
        <v>0.51999999999999602</v>
      </c>
      <c r="AB192" s="8">
        <f t="shared" si="117"/>
        <v>1.3962264150943433</v>
      </c>
      <c r="AC192" s="8">
        <f t="shared" si="117"/>
        <v>5.5147058823529411</v>
      </c>
      <c r="AD192" s="8">
        <f t="shared" si="117"/>
        <v>5.4999999999999973</v>
      </c>
      <c r="AE192" s="8">
        <f t="shared" si="117"/>
        <v>10.761194029850747</v>
      </c>
      <c r="AF192" s="8">
        <f t="shared" si="117"/>
        <v>7.1999999999999957</v>
      </c>
      <c r="AG192" s="8">
        <f t="shared" si="117"/>
        <v>13.191176470588237</v>
      </c>
      <c r="AH192" s="8">
        <f t="shared" si="117"/>
        <v>18.878504672897201</v>
      </c>
      <c r="AI192" s="8" t="e">
        <f t="shared" si="117"/>
        <v>#DIV/0!</v>
      </c>
      <c r="AJ192" s="8">
        <f t="shared" si="117"/>
        <v>16.090225563909772</v>
      </c>
      <c r="AK192" s="8" t="e">
        <f t="shared" si="117"/>
        <v>#DIV/0!</v>
      </c>
      <c r="AL192" s="8">
        <f t="shared" si="117"/>
        <v>23.333333333333339</v>
      </c>
      <c r="AM192" s="8">
        <f t="shared" si="117"/>
        <v>14.571428571428566</v>
      </c>
      <c r="AN192" s="8">
        <f t="shared" si="117"/>
        <v>14.117647058823531</v>
      </c>
      <c r="AO192" s="8">
        <f t="shared" si="117"/>
        <v>36.979166666666671</v>
      </c>
      <c r="AP192" s="8">
        <f t="shared" si="117"/>
        <v>16.809090909090912</v>
      </c>
      <c r="AQ192" s="8">
        <f t="shared" si="117"/>
        <v>6.75806451612904</v>
      </c>
      <c r="AR192" s="8">
        <f t="shared" si="117"/>
        <v>-2.7218934911242627</v>
      </c>
    </row>
    <row r="193" spans="1:44" x14ac:dyDescent="0.2">
      <c r="A193" s="39" t="s">
        <v>212</v>
      </c>
      <c r="C193" s="8">
        <f>100*($C7-C177)/$C7</f>
        <v>-4.5796900154676452</v>
      </c>
      <c r="D193" s="8">
        <f>100*(D7-D177)/D7</f>
        <v>19.43629285579178</v>
      </c>
      <c r="E193" s="8">
        <f>100*(E7-E177)/E7</f>
        <v>23.226281075596152</v>
      </c>
      <c r="F193" s="8"/>
      <c r="G193" s="8">
        <f t="shared" ref="G193:AR193" si="118">100*(G7-G177)/G7</f>
        <v>94.416930553123933</v>
      </c>
      <c r="H193" s="8">
        <f t="shared" si="118"/>
        <v>-12.224629526049423</v>
      </c>
      <c r="I193" s="8">
        <f t="shared" si="118"/>
        <v>44.646685946550349</v>
      </c>
      <c r="J193" s="14">
        <f t="shared" si="118"/>
        <v>46.952274554023191</v>
      </c>
      <c r="K193" s="14">
        <f t="shared" si="118"/>
        <v>18.109654884695271</v>
      </c>
      <c r="L193" s="14">
        <f t="shared" si="118"/>
        <v>-681.87774630154263</v>
      </c>
      <c r="M193" s="8">
        <f t="shared" si="118"/>
        <v>24.64327769813638</v>
      </c>
      <c r="N193" s="8">
        <f t="shared" si="118"/>
        <v>22.875536014764158</v>
      </c>
      <c r="O193" s="8">
        <f t="shared" si="118"/>
        <v>6.0277760439423158</v>
      </c>
      <c r="P193" s="8" t="e">
        <f t="shared" si="118"/>
        <v>#DIV/0!</v>
      </c>
      <c r="Q193" s="8" t="e">
        <f t="shared" si="118"/>
        <v>#DIV/0!</v>
      </c>
      <c r="R193" s="8">
        <f t="shared" si="118"/>
        <v>-102.98441715764552</v>
      </c>
      <c r="S193" s="8">
        <f t="shared" si="118"/>
        <v>-25.002550097663299</v>
      </c>
      <c r="T193" s="8">
        <f t="shared" si="118"/>
        <v>-26.833166833166857</v>
      </c>
      <c r="U193" s="8">
        <f t="shared" si="118"/>
        <v>59.464989490278519</v>
      </c>
      <c r="V193" s="8">
        <f t="shared" si="118"/>
        <v>72.292263885027282</v>
      </c>
      <c r="W193" s="8">
        <f t="shared" si="118"/>
        <v>-4.502747480040262</v>
      </c>
      <c r="X193" s="8" t="e">
        <f t="shared" si="118"/>
        <v>#DIV/0!</v>
      </c>
      <c r="Y193" s="8">
        <f t="shared" si="118"/>
        <v>-1808.2486750917242</v>
      </c>
      <c r="Z193" s="8">
        <f t="shared" si="118"/>
        <v>44.103050902097792</v>
      </c>
      <c r="AA193" s="8">
        <f t="shared" si="118"/>
        <v>60.439983896940419</v>
      </c>
      <c r="AB193" s="8">
        <f t="shared" si="118"/>
        <v>45.591620995169293</v>
      </c>
      <c r="AC193" s="8">
        <f t="shared" si="118"/>
        <v>60.370975051499201</v>
      </c>
      <c r="AD193" s="8">
        <f t="shared" si="118"/>
        <v>64.182580174927111</v>
      </c>
      <c r="AE193" s="8">
        <f t="shared" si="118"/>
        <v>64.539168183168456</v>
      </c>
      <c r="AF193" s="8">
        <f t="shared" si="118"/>
        <v>61.593857758620693</v>
      </c>
      <c r="AG193" s="8">
        <f t="shared" si="118"/>
        <v>72.589986646869491</v>
      </c>
      <c r="AH193" s="8">
        <f t="shared" si="118"/>
        <v>66.595352943709884</v>
      </c>
      <c r="AI193" s="8" t="e">
        <f t="shared" si="118"/>
        <v>#DIV/0!</v>
      </c>
      <c r="AJ193" s="8">
        <f t="shared" si="118"/>
        <v>71.971258792141654</v>
      </c>
      <c r="AK193" s="8" t="e">
        <f t="shared" si="118"/>
        <v>#DIV/0!</v>
      </c>
      <c r="AL193" s="8">
        <f t="shared" si="118"/>
        <v>72.043299337985331</v>
      </c>
      <c r="AM193" s="8">
        <f t="shared" si="118"/>
        <v>66.549058767319636</v>
      </c>
      <c r="AN193" s="8">
        <f t="shared" si="118"/>
        <v>81.36986301369862</v>
      </c>
      <c r="AO193" s="8">
        <f t="shared" si="118"/>
        <v>1.5689129229062848</v>
      </c>
      <c r="AP193" s="8">
        <f t="shared" si="118"/>
        <v>-523.87975482063564</v>
      </c>
      <c r="AQ193" s="8">
        <f t="shared" si="118"/>
        <v>77.318297114636223</v>
      </c>
      <c r="AR193" s="8">
        <f t="shared" si="118"/>
        <v>53.911839119076845</v>
      </c>
    </row>
    <row r="194" spans="1:44" x14ac:dyDescent="0.2">
      <c r="A194" s="39" t="s">
        <v>213</v>
      </c>
      <c r="C194" s="8">
        <f>100*($C7-C178)/$C7</f>
        <v>-9.4296694971432053</v>
      </c>
      <c r="D194" s="8">
        <f>100*(D7-D178)/D7</f>
        <v>18.007224879841306</v>
      </c>
      <c r="E194" s="8">
        <f>100*(E7-E178)/E7</f>
        <v>18.16066294605109</v>
      </c>
      <c r="F194" s="8"/>
      <c r="G194" s="8">
        <f t="shared" ref="G194:AR194" si="119">100*(G7-G178)/G7</f>
        <v>96.482597324836306</v>
      </c>
      <c r="H194" s="8">
        <f t="shared" si="119"/>
        <v>-31.225950360870932</v>
      </c>
      <c r="I194" s="8">
        <f t="shared" si="119"/>
        <v>50.526238424224609</v>
      </c>
      <c r="J194" s="14">
        <f t="shared" si="119"/>
        <v>40.239616040708938</v>
      </c>
      <c r="K194" s="14">
        <f t="shared" si="119"/>
        <v>4.9159735660139496</v>
      </c>
      <c r="L194" s="14">
        <f t="shared" si="119"/>
        <v>-324.35379288637091</v>
      </c>
      <c r="M194" s="8">
        <f t="shared" si="119"/>
        <v>25.266997747286492</v>
      </c>
      <c r="N194" s="8">
        <f t="shared" si="119"/>
        <v>22.875536014764158</v>
      </c>
      <c r="O194" s="8">
        <f t="shared" si="119"/>
        <v>2.5558329692278665</v>
      </c>
      <c r="P194" s="8" t="e">
        <f t="shared" si="119"/>
        <v>#DIV/0!</v>
      </c>
      <c r="Q194" s="8" t="e">
        <f t="shared" si="119"/>
        <v>#DIV/0!</v>
      </c>
      <c r="R194" s="8">
        <f t="shared" si="119"/>
        <v>-154.78773195308628</v>
      </c>
      <c r="S194" s="8">
        <f t="shared" si="119"/>
        <v>-41.501555378716624</v>
      </c>
      <c r="T194" s="8">
        <f t="shared" si="119"/>
        <v>-52.889110889110924</v>
      </c>
      <c r="U194" s="8">
        <f t="shared" si="119"/>
        <v>57.870303468208093</v>
      </c>
      <c r="V194" s="8">
        <f t="shared" si="119"/>
        <v>69.863762307891434</v>
      </c>
      <c r="W194" s="8">
        <f t="shared" si="119"/>
        <v>22.309486217785192</v>
      </c>
      <c r="X194" s="8" t="e">
        <f t="shared" si="119"/>
        <v>#DIV/0!</v>
      </c>
      <c r="Y194" s="8">
        <f t="shared" si="119"/>
        <v>-5177.7252344068484</v>
      </c>
      <c r="Z194" s="8">
        <f t="shared" si="119"/>
        <v>42.557565124819774</v>
      </c>
      <c r="AA194" s="8">
        <f t="shared" si="119"/>
        <v>55.424927536231877</v>
      </c>
      <c r="AB194" s="8">
        <f t="shared" si="119"/>
        <v>47.021207460520337</v>
      </c>
      <c r="AC194" s="8">
        <f t="shared" si="119"/>
        <v>59.685252918287944</v>
      </c>
      <c r="AD194" s="8">
        <f t="shared" si="119"/>
        <v>61.829931972789133</v>
      </c>
      <c r="AE194" s="8">
        <f t="shared" si="119"/>
        <v>70.729995281994434</v>
      </c>
      <c r="AF194" s="8">
        <f t="shared" si="119"/>
        <v>66.96557112068966</v>
      </c>
      <c r="AG194" s="8">
        <f t="shared" si="119"/>
        <v>69.383750535619967</v>
      </c>
      <c r="AH194" s="8">
        <f t="shared" si="119"/>
        <v>65.275959343640977</v>
      </c>
      <c r="AI194" s="8" t="e">
        <f t="shared" si="119"/>
        <v>#DIV/0!</v>
      </c>
      <c r="AJ194" s="8">
        <f t="shared" si="119"/>
        <v>72.362357506669909</v>
      </c>
      <c r="AK194" s="8" t="e">
        <f t="shared" si="119"/>
        <v>#DIV/0!</v>
      </c>
      <c r="AL194" s="8">
        <f t="shared" si="119"/>
        <v>64.215423152621227</v>
      </c>
      <c r="AM194" s="8">
        <f t="shared" si="119"/>
        <v>67.407233635929288</v>
      </c>
      <c r="AN194" s="8">
        <f t="shared" si="119"/>
        <v>74.337899543378981</v>
      </c>
      <c r="AO194" s="8">
        <f t="shared" si="119"/>
        <v>37.933305601774805</v>
      </c>
      <c r="AP194" s="8">
        <f t="shared" si="119"/>
        <v>-741.46591033270079</v>
      </c>
      <c r="AQ194" s="8">
        <f t="shared" si="119"/>
        <v>69.90481603216287</v>
      </c>
      <c r="AR194" s="8">
        <f t="shared" si="119"/>
        <v>55.057148930043127</v>
      </c>
    </row>
    <row r="195" spans="1:44" x14ac:dyDescent="0.2">
      <c r="A195" s="39" t="s">
        <v>214</v>
      </c>
      <c r="C195" s="8">
        <f>100*($C7-C179)/$C7</f>
        <v>-7.1813346380883232</v>
      </c>
      <c r="D195" s="8">
        <f>100*(D7-D179)/D7</f>
        <v>21.426780393722797</v>
      </c>
      <c r="E195" s="8">
        <f>100*(E7-E179)/E7</f>
        <v>21.844748858447492</v>
      </c>
      <c r="F195" s="8"/>
      <c r="G195" s="8">
        <f t="shared" ref="G195:AR195" si="120">100*(G7-G179)/G7</f>
        <v>96.003450447611385</v>
      </c>
      <c r="H195" s="8">
        <f t="shared" si="120"/>
        <v>-22.370965894158001</v>
      </c>
      <c r="I195" s="8">
        <f t="shared" si="120"/>
        <v>48.890653825889778</v>
      </c>
      <c r="J195" s="14">
        <f t="shared" si="120"/>
        <v>47.063044496487116</v>
      </c>
      <c r="K195" s="14">
        <f t="shared" si="120"/>
        <v>22.521758330522466</v>
      </c>
      <c r="L195" s="14">
        <f t="shared" si="120"/>
        <v>-165.43682719546749</v>
      </c>
      <c r="M195" s="8">
        <f t="shared" si="120"/>
        <v>28.442299815687065</v>
      </c>
      <c r="N195" s="8">
        <f t="shared" si="120"/>
        <v>25.269500081419963</v>
      </c>
      <c r="O195" s="8">
        <f t="shared" si="120"/>
        <v>-4.6944010985581572</v>
      </c>
      <c r="P195" s="8" t="e">
        <f t="shared" si="120"/>
        <v>#DIV/0!</v>
      </c>
      <c r="Q195" s="8" t="e">
        <f t="shared" si="120"/>
        <v>#DIV/0!</v>
      </c>
      <c r="R195" s="8">
        <f t="shared" si="120"/>
        <v>-160.17950553383625</v>
      </c>
      <c r="S195" s="8">
        <f t="shared" si="120"/>
        <v>-22.482529118136426</v>
      </c>
      <c r="T195" s="8">
        <f t="shared" si="120"/>
        <v>-32.830169830169858</v>
      </c>
      <c r="U195" s="8">
        <f t="shared" si="120"/>
        <v>59.59948108250132</v>
      </c>
      <c r="V195" s="8">
        <f t="shared" si="120"/>
        <v>73.058301295264755</v>
      </c>
      <c r="W195" s="8">
        <f t="shared" si="120"/>
        <v>26.388304766895107</v>
      </c>
      <c r="X195" s="8" t="e">
        <f t="shared" si="120"/>
        <v>#DIV/0!</v>
      </c>
      <c r="Y195" s="8">
        <f t="shared" si="120"/>
        <v>-1994.6583774969422</v>
      </c>
      <c r="Z195" s="8">
        <f t="shared" si="120"/>
        <v>40.290100590273191</v>
      </c>
      <c r="AA195" s="8">
        <f t="shared" si="120"/>
        <v>58.323075684380036</v>
      </c>
      <c r="AB195" s="8">
        <f t="shared" si="120"/>
        <v>47.609860710958991</v>
      </c>
      <c r="AC195" s="8">
        <f t="shared" si="120"/>
        <v>60.466214236667433</v>
      </c>
      <c r="AD195" s="8">
        <f t="shared" si="120"/>
        <v>61.390184645286695</v>
      </c>
      <c r="AE195" s="8">
        <f t="shared" si="120"/>
        <v>66.787812068608275</v>
      </c>
      <c r="AF195" s="8">
        <f t="shared" si="120"/>
        <v>65.582435344827587</v>
      </c>
      <c r="AG195" s="8">
        <f t="shared" si="120"/>
        <v>75.34173052585426</v>
      </c>
      <c r="AH195" s="8">
        <f t="shared" si="120"/>
        <v>67.494939489211419</v>
      </c>
      <c r="AI195" s="8" t="e">
        <f t="shared" si="120"/>
        <v>#DIV/0!</v>
      </c>
      <c r="AJ195" s="8">
        <f t="shared" si="120"/>
        <v>73.622564475705389</v>
      </c>
      <c r="AK195" s="8" t="e">
        <f t="shared" si="120"/>
        <v>#DIV/0!</v>
      </c>
      <c r="AL195" s="8">
        <f t="shared" si="120"/>
        <v>67.905707640007165</v>
      </c>
      <c r="AM195" s="8">
        <f t="shared" si="120"/>
        <v>75.112928810320113</v>
      </c>
      <c r="AN195" s="8">
        <f t="shared" si="120"/>
        <v>76.073059360730596</v>
      </c>
      <c r="AO195" s="8">
        <f t="shared" si="120"/>
        <v>44.841236827509697</v>
      </c>
      <c r="AP195" s="8">
        <f t="shared" si="120"/>
        <v>-785.03293231738201</v>
      </c>
      <c r="AQ195" s="8">
        <f t="shared" si="120"/>
        <v>77.46862383882727</v>
      </c>
      <c r="AR195" s="8">
        <f t="shared" si="120"/>
        <v>60.862684868389472</v>
      </c>
    </row>
    <row r="196" spans="1:44" x14ac:dyDescent="0.2">
      <c r="A196" s="39" t="s">
        <v>215</v>
      </c>
      <c r="C196" s="8">
        <f>100*($C7-C180)/$C7</f>
        <v>-5.7999384450266698</v>
      </c>
      <c r="D196" s="8">
        <f>100*(D7-D180)/D7</f>
        <v>14.94255986109607</v>
      </c>
      <c r="E196" s="8">
        <f>100*(E7-E180)/E7</f>
        <v>19.843734145104008</v>
      </c>
      <c r="F196" s="8"/>
      <c r="G196" s="8">
        <f t="shared" ref="G196:AR196" si="121">100*(G7-G180)/G7</f>
        <v>88.308186316047482</v>
      </c>
      <c r="H196" s="8">
        <f t="shared" si="121"/>
        <v>-10.94884460647882</v>
      </c>
      <c r="I196" s="8">
        <f t="shared" si="121"/>
        <v>50.707775981184774</v>
      </c>
      <c r="J196" s="14">
        <f t="shared" si="121"/>
        <v>35.61002688871541</v>
      </c>
      <c r="K196" s="14">
        <f t="shared" si="121"/>
        <v>0.63447003319781947</v>
      </c>
      <c r="L196" s="14">
        <f t="shared" si="121"/>
        <v>-49.937204910292742</v>
      </c>
      <c r="M196" s="8">
        <f t="shared" si="121"/>
        <v>21.949279814321791</v>
      </c>
      <c r="N196" s="8">
        <f t="shared" si="121"/>
        <v>23.781360256201495</v>
      </c>
      <c r="O196" s="8">
        <f t="shared" si="121"/>
        <v>4.1176927504871994</v>
      </c>
      <c r="P196" s="8" t="e">
        <f t="shared" si="121"/>
        <v>#DIV/0!</v>
      </c>
      <c r="Q196" s="8" t="e">
        <f t="shared" si="121"/>
        <v>#DIV/0!</v>
      </c>
      <c r="R196" s="8">
        <f t="shared" si="121"/>
        <v>-109.53636914266835</v>
      </c>
      <c r="S196" s="8">
        <f t="shared" si="121"/>
        <v>-13.405772987050568</v>
      </c>
      <c r="T196" s="8">
        <f t="shared" si="121"/>
        <v>-18.710639360639369</v>
      </c>
      <c r="U196" s="8">
        <f t="shared" si="121"/>
        <v>53.317076107899801</v>
      </c>
      <c r="V196" s="8">
        <f t="shared" si="121"/>
        <v>67.36422729931067</v>
      </c>
      <c r="W196" s="8">
        <f t="shared" si="121"/>
        <v>54.268539457536434</v>
      </c>
      <c r="X196" s="8" t="e">
        <f t="shared" si="121"/>
        <v>#DIV/0!</v>
      </c>
      <c r="Y196" s="8">
        <f t="shared" si="121"/>
        <v>-1349.5699143905422</v>
      </c>
      <c r="Z196" s="8">
        <f t="shared" si="121"/>
        <v>42.082259407386402</v>
      </c>
      <c r="AA196" s="8">
        <f t="shared" si="121"/>
        <v>53.379710144927543</v>
      </c>
      <c r="AB196" s="8">
        <f t="shared" si="121"/>
        <v>44.073392110564747</v>
      </c>
      <c r="AC196" s="8">
        <f t="shared" si="121"/>
        <v>57.263073929961095</v>
      </c>
      <c r="AD196" s="8">
        <f t="shared" si="121"/>
        <v>59.041572184429334</v>
      </c>
      <c r="AE196" s="8">
        <f t="shared" si="121"/>
        <v>69.673821060278129</v>
      </c>
      <c r="AF196" s="8">
        <f t="shared" si="121"/>
        <v>64.281869612068959</v>
      </c>
      <c r="AG196" s="8">
        <f t="shared" si="121"/>
        <v>65.368656017378996</v>
      </c>
      <c r="AH196" s="8">
        <f t="shared" si="121"/>
        <v>68.517701020715791</v>
      </c>
      <c r="AI196" s="8" t="e">
        <f t="shared" si="121"/>
        <v>#DIV/0!</v>
      </c>
      <c r="AJ196" s="8">
        <f t="shared" si="121"/>
        <v>70.43414989085619</v>
      </c>
      <c r="AK196" s="8" t="e">
        <f t="shared" si="121"/>
        <v>#DIV/0!</v>
      </c>
      <c r="AL196" s="8">
        <f t="shared" si="121"/>
        <v>62.640901771336551</v>
      </c>
      <c r="AM196" s="8">
        <f t="shared" si="121"/>
        <v>67.267873865265173</v>
      </c>
      <c r="AN196" s="8">
        <f t="shared" si="121"/>
        <v>68.551347479631119</v>
      </c>
      <c r="AO196" s="8">
        <f t="shared" si="121"/>
        <v>64.708437326677767</v>
      </c>
      <c r="AP196" s="8">
        <f t="shared" si="121"/>
        <v>-185.41341731157047</v>
      </c>
      <c r="AQ196" s="8">
        <f t="shared" si="121"/>
        <v>63.204399997760248</v>
      </c>
      <c r="AR196" s="8">
        <f t="shared" si="121"/>
        <v>54.941651182403469</v>
      </c>
    </row>
    <row r="197" spans="1:44" x14ac:dyDescent="0.2">
      <c r="A197" s="39" t="s">
        <v>216</v>
      </c>
      <c r="C197" s="8">
        <f>100*($C7-C181)/$C7</f>
        <v>-16.554697117964579</v>
      </c>
      <c r="D197" s="8">
        <f>100*(D7-D181)/D7</f>
        <v>15.046446810884042</v>
      </c>
      <c r="E197" s="8">
        <f>100*(E7-E181)/E7</f>
        <v>26.856530807824576</v>
      </c>
      <c r="F197" s="8"/>
      <c r="G197" s="8">
        <f t="shared" ref="G197:AR197" si="122">100*(G7-G181)/G7</f>
        <v>90.096077383661893</v>
      </c>
      <c r="H197" s="8">
        <f t="shared" si="122"/>
        <v>-27.630718844134734</v>
      </c>
      <c r="I197" s="8">
        <f t="shared" si="122"/>
        <v>50.249154784653825</v>
      </c>
      <c r="J197" s="14">
        <f t="shared" si="122"/>
        <v>35.235666579928875</v>
      </c>
      <c r="K197" s="14">
        <f t="shared" si="122"/>
        <v>-7.7552970050950654</v>
      </c>
      <c r="L197" s="14">
        <f t="shared" si="122"/>
        <v>-35.888574126534479</v>
      </c>
      <c r="M197" s="8">
        <f t="shared" si="122"/>
        <v>18.631561881357097</v>
      </c>
      <c r="N197" s="8">
        <f t="shared" si="122"/>
        <v>18.346414807577492</v>
      </c>
      <c r="O197" s="8">
        <f t="shared" si="122"/>
        <v>-5.0416883396098182</v>
      </c>
      <c r="P197" s="8" t="e">
        <f t="shared" si="122"/>
        <v>#DIV/0!</v>
      </c>
      <c r="Q197" s="8" t="e">
        <f t="shared" si="122"/>
        <v>#DIV/0!</v>
      </c>
      <c r="R197" s="8">
        <f t="shared" si="122"/>
        <v>-75.431969605197935</v>
      </c>
      <c r="S197" s="8">
        <f t="shared" si="122"/>
        <v>-26.86160746581783</v>
      </c>
      <c r="T197" s="8">
        <f t="shared" si="122"/>
        <v>-41.394730269730275</v>
      </c>
      <c r="U197" s="8">
        <f t="shared" si="122"/>
        <v>53.816333493898526</v>
      </c>
      <c r="V197" s="8">
        <f t="shared" si="122"/>
        <v>65.715597825565908</v>
      </c>
      <c r="W197" s="8">
        <f t="shared" si="122"/>
        <v>52.753047393168877</v>
      </c>
      <c r="X197" s="8" t="e">
        <f t="shared" si="122"/>
        <v>#DIV/0!</v>
      </c>
      <c r="Y197" s="8">
        <f t="shared" si="122"/>
        <v>-1188.538524256013</v>
      </c>
      <c r="Z197" s="8">
        <f t="shared" si="122"/>
        <v>40.273779116664272</v>
      </c>
      <c r="AA197" s="8">
        <f t="shared" si="122"/>
        <v>51.959420289855068</v>
      </c>
      <c r="AB197" s="8">
        <f t="shared" si="122"/>
        <v>41.34393345319846</v>
      </c>
      <c r="AC197" s="8">
        <f t="shared" si="122"/>
        <v>57.253385214007793</v>
      </c>
      <c r="AD197" s="8">
        <f t="shared" si="122"/>
        <v>58.385487528344683</v>
      </c>
      <c r="AE197" s="8">
        <f t="shared" si="122"/>
        <v>68.539986969317994</v>
      </c>
      <c r="AF197" s="8">
        <f t="shared" si="122"/>
        <v>63.645528017241382</v>
      </c>
      <c r="AG197" s="8">
        <f t="shared" si="122"/>
        <v>65.100983049496264</v>
      </c>
      <c r="AH197" s="8">
        <f t="shared" si="122"/>
        <v>65.587665274128938</v>
      </c>
      <c r="AI197" s="8" t="e">
        <f t="shared" si="122"/>
        <v>#DIV/0!</v>
      </c>
      <c r="AJ197" s="8">
        <f t="shared" si="122"/>
        <v>71.333980111569247</v>
      </c>
      <c r="AK197" s="8" t="e">
        <f t="shared" si="122"/>
        <v>#DIV/0!</v>
      </c>
      <c r="AL197" s="8">
        <f t="shared" si="122"/>
        <v>59.062444086598674</v>
      </c>
      <c r="AM197" s="8">
        <f t="shared" si="122"/>
        <v>67.529173435260404</v>
      </c>
      <c r="AN197" s="8">
        <f t="shared" si="122"/>
        <v>68.299758259468163</v>
      </c>
      <c r="AO197" s="8">
        <f t="shared" si="122"/>
        <v>61.248821408763163</v>
      </c>
      <c r="AP197" s="8">
        <f t="shared" si="122"/>
        <v>-212.20870048976261</v>
      </c>
      <c r="AQ197" s="8">
        <f t="shared" si="122"/>
        <v>63.836514717986908</v>
      </c>
      <c r="AR197" s="8">
        <f t="shared" si="122"/>
        <v>49.4362585449135</v>
      </c>
    </row>
    <row r="198" spans="1:44" x14ac:dyDescent="0.2">
      <c r="A198" s="39" t="s">
        <v>218</v>
      </c>
      <c r="C198" s="8">
        <f>100*($C7-C182)/$C7</f>
        <v>4.9565958521418008</v>
      </c>
      <c r="D198" s="8">
        <f>100*(D7-D182)/D7</f>
        <v>8.8510517219916682</v>
      </c>
      <c r="E198" s="8">
        <f>100*(E7-E182)/E7</f>
        <v>23.489204577484635</v>
      </c>
      <c r="F198" s="8"/>
      <c r="G198" s="8">
        <f t="shared" ref="G198:AR198" si="123">100*(G7-G182)/G7</f>
        <v>-2.6033834167862997</v>
      </c>
      <c r="H198" s="8">
        <f t="shared" si="123"/>
        <v>16.415921450761839</v>
      </c>
      <c r="I198" s="8">
        <f t="shared" si="123"/>
        <v>35.626020906176564</v>
      </c>
      <c r="J198" s="14">
        <f t="shared" si="123"/>
        <v>33.300026021337487</v>
      </c>
      <c r="K198" s="14">
        <f t="shared" si="123"/>
        <v>14.358939223135524</v>
      </c>
      <c r="L198" s="14">
        <f t="shared" si="123"/>
        <v>-17.367359143846389</v>
      </c>
      <c r="M198" s="8">
        <f t="shared" si="123"/>
        <v>16.257039729674389</v>
      </c>
      <c r="N198" s="8">
        <f t="shared" si="123"/>
        <v>20.26575476306791</v>
      </c>
      <c r="O198" s="8">
        <f t="shared" si="123"/>
        <v>5.0551706440851882</v>
      </c>
      <c r="P198" s="8" t="e">
        <f t="shared" si="123"/>
        <v>#DIV/0!</v>
      </c>
      <c r="Q198" s="8" t="e">
        <f t="shared" si="123"/>
        <v>#DIV/0!</v>
      </c>
      <c r="R198" s="8">
        <f t="shared" si="123"/>
        <v>30.062826936842676</v>
      </c>
      <c r="S198" s="8">
        <f t="shared" si="123"/>
        <v>21.301526441438181</v>
      </c>
      <c r="T198" s="8">
        <f t="shared" si="123"/>
        <v>12.952343489843487</v>
      </c>
      <c r="U198" s="8">
        <f t="shared" si="123"/>
        <v>42.726250948794295</v>
      </c>
      <c r="V198" s="8">
        <f t="shared" si="123"/>
        <v>54.60364514922869</v>
      </c>
      <c r="W198" s="8">
        <f t="shared" si="123"/>
        <v>52.757873581445367</v>
      </c>
      <c r="X198" s="8" t="e">
        <f t="shared" si="123"/>
        <v>#DIV/0!</v>
      </c>
      <c r="Y198" s="8">
        <f t="shared" si="123"/>
        <v>-28.524357929066436</v>
      </c>
      <c r="Z198" s="8">
        <f t="shared" si="123"/>
        <v>40.178404702879284</v>
      </c>
      <c r="AA198" s="8">
        <f t="shared" si="123"/>
        <v>47.764041867954909</v>
      </c>
      <c r="AB198" s="8">
        <f t="shared" si="123"/>
        <v>33.956021777902926</v>
      </c>
      <c r="AC198" s="8">
        <f t="shared" si="123"/>
        <v>52.13474708171205</v>
      </c>
      <c r="AD198" s="8">
        <f t="shared" si="123"/>
        <v>50.139239822913297</v>
      </c>
      <c r="AE198" s="8">
        <f t="shared" si="123"/>
        <v>44.57480784736628</v>
      </c>
      <c r="AF198" s="8">
        <f t="shared" si="123"/>
        <v>44.525188577586206</v>
      </c>
      <c r="AG198" s="8">
        <f t="shared" si="123"/>
        <v>64.667128379388345</v>
      </c>
      <c r="AH198" s="8">
        <f t="shared" si="123"/>
        <v>61.238640768336282</v>
      </c>
      <c r="AI198" s="8" t="e">
        <f t="shared" si="123"/>
        <v>#DIV/0!</v>
      </c>
      <c r="AJ198" s="8">
        <f t="shared" si="123"/>
        <v>64.782318699975747</v>
      </c>
      <c r="AK198" s="8" t="e">
        <f t="shared" si="123"/>
        <v>#DIV/0!</v>
      </c>
      <c r="AL198" s="8">
        <f t="shared" si="123"/>
        <v>63.412059402397588</v>
      </c>
      <c r="AM198" s="8">
        <f t="shared" si="123"/>
        <v>57.457238413760159</v>
      </c>
      <c r="AN198" s="8">
        <f t="shared" si="123"/>
        <v>65.402453218730415</v>
      </c>
      <c r="AO198" s="8">
        <f t="shared" si="123"/>
        <v>64.360676650027727</v>
      </c>
      <c r="AP198" s="8">
        <f t="shared" si="123"/>
        <v>35.686992976425827</v>
      </c>
      <c r="AQ198" s="8">
        <f t="shared" si="123"/>
        <v>61.22521291666434</v>
      </c>
      <c r="AR198" s="8">
        <f t="shared" si="123"/>
        <v>60.304840003565388</v>
      </c>
    </row>
    <row r="199" spans="1:44" x14ac:dyDescent="0.2">
      <c r="A199" s="39" t="s">
        <v>217</v>
      </c>
      <c r="C199" s="8">
        <f>100*($C7-C183)/$C7</f>
        <v>-1.3816724012752954</v>
      </c>
      <c r="D199" s="8">
        <f>100*(D7-D183)/D7</f>
        <v>3.9108764430763863</v>
      </c>
      <c r="E199" s="8">
        <f>100*(E7-E183)/E7</f>
        <v>19.877106939511819</v>
      </c>
      <c r="F199" s="8"/>
      <c r="G199" s="8">
        <f t="shared" ref="G199:AR199" si="124">100*(G7-G183)/G7</f>
        <v>6.601034910185934</v>
      </c>
      <c r="H199" s="8">
        <f t="shared" si="124"/>
        <v>18.007999137414</v>
      </c>
      <c r="I199" s="8">
        <f t="shared" si="124"/>
        <v>33.862192324272009</v>
      </c>
      <c r="J199" s="14">
        <f t="shared" si="124"/>
        <v>31.374793997744817</v>
      </c>
      <c r="K199" s="14">
        <f t="shared" si="124"/>
        <v>9.1058224893039199</v>
      </c>
      <c r="L199" s="14">
        <f t="shared" si="124"/>
        <v>-24.904154863078393</v>
      </c>
      <c r="M199" s="8">
        <f t="shared" si="124"/>
        <v>15.898397501535936</v>
      </c>
      <c r="N199" s="8">
        <f t="shared" si="124"/>
        <v>18.292134831460672</v>
      </c>
      <c r="O199" s="8">
        <f t="shared" si="124"/>
        <v>2.6943802925327178</v>
      </c>
      <c r="P199" s="8" t="e">
        <f t="shared" si="124"/>
        <v>#DIV/0!</v>
      </c>
      <c r="Q199" s="8" t="e">
        <f t="shared" si="124"/>
        <v>#DIV/0!</v>
      </c>
      <c r="R199" s="8">
        <f t="shared" si="124"/>
        <v>25.53273498155388</v>
      </c>
      <c r="S199" s="8">
        <f t="shared" si="124"/>
        <v>15.906568762207916</v>
      </c>
      <c r="T199" s="8">
        <f t="shared" si="124"/>
        <v>9.0882117882117974</v>
      </c>
      <c r="U199" s="8">
        <f t="shared" si="124"/>
        <v>41.17285572487885</v>
      </c>
      <c r="V199" s="8">
        <f t="shared" si="124"/>
        <v>52.329654947604574</v>
      </c>
      <c r="W199" s="8">
        <f t="shared" si="124"/>
        <v>49.453382468526364</v>
      </c>
      <c r="X199" s="8" t="e">
        <f t="shared" si="124"/>
        <v>#DIV/0!</v>
      </c>
      <c r="Y199" s="8">
        <f t="shared" si="124"/>
        <v>-23.315837749694236</v>
      </c>
      <c r="Z199" s="8">
        <f t="shared" si="124"/>
        <v>36.350569498537588</v>
      </c>
      <c r="AA199" s="8">
        <f t="shared" si="124"/>
        <v>44.113896940418684</v>
      </c>
      <c r="AB199" s="8">
        <f t="shared" si="124"/>
        <v>31.315497981789157</v>
      </c>
      <c r="AC199" s="8">
        <f t="shared" si="124"/>
        <v>47.665369649805442</v>
      </c>
      <c r="AD199" s="8">
        <f t="shared" si="124"/>
        <v>45.495599827232482</v>
      </c>
      <c r="AE199" s="8">
        <f t="shared" si="124"/>
        <v>46.456817767659459</v>
      </c>
      <c r="AF199" s="8">
        <f t="shared" si="124"/>
        <v>42.051050646551722</v>
      </c>
      <c r="AG199" s="8">
        <f t="shared" si="124"/>
        <v>60.539018046656224</v>
      </c>
      <c r="AH199" s="8">
        <f t="shared" si="124"/>
        <v>59.817390929841949</v>
      </c>
      <c r="AI199" s="8" t="e">
        <f t="shared" si="124"/>
        <v>#DIV/0!</v>
      </c>
      <c r="AJ199" s="8">
        <f t="shared" si="124"/>
        <v>62.10324197590753</v>
      </c>
      <c r="AK199" s="8" t="e">
        <f t="shared" si="124"/>
        <v>#DIV/0!</v>
      </c>
      <c r="AL199" s="8">
        <f t="shared" si="124"/>
        <v>65.586867060297024</v>
      </c>
      <c r="AM199" s="8">
        <f t="shared" si="124"/>
        <v>57.920974677496417</v>
      </c>
      <c r="AN199" s="8">
        <f t="shared" si="124"/>
        <v>63.66013071895425</v>
      </c>
      <c r="AO199" s="8">
        <f t="shared" si="124"/>
        <v>61.204076539101507</v>
      </c>
      <c r="AP199" s="8">
        <f t="shared" si="124"/>
        <v>37.413516654911035</v>
      </c>
      <c r="AQ199" s="8">
        <f t="shared" si="124"/>
        <v>61.474228824520836</v>
      </c>
      <c r="AR199" s="8">
        <f t="shared" si="124"/>
        <v>59.352883501203308</v>
      </c>
    </row>
    <row r="200" spans="1:44" x14ac:dyDescent="0.2">
      <c r="K200" s="6"/>
      <c r="L200" s="6"/>
    </row>
    <row r="201" spans="1:44" x14ac:dyDescent="0.2">
      <c r="A201" s="39" t="s">
        <v>195</v>
      </c>
      <c r="B201" s="39" t="s">
        <v>196</v>
      </c>
      <c r="K201" s="6"/>
      <c r="L201" s="6"/>
    </row>
    <row r="202" spans="1:44" x14ac:dyDescent="0.2">
      <c r="A202" s="39" t="s">
        <v>198</v>
      </c>
      <c r="C202" s="8">
        <f>100*_xlfn.STDEV.S($C5,C171)/(($C5+C171)/2)</f>
        <v>3.2186372169772586</v>
      </c>
      <c r="D202" s="8">
        <f>100*_xlfn.STDEV.S(D5,D171)/((D5+D171)/2)</f>
        <v>1.0575755763488051</v>
      </c>
      <c r="E202" s="8">
        <f>100*_xlfn.STDEV.S(E5,E171)/((E5+E171)/2)</f>
        <v>0.64157452602797826</v>
      </c>
      <c r="F202" s="8"/>
      <c r="G202" s="8">
        <f t="shared" ref="G202:AR202" si="125">100*_xlfn.STDEV.S(G5,G171)/((G5+G171)/2)</f>
        <v>5.3760544377037076E-2</v>
      </c>
      <c r="H202" s="8">
        <f t="shared" si="125"/>
        <v>75.130095501070699</v>
      </c>
      <c r="I202" s="8">
        <f t="shared" si="125"/>
        <v>2.2687918112937351</v>
      </c>
      <c r="J202" s="14">
        <f t="shared" si="125"/>
        <v>5.2931539544727606</v>
      </c>
      <c r="K202" s="14">
        <f t="shared" si="125"/>
        <v>1.131370849898476</v>
      </c>
      <c r="L202" s="14">
        <f t="shared" si="125"/>
        <v>5.6157455240873002</v>
      </c>
      <c r="M202" s="8">
        <f t="shared" si="125"/>
        <v>12.588912357974385</v>
      </c>
      <c r="N202" s="8">
        <f t="shared" si="125"/>
        <v>1.3902009996518399</v>
      </c>
      <c r="O202" s="8">
        <f t="shared" si="125"/>
        <v>2.9948051909077309</v>
      </c>
      <c r="P202" s="8">
        <f t="shared" si="125"/>
        <v>6.1185674223567457</v>
      </c>
      <c r="Q202" s="8">
        <f t="shared" si="125"/>
        <v>19.042197153448871</v>
      </c>
      <c r="R202" s="8">
        <f t="shared" si="125"/>
        <v>4.7163236251205189</v>
      </c>
      <c r="S202" s="8">
        <f t="shared" si="125"/>
        <v>0.39886938456151161</v>
      </c>
      <c r="T202" s="8" t="e">
        <f t="shared" si="125"/>
        <v>#DIV/0!</v>
      </c>
      <c r="U202" s="8">
        <f t="shared" si="125"/>
        <v>5.7880044071574543</v>
      </c>
      <c r="V202" s="8">
        <f t="shared" si="125"/>
        <v>3.116599674345049</v>
      </c>
      <c r="W202" s="8">
        <f t="shared" si="125"/>
        <v>0.89778945444607361</v>
      </c>
      <c r="X202" s="8">
        <f t="shared" si="125"/>
        <v>13.560951967961183</v>
      </c>
      <c r="Y202" s="8" t="e">
        <f t="shared" si="125"/>
        <v>#DIV/0!</v>
      </c>
      <c r="Z202" s="8">
        <f t="shared" si="125"/>
        <v>25.230101112759453</v>
      </c>
      <c r="AA202" s="8">
        <f t="shared" si="125"/>
        <v>19.205369365560387</v>
      </c>
      <c r="AB202" s="8">
        <f t="shared" si="125"/>
        <v>7.2722914091077762</v>
      </c>
      <c r="AC202" s="8" t="e">
        <f t="shared" si="125"/>
        <v>#DIV/0!</v>
      </c>
      <c r="AD202" s="8">
        <f t="shared" si="125"/>
        <v>1.0543200041870724</v>
      </c>
      <c r="AE202" s="8">
        <f t="shared" si="125"/>
        <v>1.7772881394275757</v>
      </c>
      <c r="AF202" s="8">
        <f t="shared" si="125"/>
        <v>7.1588652154512022</v>
      </c>
      <c r="AG202" s="8">
        <f t="shared" si="125"/>
        <v>5.7653790312572228</v>
      </c>
      <c r="AH202" s="8" t="e">
        <f t="shared" si="125"/>
        <v>#DIV/0!</v>
      </c>
      <c r="AI202" s="8">
        <f t="shared" si="125"/>
        <v>31.968812329506726</v>
      </c>
      <c r="AJ202" s="8" t="e">
        <f t="shared" si="125"/>
        <v>#DIV/0!</v>
      </c>
      <c r="AK202" s="8" t="e">
        <f t="shared" si="125"/>
        <v>#DIV/0!</v>
      </c>
      <c r="AL202" s="8" t="e">
        <f t="shared" si="125"/>
        <v>#DIV/0!</v>
      </c>
      <c r="AM202" s="8">
        <f t="shared" si="125"/>
        <v>4.3929688885342646</v>
      </c>
      <c r="AN202" s="8">
        <f t="shared" si="125"/>
        <v>2.9296326150855099</v>
      </c>
      <c r="AO202" s="8">
        <f t="shared" si="125"/>
        <v>0.46983839281498224</v>
      </c>
      <c r="AP202" s="8">
        <f t="shared" si="125"/>
        <v>31.007805499006697</v>
      </c>
      <c r="AQ202" s="8" t="e">
        <f t="shared" si="125"/>
        <v>#DIV/0!</v>
      </c>
      <c r="AR202" s="8" t="e">
        <f t="shared" si="125"/>
        <v>#DIV/0!</v>
      </c>
    </row>
    <row r="203" spans="1:44" x14ac:dyDescent="0.2">
      <c r="A203" s="39" t="s">
        <v>199</v>
      </c>
      <c r="C203" s="8">
        <f t="shared" ref="C203:E204" si="126">100*_xlfn.STDEV.S(C5,C172)/((C5+C172)/2)</f>
        <v>1.6110796348234817</v>
      </c>
      <c r="D203" s="8">
        <f t="shared" si="126"/>
        <v>7.2901364110124819E-3</v>
      </c>
      <c r="E203" s="8">
        <f t="shared" si="126"/>
        <v>2.2005863625367317</v>
      </c>
      <c r="F203" s="8"/>
      <c r="G203" s="8">
        <f t="shared" ref="G203:AR203" si="127">100*_xlfn.STDEV.S(G5,G172)/((G5+G172)/2)</f>
        <v>3.330745869477163</v>
      </c>
      <c r="H203" s="8">
        <f t="shared" si="127"/>
        <v>44.9977042573258</v>
      </c>
      <c r="I203" s="8">
        <f t="shared" si="127"/>
        <v>0.21234437873469444</v>
      </c>
      <c r="J203" s="14">
        <f t="shared" si="127"/>
        <v>3.4005311697911211</v>
      </c>
      <c r="K203" s="14">
        <f t="shared" si="127"/>
        <v>6.13167738044808</v>
      </c>
      <c r="L203" s="14">
        <f t="shared" si="127"/>
        <v>6.6129012384572166</v>
      </c>
      <c r="M203" s="8">
        <f t="shared" si="127"/>
        <v>14.677062096028141</v>
      </c>
      <c r="N203" s="8">
        <f t="shared" si="127"/>
        <v>0.74694378294353125</v>
      </c>
      <c r="O203" s="8">
        <f t="shared" si="127"/>
        <v>3.7463487611306339</v>
      </c>
      <c r="P203" s="8">
        <f t="shared" si="127"/>
        <v>2.9294727050058129</v>
      </c>
      <c r="Q203" s="8">
        <f t="shared" si="127"/>
        <v>17.32399204170639</v>
      </c>
      <c r="R203" s="8">
        <f t="shared" si="127"/>
        <v>7.4452439540280704</v>
      </c>
      <c r="S203" s="8">
        <f t="shared" si="127"/>
        <v>1.2483600172271934</v>
      </c>
      <c r="T203" s="8" t="e">
        <f t="shared" si="127"/>
        <v>#DIV/0!</v>
      </c>
      <c r="U203" s="8">
        <f t="shared" si="127"/>
        <v>2.9196243806821043</v>
      </c>
      <c r="V203" s="8">
        <f t="shared" si="127"/>
        <v>1.3135110486437447</v>
      </c>
      <c r="W203" s="8">
        <f t="shared" si="127"/>
        <v>2.4323083382338209</v>
      </c>
      <c r="X203" s="8">
        <f t="shared" si="127"/>
        <v>3.2552230335953491</v>
      </c>
      <c r="Y203" s="8" t="e">
        <f t="shared" si="127"/>
        <v>#DIV/0!</v>
      </c>
      <c r="Z203" s="8">
        <f t="shared" si="127"/>
        <v>20.570536038180379</v>
      </c>
      <c r="AA203" s="8">
        <f t="shared" si="127"/>
        <v>20.44993134999801</v>
      </c>
      <c r="AB203" s="8">
        <f t="shared" si="127"/>
        <v>8.9586612159202748</v>
      </c>
      <c r="AC203" s="8" t="e">
        <f t="shared" si="127"/>
        <v>#DIV/0!</v>
      </c>
      <c r="AD203" s="8">
        <f t="shared" si="127"/>
        <v>3.3589019908943314</v>
      </c>
      <c r="AE203" s="8">
        <f t="shared" si="127"/>
        <v>0.45141335780263708</v>
      </c>
      <c r="AF203" s="8">
        <f t="shared" si="127"/>
        <v>4.784933105773634</v>
      </c>
      <c r="AG203" s="8">
        <f t="shared" si="127"/>
        <v>10.945476571929126</v>
      </c>
      <c r="AH203" s="8" t="e">
        <f t="shared" si="127"/>
        <v>#DIV/0!</v>
      </c>
      <c r="AI203" s="8">
        <f t="shared" si="127"/>
        <v>25.299959692321568</v>
      </c>
      <c r="AJ203" s="8" t="e">
        <f t="shared" si="127"/>
        <v>#DIV/0!</v>
      </c>
      <c r="AK203" s="8" t="e">
        <f t="shared" si="127"/>
        <v>#DIV/0!</v>
      </c>
      <c r="AL203" s="8" t="e">
        <f t="shared" si="127"/>
        <v>#DIV/0!</v>
      </c>
      <c r="AM203" s="8">
        <f t="shared" si="127"/>
        <v>4.5489932407674276</v>
      </c>
      <c r="AN203" s="8">
        <f t="shared" si="127"/>
        <v>6.2391774810577632</v>
      </c>
      <c r="AO203" s="8">
        <f t="shared" si="127"/>
        <v>12.563628458439796</v>
      </c>
      <c r="AP203" s="8">
        <f t="shared" si="127"/>
        <v>18.766233741811202</v>
      </c>
      <c r="AQ203" s="8" t="e">
        <f t="shared" si="127"/>
        <v>#DIV/0!</v>
      </c>
      <c r="AR203" s="8" t="e">
        <f t="shared" si="127"/>
        <v>#DIV/0!</v>
      </c>
    </row>
    <row r="204" spans="1:44" x14ac:dyDescent="0.2">
      <c r="A204" s="39" t="s">
        <v>200</v>
      </c>
      <c r="C204" s="8">
        <f t="shared" si="126"/>
        <v>2.9319822422379955</v>
      </c>
      <c r="D204" s="8">
        <f t="shared" si="126"/>
        <v>0.43874257364211772</v>
      </c>
      <c r="E204" s="8">
        <f t="shared" si="126"/>
        <v>2.3690394708362161</v>
      </c>
      <c r="F204" s="8"/>
      <c r="G204" s="8">
        <f t="shared" ref="G204:AR204" si="128">100*_xlfn.STDEV.S(G6,G173)/((G6+G173)/2)</f>
        <v>1.8939112599766279</v>
      </c>
      <c r="H204" s="8">
        <f t="shared" si="128"/>
        <v>1.613171363923684</v>
      </c>
      <c r="I204" s="8">
        <f t="shared" si="128"/>
        <v>1.5338541891248318</v>
      </c>
      <c r="J204" s="14">
        <f t="shared" si="128"/>
        <v>2.3820191006907945</v>
      </c>
      <c r="K204" s="14">
        <f t="shared" si="128"/>
        <v>1.062652645490118</v>
      </c>
      <c r="L204" s="14">
        <f t="shared" si="128"/>
        <v>1.3259033929908757</v>
      </c>
      <c r="M204" s="8">
        <f t="shared" si="128"/>
        <v>2.7413489806548021</v>
      </c>
      <c r="N204" s="8">
        <f t="shared" si="128"/>
        <v>0.17267564864141008</v>
      </c>
      <c r="O204" s="8">
        <f t="shared" si="128"/>
        <v>6.0755240238061496</v>
      </c>
      <c r="P204" s="8">
        <f t="shared" si="128"/>
        <v>2.1649111215475614</v>
      </c>
      <c r="Q204" s="8">
        <f t="shared" si="128"/>
        <v>39.111403277250737</v>
      </c>
      <c r="R204" s="8">
        <f t="shared" si="128"/>
        <v>6.2970548231826093</v>
      </c>
      <c r="S204" s="8">
        <f t="shared" si="128"/>
        <v>2.3709062894338313</v>
      </c>
      <c r="T204" s="8">
        <f t="shared" si="128"/>
        <v>2.7590959946248388</v>
      </c>
      <c r="U204" s="8">
        <f t="shared" si="128"/>
        <v>0.42846668878705674</v>
      </c>
      <c r="V204" s="8">
        <f t="shared" si="128"/>
        <v>1.4002114478941525</v>
      </c>
      <c r="W204" s="8">
        <f t="shared" si="128"/>
        <v>1.9261690096837853</v>
      </c>
      <c r="X204" s="8">
        <f t="shared" si="128"/>
        <v>5.9351944006975019</v>
      </c>
      <c r="Y204" s="8" t="e">
        <f t="shared" si="128"/>
        <v>#DIV/0!</v>
      </c>
      <c r="Z204" s="8">
        <f t="shared" si="128"/>
        <v>0.32560557844353372</v>
      </c>
      <c r="AA204" s="8">
        <f t="shared" si="128"/>
        <v>6.9478003856681401</v>
      </c>
      <c r="AB204" s="8">
        <f t="shared" si="128"/>
        <v>1.7710641468567894</v>
      </c>
      <c r="AC204" s="8" t="e">
        <f t="shared" si="128"/>
        <v>#DIV/0!</v>
      </c>
      <c r="AD204" s="8">
        <f t="shared" si="128"/>
        <v>0</v>
      </c>
      <c r="AE204" s="8">
        <f t="shared" si="128"/>
        <v>1.4867048288332645</v>
      </c>
      <c r="AF204" s="8" t="e">
        <f t="shared" si="128"/>
        <v>#DIV/0!</v>
      </c>
      <c r="AG204" s="8">
        <f t="shared" si="128"/>
        <v>4.0131908617620251</v>
      </c>
      <c r="AH204" s="8">
        <f t="shared" si="128"/>
        <v>3.2995758644624518</v>
      </c>
      <c r="AI204" s="8" t="e">
        <f t="shared" si="128"/>
        <v>#DIV/0!</v>
      </c>
      <c r="AJ204" s="8">
        <f t="shared" si="128"/>
        <v>0.272488162306955</v>
      </c>
      <c r="AK204" s="8" t="e">
        <f t="shared" si="128"/>
        <v>#DIV/0!</v>
      </c>
      <c r="AL204" s="8" t="e">
        <f t="shared" si="128"/>
        <v>#DIV/0!</v>
      </c>
      <c r="AM204" s="8">
        <f t="shared" si="128"/>
        <v>7.7211848950173678</v>
      </c>
      <c r="AN204" s="8">
        <f t="shared" si="128"/>
        <v>5.8118365576976414</v>
      </c>
      <c r="AO204" s="8">
        <f t="shared" si="128"/>
        <v>0.36310655104334116</v>
      </c>
      <c r="AP204" s="8" t="e">
        <f t="shared" si="128"/>
        <v>#DIV/0!</v>
      </c>
      <c r="AQ204" s="8">
        <f t="shared" si="128"/>
        <v>12.759015460378947</v>
      </c>
      <c r="AR204" s="8" t="e">
        <f t="shared" si="128"/>
        <v>#DIV/0!</v>
      </c>
    </row>
    <row r="205" spans="1:44" x14ac:dyDescent="0.2">
      <c r="A205" s="39" t="s">
        <v>201</v>
      </c>
      <c r="C205" s="8">
        <f t="shared" ref="C205:E206" si="129">100*_xlfn.STDEV.S(C6,C174)/((C6+C174)/2)</f>
        <v>4.1430830205070963</v>
      </c>
      <c r="D205" s="8">
        <f t="shared" si="129"/>
        <v>1.1735809687068368</v>
      </c>
      <c r="E205" s="8">
        <f t="shared" si="129"/>
        <v>3.1244848715957523</v>
      </c>
      <c r="F205" s="8"/>
      <c r="G205" s="8">
        <f t="shared" ref="G205:AR205" si="130">100*_xlfn.STDEV.S(G6,G174)/((G6+G174)/2)</f>
        <v>6.5538205812960371</v>
      </c>
      <c r="H205" s="8">
        <f t="shared" si="130"/>
        <v>2.4060344161357023</v>
      </c>
      <c r="I205" s="8">
        <f t="shared" si="130"/>
        <v>1.2906773059467564</v>
      </c>
      <c r="J205" s="14">
        <f t="shared" si="130"/>
        <v>1.269334364246967</v>
      </c>
      <c r="K205" s="14">
        <f t="shared" si="130"/>
        <v>3.8409667107570615</v>
      </c>
      <c r="L205" s="14">
        <f t="shared" si="130"/>
        <v>0.87839351700192247</v>
      </c>
      <c r="M205" s="8">
        <f t="shared" si="130"/>
        <v>2.9518689157692686</v>
      </c>
      <c r="N205" s="8">
        <f t="shared" si="130"/>
        <v>0.17225500150707243</v>
      </c>
      <c r="O205" s="8">
        <f t="shared" si="130"/>
        <v>5.35205902373397</v>
      </c>
      <c r="P205" s="8">
        <f t="shared" si="130"/>
        <v>6.4643282321785449</v>
      </c>
      <c r="Q205" s="8">
        <f t="shared" si="130"/>
        <v>49.622162564228468</v>
      </c>
      <c r="R205" s="8">
        <f t="shared" si="130"/>
        <v>24.750153254186696</v>
      </c>
      <c r="S205" s="8">
        <f t="shared" si="130"/>
        <v>0.93870893359623808</v>
      </c>
      <c r="T205" s="8">
        <f t="shared" si="130"/>
        <v>3.7918337819338137</v>
      </c>
      <c r="U205" s="8">
        <f t="shared" si="130"/>
        <v>6.3650067103531854E-2</v>
      </c>
      <c r="V205" s="8">
        <f t="shared" si="130"/>
        <v>1.4801474011516715</v>
      </c>
      <c r="W205" s="8">
        <f t="shared" si="130"/>
        <v>2.6424472496202505</v>
      </c>
      <c r="X205" s="8">
        <f t="shared" si="130"/>
        <v>6.2771881358596806</v>
      </c>
      <c r="Y205" s="8" t="e">
        <f t="shared" si="130"/>
        <v>#DIV/0!</v>
      </c>
      <c r="Z205" s="8">
        <f t="shared" si="130"/>
        <v>5.4371917046252008E-2</v>
      </c>
      <c r="AA205" s="8">
        <f t="shared" si="130"/>
        <v>9.2930259003650892</v>
      </c>
      <c r="AB205" s="8">
        <f t="shared" si="130"/>
        <v>0.75883727335815232</v>
      </c>
      <c r="AC205" s="8" t="e">
        <f t="shared" si="130"/>
        <v>#DIV/0!</v>
      </c>
      <c r="AD205" s="8">
        <f t="shared" si="130"/>
        <v>1.594031501982726</v>
      </c>
      <c r="AE205" s="8">
        <f t="shared" si="130"/>
        <v>0.72616870981930493</v>
      </c>
      <c r="AF205" s="8" t="e">
        <f t="shared" si="130"/>
        <v>#DIV/0!</v>
      </c>
      <c r="AG205" s="8">
        <f t="shared" si="130"/>
        <v>7.4230791587939615</v>
      </c>
      <c r="AH205" s="8">
        <f t="shared" si="130"/>
        <v>4.5619792334615932</v>
      </c>
      <c r="AI205" s="8" t="e">
        <f t="shared" si="130"/>
        <v>#DIV/0!</v>
      </c>
      <c r="AJ205" s="8">
        <f t="shared" si="130"/>
        <v>0.34077435237906689</v>
      </c>
      <c r="AK205" s="8" t="e">
        <f t="shared" si="130"/>
        <v>#DIV/0!</v>
      </c>
      <c r="AL205" s="8" t="e">
        <f t="shared" si="130"/>
        <v>#DIV/0!</v>
      </c>
      <c r="AM205" s="8">
        <f t="shared" si="130"/>
        <v>7.1818154330290049</v>
      </c>
      <c r="AN205" s="8">
        <f t="shared" si="130"/>
        <v>5.1116152856858763</v>
      </c>
      <c r="AO205" s="8">
        <f t="shared" si="130"/>
        <v>0.54974288138895877</v>
      </c>
      <c r="AP205" s="8" t="e">
        <f t="shared" si="130"/>
        <v>#DIV/0!</v>
      </c>
      <c r="AQ205" s="8">
        <f t="shared" si="130"/>
        <v>16.038550559606328</v>
      </c>
      <c r="AR205" s="8" t="e">
        <f t="shared" si="130"/>
        <v>#DIV/0!</v>
      </c>
    </row>
    <row r="206" spans="1:44" x14ac:dyDescent="0.2">
      <c r="A206" s="39" t="s">
        <v>204</v>
      </c>
      <c r="C206" s="8">
        <f t="shared" si="129"/>
        <v>1.3519358612248662</v>
      </c>
      <c r="D206" s="8">
        <f t="shared" si="129"/>
        <v>2.6282022509699976</v>
      </c>
      <c r="E206" s="8">
        <f t="shared" si="129"/>
        <v>3.0499497939941906</v>
      </c>
      <c r="F206" s="8"/>
      <c r="G206" s="8">
        <f t="shared" ref="G206:AR206" si="131">100*_xlfn.STDEV.S(G7,G175)/((G7+G175)/2)</f>
        <v>16.170500410646685</v>
      </c>
      <c r="H206" s="8">
        <f t="shared" si="131"/>
        <v>3.1911702778484559</v>
      </c>
      <c r="I206" s="8">
        <f t="shared" si="131"/>
        <v>2.8778779859125736</v>
      </c>
      <c r="J206" s="14">
        <f t="shared" si="131"/>
        <v>4.4295459172877694</v>
      </c>
      <c r="K206" s="14">
        <f t="shared" si="131"/>
        <v>3.335957352857557</v>
      </c>
      <c r="L206" s="14">
        <f t="shared" si="131"/>
        <v>14.129173079621204</v>
      </c>
      <c r="M206" s="8">
        <f t="shared" si="131"/>
        <v>0.60218723586145539</v>
      </c>
      <c r="N206" s="8">
        <f t="shared" si="131"/>
        <v>2.2910676268194536</v>
      </c>
      <c r="O206" s="8">
        <f t="shared" si="131"/>
        <v>5.4922698421815257</v>
      </c>
      <c r="P206" s="8" t="e">
        <f t="shared" si="131"/>
        <v>#DIV/0!</v>
      </c>
      <c r="Q206" s="8" t="e">
        <f t="shared" si="131"/>
        <v>#DIV/0!</v>
      </c>
      <c r="R206" s="8">
        <f t="shared" si="131"/>
        <v>7.9851583016608574</v>
      </c>
      <c r="S206" s="8">
        <f t="shared" si="131"/>
        <v>1.5507394470227489</v>
      </c>
      <c r="T206" s="8">
        <f t="shared" si="131"/>
        <v>5.4937411113412233</v>
      </c>
      <c r="U206" s="8">
        <f t="shared" si="131"/>
        <v>7.0480035688320122</v>
      </c>
      <c r="V206" s="8">
        <f t="shared" si="131"/>
        <v>23.592525212720464</v>
      </c>
      <c r="W206" s="8">
        <f t="shared" si="131"/>
        <v>17.90277843004143</v>
      </c>
      <c r="X206" s="8" t="e">
        <f t="shared" si="131"/>
        <v>#DIV/0!</v>
      </c>
      <c r="Y206" s="8">
        <f t="shared" si="131"/>
        <v>6.4526854556947359</v>
      </c>
      <c r="Z206" s="8">
        <f t="shared" si="131"/>
        <v>4.8286041080344164</v>
      </c>
      <c r="AA206" s="8">
        <f t="shared" si="131"/>
        <v>3.8049286644254523</v>
      </c>
      <c r="AB206" s="8">
        <f t="shared" si="131"/>
        <v>3.1784678309340295</v>
      </c>
      <c r="AC206" s="8">
        <f t="shared" si="131"/>
        <v>9.5702001159177907</v>
      </c>
      <c r="AD206" s="8">
        <f t="shared" si="131"/>
        <v>7.3593303922101683</v>
      </c>
      <c r="AE206" s="8">
        <f t="shared" si="131"/>
        <v>8.4913226314467192</v>
      </c>
      <c r="AF206" s="8">
        <f t="shared" si="131"/>
        <v>7.9937058200697919</v>
      </c>
      <c r="AG206" s="8">
        <f t="shared" si="131"/>
        <v>18.949730632315308</v>
      </c>
      <c r="AH206" s="8">
        <f t="shared" si="131"/>
        <v>17.112798999904886</v>
      </c>
      <c r="AI206" s="8" t="e">
        <f t="shared" si="131"/>
        <v>#DIV/0!</v>
      </c>
      <c r="AJ206" s="8">
        <f t="shared" si="131"/>
        <v>19.408403314312263</v>
      </c>
      <c r="AK206" s="8" t="e">
        <f t="shared" si="131"/>
        <v>#DIV/0!</v>
      </c>
      <c r="AL206" s="8">
        <f t="shared" si="131"/>
        <v>20.545838604996202</v>
      </c>
      <c r="AM206" s="8">
        <f t="shared" si="131"/>
        <v>14.722097021549583</v>
      </c>
      <c r="AN206" s="8">
        <f t="shared" si="131"/>
        <v>15.7134840263677</v>
      </c>
      <c r="AO206" s="8">
        <f t="shared" si="131"/>
        <v>29.308651292641613</v>
      </c>
      <c r="AP206" s="8">
        <f t="shared" si="131"/>
        <v>4.5419089332703919</v>
      </c>
      <c r="AQ206" s="8">
        <f t="shared" si="131"/>
        <v>13.192011541092715</v>
      </c>
      <c r="AR206" s="8">
        <f t="shared" si="131"/>
        <v>0.16716472368476318</v>
      </c>
    </row>
    <row r="207" spans="1:44" x14ac:dyDescent="0.2">
      <c r="A207" s="39" t="s">
        <v>202</v>
      </c>
      <c r="C207" s="8">
        <f>100*_xlfn.STDEV.S(C7,C176)/((C7+C176)/2)</f>
        <v>1.0659901223917811</v>
      </c>
      <c r="D207" s="8">
        <f>100*_xlfn.STDEV.S(D7,D176)/((D7+D176)/2)</f>
        <v>2.8943540787624396</v>
      </c>
      <c r="E207" s="8">
        <f>100*_xlfn.STDEV.S(E7,E176)/((E7+E176)/2)</f>
        <v>1.9110994086122877</v>
      </c>
      <c r="F207" s="8"/>
      <c r="G207" s="8">
        <f t="shared" ref="G207:AR207" si="132">100*_xlfn.STDEV.S(G7,G176)/((G7+G176)/2)</f>
        <v>10.909149142796272</v>
      </c>
      <c r="H207" s="8">
        <f t="shared" si="132"/>
        <v>5.4140426401754267</v>
      </c>
      <c r="I207" s="8">
        <f t="shared" si="132"/>
        <v>3.2198929776073504</v>
      </c>
      <c r="J207" s="14">
        <f t="shared" si="132"/>
        <v>3.7088839150035562</v>
      </c>
      <c r="K207" s="14">
        <f t="shared" si="132"/>
        <v>2.8807128963916826</v>
      </c>
      <c r="L207" s="14">
        <f t="shared" si="132"/>
        <v>1.3884284623578831</v>
      </c>
      <c r="M207" s="8">
        <f t="shared" si="132"/>
        <v>1.0160907371720473</v>
      </c>
      <c r="N207" s="8">
        <f t="shared" si="132"/>
        <v>2.3440003796239202</v>
      </c>
      <c r="O207" s="8">
        <f t="shared" si="132"/>
        <v>3.6672380122087604</v>
      </c>
      <c r="P207" s="8" t="e">
        <f t="shared" si="132"/>
        <v>#DIV/0!</v>
      </c>
      <c r="Q207" s="8" t="e">
        <f t="shared" si="132"/>
        <v>#DIV/0!</v>
      </c>
      <c r="R207" s="8">
        <f t="shared" si="132"/>
        <v>8.3805248140627864</v>
      </c>
      <c r="S207" s="8">
        <f t="shared" si="132"/>
        <v>3.1266626378996976</v>
      </c>
      <c r="T207" s="8">
        <f t="shared" si="132"/>
        <v>2.9567953114378795</v>
      </c>
      <c r="U207" s="8">
        <f t="shared" si="132"/>
        <v>6.1747202519721114</v>
      </c>
      <c r="V207" s="8">
        <f t="shared" si="132"/>
        <v>19.112166719599607</v>
      </c>
      <c r="W207" s="8">
        <f t="shared" si="132"/>
        <v>13.809792340207272</v>
      </c>
      <c r="X207" s="8" t="e">
        <f t="shared" si="132"/>
        <v>#DIV/0!</v>
      </c>
      <c r="Y207" s="8">
        <f t="shared" si="132"/>
        <v>12.449555593591045</v>
      </c>
      <c r="Z207" s="8">
        <f t="shared" si="132"/>
        <v>4.2551181010999519</v>
      </c>
      <c r="AA207" s="8">
        <f t="shared" si="132"/>
        <v>0.36865402668638647</v>
      </c>
      <c r="AB207" s="8">
        <f t="shared" si="132"/>
        <v>0.99422196100711879</v>
      </c>
      <c r="AC207" s="8">
        <f t="shared" si="132"/>
        <v>4.0100573602261669</v>
      </c>
      <c r="AD207" s="8">
        <f t="shared" si="132"/>
        <v>3.9990614874303438</v>
      </c>
      <c r="AE207" s="8">
        <f t="shared" si="132"/>
        <v>8.0420220717012505</v>
      </c>
      <c r="AF207" s="8">
        <f t="shared" si="132"/>
        <v>5.2812954611443343</v>
      </c>
      <c r="AG207" s="8">
        <f t="shared" si="132"/>
        <v>9.9862203058227728</v>
      </c>
      <c r="AH207" s="8">
        <f t="shared" si="132"/>
        <v>14.74051287922414</v>
      </c>
      <c r="AI207" s="8" t="e">
        <f t="shared" si="132"/>
        <v>#DIV/0!</v>
      </c>
      <c r="AJ207" s="8">
        <f t="shared" si="132"/>
        <v>12.372923235807125</v>
      </c>
      <c r="AK207" s="8" t="e">
        <f t="shared" si="132"/>
        <v>#DIV/0!</v>
      </c>
      <c r="AL207" s="8">
        <f t="shared" si="132"/>
        <v>18.678292333229621</v>
      </c>
      <c r="AM207" s="8">
        <f t="shared" si="132"/>
        <v>11.113234465489649</v>
      </c>
      <c r="AN207" s="8">
        <f t="shared" si="132"/>
        <v>10.740862499036167</v>
      </c>
      <c r="AO207" s="8">
        <f t="shared" si="132"/>
        <v>32.07960476948557</v>
      </c>
      <c r="AP207" s="8">
        <f t="shared" si="132"/>
        <v>12.976432320122342</v>
      </c>
      <c r="AQ207" s="8">
        <f t="shared" si="132"/>
        <v>4.9457931945107054</v>
      </c>
      <c r="AR207" s="8">
        <f t="shared" si="132"/>
        <v>1.8988273166714076</v>
      </c>
    </row>
    <row r="208" spans="1:44" x14ac:dyDescent="0.2">
      <c r="A208" s="39" t="s">
        <v>212</v>
      </c>
      <c r="C208" s="8">
        <f>100*_xlfn.STDEV.S(C7,C177)/((C7+C177)/2)</f>
        <v>3.1658371028176417</v>
      </c>
      <c r="D208" s="8">
        <f>100*_xlfn.STDEV.S(D7,D177)/((D7+D177)/2)</f>
        <v>15.222920150262256</v>
      </c>
      <c r="E208" s="8">
        <f>100*_xlfn.STDEV.S(E7,E177)/((E7+E177)/2)</f>
        <v>18.581337712674554</v>
      </c>
      <c r="F208" s="8"/>
      <c r="G208" s="8">
        <f t="shared" ref="G208:AR208" si="133">100*_xlfn.STDEV.S(G7,G177)/((G7+G177)/2)</f>
        <v>126.46507096769881</v>
      </c>
      <c r="H208" s="8">
        <f t="shared" si="133"/>
        <v>8.1461972200562336</v>
      </c>
      <c r="I208" s="8">
        <f t="shared" si="133"/>
        <v>40.642807760702389</v>
      </c>
      <c r="J208" s="14">
        <f t="shared" si="133"/>
        <v>43.385514724296264</v>
      </c>
      <c r="K208" s="14">
        <f t="shared" si="133"/>
        <v>14.080417259968822</v>
      </c>
      <c r="L208" s="14">
        <f t="shared" si="133"/>
        <v>109.34857589322924</v>
      </c>
      <c r="M208" s="8">
        <f t="shared" si="133"/>
        <v>19.874263777602923</v>
      </c>
      <c r="N208" s="8">
        <f t="shared" si="133"/>
        <v>18.264497489929049</v>
      </c>
      <c r="O208" s="8">
        <f t="shared" si="133"/>
        <v>4.3947336677554478</v>
      </c>
      <c r="P208" s="8" t="e">
        <f t="shared" si="133"/>
        <v>#DIV/0!</v>
      </c>
      <c r="Q208" s="8" t="e">
        <f t="shared" si="133"/>
        <v>#DIV/0!</v>
      </c>
      <c r="R208" s="8">
        <f t="shared" si="133"/>
        <v>48.069125410384352</v>
      </c>
      <c r="S208" s="8">
        <f t="shared" si="133"/>
        <v>15.714908754003313</v>
      </c>
      <c r="T208" s="8">
        <f t="shared" si="133"/>
        <v>16.729400284216254</v>
      </c>
      <c r="U208" s="8">
        <f t="shared" si="133"/>
        <v>59.840031546949035</v>
      </c>
      <c r="V208" s="8">
        <f t="shared" si="133"/>
        <v>80.055212903326876</v>
      </c>
      <c r="W208" s="8">
        <f t="shared" si="133"/>
        <v>3.1138195611947586</v>
      </c>
      <c r="X208" s="8" t="e">
        <f t="shared" si="133"/>
        <v>#DIV/0!</v>
      </c>
      <c r="Y208" s="8">
        <f t="shared" si="133"/>
        <v>127.33730798259319</v>
      </c>
      <c r="Z208" s="8">
        <f t="shared" si="133"/>
        <v>40.007923880927919</v>
      </c>
      <c r="AA208" s="8">
        <f t="shared" si="133"/>
        <v>61.246084174671246</v>
      </c>
      <c r="AB208" s="8">
        <f t="shared" si="133"/>
        <v>41.756988291370632</v>
      </c>
      <c r="AC208" s="8">
        <f t="shared" si="133"/>
        <v>61.145919856568177</v>
      </c>
      <c r="AD208" s="8">
        <f t="shared" si="133"/>
        <v>66.830805259285313</v>
      </c>
      <c r="AE208" s="8">
        <f t="shared" si="133"/>
        <v>67.379009655227946</v>
      </c>
      <c r="AF208" s="8">
        <f t="shared" si="133"/>
        <v>62.935696054013945</v>
      </c>
      <c r="AG208" s="8">
        <f t="shared" si="133"/>
        <v>80.572743779531493</v>
      </c>
      <c r="AH208" s="8">
        <f t="shared" si="133"/>
        <v>70.597279331864812</v>
      </c>
      <c r="AI208" s="8" t="e">
        <f t="shared" si="133"/>
        <v>#DIV/0!</v>
      </c>
      <c r="AJ208" s="8">
        <f t="shared" si="133"/>
        <v>79.499907071384385</v>
      </c>
      <c r="AK208" s="8" t="e">
        <f t="shared" si="133"/>
        <v>#DIV/0!</v>
      </c>
      <c r="AL208" s="8">
        <f t="shared" si="133"/>
        <v>79.624287336856156</v>
      </c>
      <c r="AM208" s="8">
        <f t="shared" si="133"/>
        <v>70.523729995888658</v>
      </c>
      <c r="AN208" s="8">
        <f t="shared" si="133"/>
        <v>97.002639266699575</v>
      </c>
      <c r="AO208" s="8">
        <f t="shared" si="133"/>
        <v>1.1181604487680152</v>
      </c>
      <c r="AP208" s="8">
        <f t="shared" si="133"/>
        <v>102.34819379685662</v>
      </c>
      <c r="AQ208" s="8">
        <f t="shared" si="133"/>
        <v>89.12868164316636</v>
      </c>
      <c r="AR208" s="8">
        <f t="shared" si="133"/>
        <v>52.189618648714834</v>
      </c>
    </row>
    <row r="209" spans="1:44" x14ac:dyDescent="0.2">
      <c r="A209" s="39" t="s">
        <v>213</v>
      </c>
      <c r="C209" s="8">
        <f>100*_xlfn.STDEV.S(C7,C178)/((C7+C178)/2)</f>
        <v>6.36756316503556</v>
      </c>
      <c r="D209" s="8">
        <f>100*_xlfn.STDEV.S(D7,D178)/((D7+D178)/2)</f>
        <v>13.992897041632624</v>
      </c>
      <c r="E209" s="8">
        <f>100*_xlfn.STDEV.S(E7,E178)/((E7+E178)/2)</f>
        <v>14.124037326627635</v>
      </c>
      <c r="F209" s="8"/>
      <c r="G209" s="8">
        <f t="shared" ref="G209:AR209" si="134">100*_xlfn.STDEV.S(G7,G178)/((G7+G178)/2)</f>
        <v>131.81068510570589</v>
      </c>
      <c r="H209" s="8">
        <f t="shared" si="134"/>
        <v>19.098272676320438</v>
      </c>
      <c r="I209" s="8">
        <f t="shared" si="134"/>
        <v>47.804304168133982</v>
      </c>
      <c r="J209" s="14">
        <f t="shared" si="134"/>
        <v>35.620476953759237</v>
      </c>
      <c r="K209" s="14">
        <f t="shared" si="134"/>
        <v>3.5637138603334613</v>
      </c>
      <c r="L209" s="14">
        <f t="shared" si="134"/>
        <v>87.480159222661058</v>
      </c>
      <c r="M209" s="8">
        <f t="shared" si="134"/>
        <v>20.45001827587393</v>
      </c>
      <c r="N209" s="8">
        <f t="shared" si="134"/>
        <v>18.264497489929049</v>
      </c>
      <c r="O209" s="8">
        <f t="shared" si="134"/>
        <v>1.8306408857745691</v>
      </c>
      <c r="P209" s="8" t="e">
        <f t="shared" si="134"/>
        <v>#DIV/0!</v>
      </c>
      <c r="Q209" s="8" t="e">
        <f t="shared" si="134"/>
        <v>#DIV/0!</v>
      </c>
      <c r="R209" s="8">
        <f t="shared" si="134"/>
        <v>61.699684093352886</v>
      </c>
      <c r="S209" s="8">
        <f t="shared" si="134"/>
        <v>24.302974937001828</v>
      </c>
      <c r="T209" s="8">
        <f t="shared" si="134"/>
        <v>29.576796588142795</v>
      </c>
      <c r="U209" s="8">
        <f t="shared" si="134"/>
        <v>57.581891765371012</v>
      </c>
      <c r="V209" s="8">
        <f t="shared" si="134"/>
        <v>75.922188874084611</v>
      </c>
      <c r="W209" s="8">
        <f t="shared" si="134"/>
        <v>17.755803226185094</v>
      </c>
      <c r="X209" s="8" t="e">
        <f t="shared" si="134"/>
        <v>#DIV/0!</v>
      </c>
      <c r="Y209" s="8">
        <f t="shared" si="134"/>
        <v>136.1618329231583</v>
      </c>
      <c r="Z209" s="8">
        <f t="shared" si="134"/>
        <v>38.226978532700663</v>
      </c>
      <c r="AA209" s="8">
        <f t="shared" si="134"/>
        <v>54.215905189968723</v>
      </c>
      <c r="AB209" s="8">
        <f t="shared" si="134"/>
        <v>43.468789500783537</v>
      </c>
      <c r="AC209" s="8">
        <f t="shared" si="134"/>
        <v>60.155967855293575</v>
      </c>
      <c r="AD209" s="8">
        <f t="shared" si="134"/>
        <v>63.284855833829305</v>
      </c>
      <c r="AE209" s="8">
        <f t="shared" si="134"/>
        <v>77.37859901265179</v>
      </c>
      <c r="AF209" s="8">
        <f t="shared" si="134"/>
        <v>71.187300677522444</v>
      </c>
      <c r="AG209" s="8">
        <f t="shared" si="134"/>
        <v>75.123456245422361</v>
      </c>
      <c r="AH209" s="8">
        <f t="shared" si="134"/>
        <v>68.520916200960556</v>
      </c>
      <c r="AI209" s="8" t="e">
        <f t="shared" si="134"/>
        <v>#DIV/0!</v>
      </c>
      <c r="AJ209" s="8">
        <f t="shared" si="134"/>
        <v>80.176839208363475</v>
      </c>
      <c r="AK209" s="8" t="e">
        <f t="shared" si="134"/>
        <v>#DIV/0!</v>
      </c>
      <c r="AL209" s="8">
        <f t="shared" si="134"/>
        <v>66.881176378403495</v>
      </c>
      <c r="AM209" s="8">
        <f t="shared" si="134"/>
        <v>71.895493716627499</v>
      </c>
      <c r="AN209" s="8">
        <f t="shared" si="134"/>
        <v>83.660598820617707</v>
      </c>
      <c r="AO209" s="8">
        <f t="shared" si="134"/>
        <v>33.101060922398091</v>
      </c>
      <c r="AP209" s="8">
        <f t="shared" si="134"/>
        <v>111.37855709074597</v>
      </c>
      <c r="AQ209" s="8">
        <f t="shared" si="134"/>
        <v>75.990775286748288</v>
      </c>
      <c r="AR209" s="8">
        <f t="shared" si="134"/>
        <v>53.719494371531184</v>
      </c>
    </row>
    <row r="210" spans="1:44" x14ac:dyDescent="0.2">
      <c r="A210" s="39" t="s">
        <v>214</v>
      </c>
      <c r="C210" s="8">
        <f>100*_xlfn.STDEV.S(C7,C179)/((C7+C179)/2)</f>
        <v>4.9019574368824985</v>
      </c>
      <c r="D210" s="8">
        <f>100*_xlfn.STDEV.S(D7,D179)/((D7+D179)/2)</f>
        <v>16.968974125909551</v>
      </c>
      <c r="E210" s="8">
        <f>100*_xlfn.STDEV.S(E7,E179)/((E7+E179)/2)</f>
        <v>17.340572284172769</v>
      </c>
      <c r="F210" s="8"/>
      <c r="G210" s="8">
        <f t="shared" ref="G210:AR210" si="135">100*_xlfn.STDEV.S(G7,G179)/((G7+G179)/2)</f>
        <v>130.55181373034983</v>
      </c>
      <c r="H210" s="8">
        <f t="shared" si="135"/>
        <v>14.227272541489347</v>
      </c>
      <c r="I210" s="8">
        <f t="shared" si="135"/>
        <v>45.756154377238325</v>
      </c>
      <c r="J210" s="14">
        <f t="shared" si="135"/>
        <v>43.51936756840422</v>
      </c>
      <c r="K210" s="14">
        <f t="shared" si="135"/>
        <v>17.946186405672314</v>
      </c>
      <c r="L210" s="14">
        <f t="shared" si="135"/>
        <v>64.022831670071525</v>
      </c>
      <c r="M210" s="8">
        <f t="shared" si="135"/>
        <v>23.446039496456521</v>
      </c>
      <c r="N210" s="8">
        <f t="shared" si="135"/>
        <v>20.452336453100354</v>
      </c>
      <c r="O210" s="8">
        <f t="shared" si="135"/>
        <v>3.2433157258676313</v>
      </c>
      <c r="P210" s="8" t="e">
        <f t="shared" si="135"/>
        <v>#DIV/0!</v>
      </c>
      <c r="Q210" s="8" t="e">
        <f t="shared" si="135"/>
        <v>#DIV/0!</v>
      </c>
      <c r="R210" s="8">
        <f t="shared" si="135"/>
        <v>62.893092377485864</v>
      </c>
      <c r="S210" s="8">
        <f t="shared" si="135"/>
        <v>14.291053648726542</v>
      </c>
      <c r="T210" s="8">
        <f t="shared" si="135"/>
        <v>19.941089018963552</v>
      </c>
      <c r="U210" s="8">
        <f t="shared" si="135"/>
        <v>60.032822604309573</v>
      </c>
      <c r="V210" s="8">
        <f t="shared" si="135"/>
        <v>81.391726745381234</v>
      </c>
      <c r="W210" s="8">
        <f t="shared" si="135"/>
        <v>21.495498007360844</v>
      </c>
      <c r="X210" s="8" t="e">
        <f t="shared" si="135"/>
        <v>#DIV/0!</v>
      </c>
      <c r="Y210" s="8">
        <f t="shared" si="135"/>
        <v>128.53357764840638</v>
      </c>
      <c r="Z210" s="8">
        <f t="shared" si="135"/>
        <v>35.676440154761266</v>
      </c>
      <c r="AA210" s="8">
        <f t="shared" si="135"/>
        <v>58.217867892456148</v>
      </c>
      <c r="AB210" s="8">
        <f t="shared" si="135"/>
        <v>44.182983908443909</v>
      </c>
      <c r="AC210" s="8">
        <f t="shared" si="135"/>
        <v>61.284182731121405</v>
      </c>
      <c r="AD210" s="8">
        <f t="shared" si="135"/>
        <v>62.635414021566085</v>
      </c>
      <c r="AE210" s="8">
        <f t="shared" si="135"/>
        <v>70.90359455494945</v>
      </c>
      <c r="AF210" s="8">
        <f t="shared" si="135"/>
        <v>68.999590757384624</v>
      </c>
      <c r="AG210" s="8">
        <f t="shared" si="135"/>
        <v>85.473107858617055</v>
      </c>
      <c r="AH210" s="8">
        <f t="shared" si="135"/>
        <v>72.036689353024684</v>
      </c>
      <c r="AI210" s="8" t="e">
        <f t="shared" si="135"/>
        <v>#DIV/0!</v>
      </c>
      <c r="AJ210" s="8">
        <f t="shared" si="135"/>
        <v>82.386565882019895</v>
      </c>
      <c r="AK210" s="8" t="e">
        <f t="shared" si="135"/>
        <v>#DIV/0!</v>
      </c>
      <c r="AL210" s="8">
        <f t="shared" si="135"/>
        <v>72.700470997886825</v>
      </c>
      <c r="AM210" s="8">
        <f t="shared" si="135"/>
        <v>85.057421573913501</v>
      </c>
      <c r="AN210" s="8">
        <f t="shared" si="135"/>
        <v>86.812077926071339</v>
      </c>
      <c r="AO210" s="8">
        <f t="shared" si="135"/>
        <v>40.871094856917253</v>
      </c>
      <c r="AP210" s="8">
        <f t="shared" si="135"/>
        <v>112.70732006704615</v>
      </c>
      <c r="AQ210" s="8">
        <f t="shared" si="135"/>
        <v>89.411530273798761</v>
      </c>
      <c r="AR210" s="8">
        <f t="shared" si="135"/>
        <v>61.861790492291348</v>
      </c>
    </row>
    <row r="211" spans="1:44" x14ac:dyDescent="0.2">
      <c r="A211" s="39" t="s">
        <v>215</v>
      </c>
      <c r="C211" s="8">
        <f>100*_xlfn.STDEV.S(C7,C180)/((C7+C180)/2)</f>
        <v>3.9855947829045877</v>
      </c>
      <c r="D211" s="8">
        <f>100*_xlfn.STDEV.S(D7,D180)/((D7+D180)/2)</f>
        <v>11.419141427803313</v>
      </c>
      <c r="E211" s="8">
        <f>100*_xlfn.STDEV.S(E7,E180)/((E7+E180)/2)</f>
        <v>15.577186740057824</v>
      </c>
      <c r="F211" s="8"/>
      <c r="G211" s="8">
        <f t="shared" ref="G211:AR211" si="136">100*_xlfn.STDEV.S(G7,G180)/((G7+G180)/2)</f>
        <v>111.81359728843563</v>
      </c>
      <c r="H211" s="8">
        <f t="shared" si="136"/>
        <v>7.3401703449397804</v>
      </c>
      <c r="I211" s="8">
        <f t="shared" si="136"/>
        <v>48.034400305625049</v>
      </c>
      <c r="J211" s="14">
        <f t="shared" si="136"/>
        <v>30.63458313750095</v>
      </c>
      <c r="K211" s="14">
        <f t="shared" si="136"/>
        <v>0.45006582934225203</v>
      </c>
      <c r="L211" s="14">
        <f t="shared" si="136"/>
        <v>28.255846294067283</v>
      </c>
      <c r="M211" s="8">
        <f t="shared" si="136"/>
        <v>17.433779074504823</v>
      </c>
      <c r="N211" s="8">
        <f t="shared" si="136"/>
        <v>19.085337541418749</v>
      </c>
      <c r="O211" s="8">
        <f t="shared" si="136"/>
        <v>2.9728549837871356</v>
      </c>
      <c r="P211" s="8" t="e">
        <f t="shared" si="136"/>
        <v>#DIV/0!</v>
      </c>
      <c r="Q211" s="8" t="e">
        <f t="shared" si="136"/>
        <v>#DIV/0!</v>
      </c>
      <c r="R211" s="8">
        <f t="shared" si="136"/>
        <v>50.045110771222113</v>
      </c>
      <c r="S211" s="8">
        <f t="shared" si="136"/>
        <v>8.8838393202850234</v>
      </c>
      <c r="T211" s="8">
        <f t="shared" si="136"/>
        <v>12.098560921334915</v>
      </c>
      <c r="U211" s="8">
        <f t="shared" si="136"/>
        <v>51.404573986632442</v>
      </c>
      <c r="V211" s="8">
        <f t="shared" si="136"/>
        <v>71.82632703505476</v>
      </c>
      <c r="W211" s="8">
        <f t="shared" si="136"/>
        <v>52.663511519988319</v>
      </c>
      <c r="X211" s="8" t="e">
        <f t="shared" si="136"/>
        <v>#DIV/0!</v>
      </c>
      <c r="Y211" s="8">
        <f t="shared" si="136"/>
        <v>123.16837456491665</v>
      </c>
      <c r="Z211" s="8">
        <f t="shared" si="136"/>
        <v>37.686267398390271</v>
      </c>
      <c r="AA211" s="8">
        <f t="shared" si="136"/>
        <v>51.48694639542726</v>
      </c>
      <c r="AB211" s="8">
        <f t="shared" si="136"/>
        <v>39.973414227509259</v>
      </c>
      <c r="AC211" s="8">
        <f t="shared" si="136"/>
        <v>56.735294786429279</v>
      </c>
      <c r="AD211" s="8">
        <f t="shared" si="136"/>
        <v>59.235473480377891</v>
      </c>
      <c r="AE211" s="8">
        <f t="shared" si="136"/>
        <v>75.605425930100381</v>
      </c>
      <c r="AF211" s="8">
        <f t="shared" si="136"/>
        <v>66.983159552992944</v>
      </c>
      <c r="AG211" s="8">
        <f t="shared" si="136"/>
        <v>68.66546612341061</v>
      </c>
      <c r="AH211" s="8">
        <f t="shared" si="136"/>
        <v>73.697115732200587</v>
      </c>
      <c r="AI211" s="8" t="e">
        <f t="shared" si="136"/>
        <v>#DIV/0!</v>
      </c>
      <c r="AJ211" s="8">
        <f t="shared" si="136"/>
        <v>76.879000096058959</v>
      </c>
      <c r="AK211" s="8" t="e">
        <f t="shared" si="136"/>
        <v>#DIV/0!</v>
      </c>
      <c r="AL211" s="8">
        <f t="shared" si="136"/>
        <v>64.493443817483453</v>
      </c>
      <c r="AM211" s="8">
        <f t="shared" si="136"/>
        <v>71.671525426854174</v>
      </c>
      <c r="AN211" s="8">
        <f t="shared" si="136"/>
        <v>73.752178866666256</v>
      </c>
      <c r="AO211" s="8">
        <f t="shared" si="136"/>
        <v>67.640248851528696</v>
      </c>
      <c r="AP211" s="8">
        <f t="shared" si="136"/>
        <v>68.034520239857088</v>
      </c>
      <c r="AQ211" s="8">
        <f t="shared" si="136"/>
        <v>65.341662799843817</v>
      </c>
      <c r="AR211" s="8">
        <f t="shared" si="136"/>
        <v>53.564120145217977</v>
      </c>
    </row>
    <row r="212" spans="1:44" x14ac:dyDescent="0.2">
      <c r="A212" s="39" t="s">
        <v>216</v>
      </c>
      <c r="C212" s="8">
        <f>100*_xlfn.STDEV.S(C7,C181)/((C7+C181)/2)</f>
        <v>10.81106874927357</v>
      </c>
      <c r="D212" s="8">
        <f>100*_xlfn.STDEV.S(D7,D181)/((D7+D181)/2)</f>
        <v>11.504990727980145</v>
      </c>
      <c r="E212" s="8">
        <f>100*_xlfn.STDEV.S(E7,E181)/((E7+E181)/2)</f>
        <v>21.936068558589753</v>
      </c>
      <c r="F212" s="8"/>
      <c r="G212" s="8">
        <f t="shared" ref="G212:AR212" si="137">100*_xlfn.STDEV.S(G7,G181)/((G7+G181)/2)</f>
        <v>115.93316373008986</v>
      </c>
      <c r="H212" s="8">
        <f t="shared" si="137"/>
        <v>17.166284729017377</v>
      </c>
      <c r="I212" s="8">
        <f t="shared" si="137"/>
        <v>47.45418037010181</v>
      </c>
      <c r="J212" s="14">
        <f t="shared" si="137"/>
        <v>30.243655603271137</v>
      </c>
      <c r="K212" s="8">
        <f t="shared" si="137"/>
        <v>5.2791174824138967</v>
      </c>
      <c r="L212" s="8">
        <f t="shared" si="137"/>
        <v>21.51613678276415</v>
      </c>
      <c r="M212" s="8">
        <f t="shared" si="137"/>
        <v>14.527890174348981</v>
      </c>
      <c r="N212" s="8">
        <f t="shared" si="137"/>
        <v>14.283091971080585</v>
      </c>
      <c r="O212" s="8">
        <f t="shared" si="137"/>
        <v>3.477353354272553</v>
      </c>
      <c r="P212" s="8" t="e">
        <f t="shared" si="137"/>
        <v>#DIV/0!</v>
      </c>
      <c r="Q212" s="8" t="e">
        <f t="shared" si="137"/>
        <v>#DIV/0!</v>
      </c>
      <c r="R212" s="8">
        <f t="shared" si="137"/>
        <v>38.730767022105702</v>
      </c>
      <c r="S212" s="8">
        <f t="shared" si="137"/>
        <v>16.745032361205361</v>
      </c>
      <c r="T212" s="8">
        <f t="shared" si="137"/>
        <v>24.251146200588579</v>
      </c>
      <c r="U212" s="8">
        <f t="shared" si="137"/>
        <v>52.063127518482418</v>
      </c>
      <c r="V212" s="8">
        <f t="shared" si="137"/>
        <v>69.208253676140586</v>
      </c>
      <c r="W212" s="8">
        <f t="shared" si="137"/>
        <v>50.665955226341985</v>
      </c>
      <c r="X212" s="8" t="e">
        <f t="shared" si="137"/>
        <v>#DIV/0!</v>
      </c>
      <c r="Y212" s="8">
        <f t="shared" si="137"/>
        <v>121.05154239824678</v>
      </c>
      <c r="Z212" s="8">
        <f t="shared" si="137"/>
        <v>35.658343583052314</v>
      </c>
      <c r="AA212" s="8">
        <f t="shared" si="137"/>
        <v>49.63619908192058</v>
      </c>
      <c r="AB212" s="8">
        <f t="shared" si="137"/>
        <v>36.85276755182651</v>
      </c>
      <c r="AC212" s="8">
        <f t="shared" si="137"/>
        <v>56.721845195986042</v>
      </c>
      <c r="AD212" s="8">
        <f t="shared" si="137"/>
        <v>58.305852180846827</v>
      </c>
      <c r="AE212" s="8">
        <f t="shared" si="137"/>
        <v>73.733584001898564</v>
      </c>
      <c r="AF212" s="8">
        <f t="shared" si="137"/>
        <v>66.010573468951392</v>
      </c>
      <c r="AG212" s="8">
        <f t="shared" si="137"/>
        <v>68.248601979211671</v>
      </c>
      <c r="AH212" s="8">
        <f t="shared" si="137"/>
        <v>69.007778150889422</v>
      </c>
      <c r="AI212" s="8" t="e">
        <f t="shared" si="137"/>
        <v>#DIV/0!</v>
      </c>
      <c r="AJ212" s="8">
        <f t="shared" si="137"/>
        <v>78.405691121331444</v>
      </c>
      <c r="AK212" s="8" t="e">
        <f t="shared" si="137"/>
        <v>#DIV/0!</v>
      </c>
      <c r="AL212" s="8">
        <f t="shared" si="137"/>
        <v>59.265189404514231</v>
      </c>
      <c r="AM212" s="8">
        <f t="shared" si="137"/>
        <v>72.091852526728374</v>
      </c>
      <c r="AN212" s="8">
        <f t="shared" si="137"/>
        <v>73.341129189148006</v>
      </c>
      <c r="AO212" s="8">
        <f t="shared" si="137"/>
        <v>62.427515784079318</v>
      </c>
      <c r="AP212" s="8">
        <f t="shared" si="137"/>
        <v>72.804970377777295</v>
      </c>
      <c r="AQ212" s="8">
        <f t="shared" si="137"/>
        <v>66.301523276837258</v>
      </c>
      <c r="AR212" s="8">
        <f t="shared" si="137"/>
        <v>46.434438086844942</v>
      </c>
    </row>
    <row r="213" spans="1:44" x14ac:dyDescent="0.2">
      <c r="A213" s="39" t="s">
        <v>218</v>
      </c>
      <c r="C213" s="8">
        <f>100*_xlfn.STDEV.S(C7,C182)/((C7+C182)/2)</f>
        <v>3.593910344175121</v>
      </c>
      <c r="D213" s="8">
        <f>100*_xlfn.STDEV.S(D7,D182)/((D7+D182)/2)</f>
        <v>6.5484416729832802</v>
      </c>
      <c r="E213" s="8">
        <f>100*_xlfn.STDEV.S(E7,E182)/((E7+E182)/2)</f>
        <v>18.819671399315116</v>
      </c>
      <c r="F213" s="8"/>
      <c r="G213" s="8">
        <f t="shared" ref="G213:AR213" si="138">100*_xlfn.STDEV.S(G7,G182)/((G7+G182)/2)</f>
        <v>1.8172155242355887</v>
      </c>
      <c r="H213" s="8">
        <f t="shared" si="138"/>
        <v>12.645769141844328</v>
      </c>
      <c r="I213" s="8">
        <f t="shared" si="138"/>
        <v>30.651324629760346</v>
      </c>
      <c r="J213" s="14">
        <f t="shared" si="138"/>
        <v>28.25036339404609</v>
      </c>
      <c r="K213" s="8">
        <f t="shared" si="138"/>
        <v>10.93863960142807</v>
      </c>
      <c r="L213" s="8">
        <f t="shared" si="138"/>
        <v>11.299375831114647</v>
      </c>
      <c r="M213" s="8">
        <f t="shared" si="138"/>
        <v>12.512547983290968</v>
      </c>
      <c r="N213" s="8">
        <f t="shared" si="138"/>
        <v>15.945823345950062</v>
      </c>
      <c r="O213" s="8">
        <f t="shared" si="138"/>
        <v>3.6672380122087591</v>
      </c>
      <c r="P213" s="8" t="e">
        <f t="shared" si="138"/>
        <v>#DIV/0!</v>
      </c>
      <c r="Q213" s="8" t="e">
        <f t="shared" si="138"/>
        <v>#DIV/0!</v>
      </c>
      <c r="R213" s="8">
        <f t="shared" si="138"/>
        <v>25.018221034874667</v>
      </c>
      <c r="S213" s="8">
        <f t="shared" si="138"/>
        <v>16.857954627608319</v>
      </c>
      <c r="T213" s="8">
        <f t="shared" si="138"/>
        <v>9.7928945861221788</v>
      </c>
      <c r="U213" s="8">
        <f t="shared" si="138"/>
        <v>38.419662483831388</v>
      </c>
      <c r="V213" s="8">
        <f t="shared" si="138"/>
        <v>53.110833214700385</v>
      </c>
      <c r="W213" s="8">
        <f t="shared" si="138"/>
        <v>50.672251315329596</v>
      </c>
      <c r="X213" s="8" t="e">
        <f t="shared" si="138"/>
        <v>#DIV/0!</v>
      </c>
      <c r="Y213" s="8">
        <f t="shared" si="138"/>
        <v>17.652181240912558</v>
      </c>
      <c r="Z213" s="8">
        <f t="shared" si="138"/>
        <v>35.552670300714098</v>
      </c>
      <c r="AA213" s="8">
        <f t="shared" si="138"/>
        <v>44.370959812811435</v>
      </c>
      <c r="AB213" s="8">
        <f t="shared" si="138"/>
        <v>28.920691395573769</v>
      </c>
      <c r="AC213" s="8">
        <f t="shared" si="138"/>
        <v>49.862739851797457</v>
      </c>
      <c r="AD213" s="8">
        <f t="shared" si="138"/>
        <v>47.315650128059822</v>
      </c>
      <c r="AE213" s="8">
        <f t="shared" si="138"/>
        <v>40.558610174349333</v>
      </c>
      <c r="AF213" s="8">
        <f t="shared" si="138"/>
        <v>40.500531872370104</v>
      </c>
      <c r="AG213" s="8">
        <f t="shared" si="138"/>
        <v>67.576434977475486</v>
      </c>
      <c r="AH213" s="8">
        <f t="shared" si="138"/>
        <v>62.412559804410542</v>
      </c>
      <c r="AI213" s="8" t="e">
        <f t="shared" si="138"/>
        <v>#DIV/0!</v>
      </c>
      <c r="AJ213" s="8">
        <f t="shared" si="138"/>
        <v>67.754477688610862</v>
      </c>
      <c r="AK213" s="8" t="e">
        <f t="shared" si="138"/>
        <v>#DIV/0!</v>
      </c>
      <c r="AL213" s="8">
        <f t="shared" si="138"/>
        <v>65.656011821041517</v>
      </c>
      <c r="AM213" s="8">
        <f t="shared" si="138"/>
        <v>57.005213675534698</v>
      </c>
      <c r="AN213" s="8">
        <f t="shared" si="138"/>
        <v>68.718218545771919</v>
      </c>
      <c r="AO213" s="8">
        <f t="shared" si="138"/>
        <v>67.104243484857534</v>
      </c>
      <c r="AP213" s="8">
        <f t="shared" si="138"/>
        <v>30.715176103090709</v>
      </c>
      <c r="AQ213" s="8">
        <f t="shared" si="138"/>
        <v>62.392836829885837</v>
      </c>
      <c r="AR213" s="8">
        <f t="shared" si="138"/>
        <v>61.050019637014195</v>
      </c>
    </row>
    <row r="214" spans="1:44" x14ac:dyDescent="0.2">
      <c r="A214" s="39" t="s">
        <v>217</v>
      </c>
      <c r="C214" s="8">
        <f>100*_xlfn.STDEV.S(C7,C183)/((C7+C183)/2)</f>
        <v>0.97028683163709284</v>
      </c>
      <c r="D214" s="8">
        <f>100*_xlfn.STDEV.S(D7,D183)/((D7+D183)/2)</f>
        <v>2.8205615927282723</v>
      </c>
      <c r="E214" s="8">
        <f>100*_xlfn.STDEV.S(E7,E183)/((E7+E183)/2)</f>
        <v>15.606275103053171</v>
      </c>
      <c r="F214" s="8"/>
      <c r="G214" s="8">
        <f t="shared" ref="G214:AR214" si="139">100*_xlfn.STDEV.S(G7,G183)/((G7+G183)/2)</f>
        <v>4.8269509050102384</v>
      </c>
      <c r="H214" s="8">
        <f t="shared" si="139"/>
        <v>13.993558228178935</v>
      </c>
      <c r="I214" s="8">
        <f t="shared" si="139"/>
        <v>28.824487518302359</v>
      </c>
      <c r="J214" s="14">
        <f t="shared" si="139"/>
        <v>26.313183088226648</v>
      </c>
      <c r="K214" s="8">
        <f t="shared" si="139"/>
        <v>6.7459247992066134</v>
      </c>
      <c r="L214" s="8">
        <f t="shared" si="139"/>
        <v>15.659912369447927</v>
      </c>
      <c r="M214" s="8">
        <f t="shared" si="139"/>
        <v>12.212674447990333</v>
      </c>
      <c r="N214" s="8">
        <f t="shared" si="139"/>
        <v>14.236579764676035</v>
      </c>
      <c r="O214" s="8">
        <f t="shared" si="139"/>
        <v>1.9312319423744957</v>
      </c>
      <c r="P214" s="8" t="e">
        <f t="shared" si="139"/>
        <v>#DIV/0!</v>
      </c>
      <c r="Q214" s="8" t="e">
        <f t="shared" si="139"/>
        <v>#DIV/0!</v>
      </c>
      <c r="R214" s="8">
        <f t="shared" si="139"/>
        <v>20.696570265816849</v>
      </c>
      <c r="S214" s="8">
        <f t="shared" si="139"/>
        <v>12.219493722879042</v>
      </c>
      <c r="T214" s="8">
        <f t="shared" si="139"/>
        <v>6.7322570748486399</v>
      </c>
      <c r="U214" s="8">
        <f t="shared" si="139"/>
        <v>36.660742868292658</v>
      </c>
      <c r="V214" s="8">
        <f t="shared" si="139"/>
        <v>50.115212851265888</v>
      </c>
      <c r="W214" s="8">
        <f t="shared" si="139"/>
        <v>46.455805742425653</v>
      </c>
      <c r="X214" s="8" t="e">
        <f t="shared" si="139"/>
        <v>#DIV/0!</v>
      </c>
      <c r="Y214" s="8">
        <f t="shared" si="139"/>
        <v>14.765443551149819</v>
      </c>
      <c r="Z214" s="8">
        <f t="shared" si="139"/>
        <v>31.413166686429822</v>
      </c>
      <c r="AA214" s="8">
        <f t="shared" si="139"/>
        <v>40.020547128838189</v>
      </c>
      <c r="AB214" s="8">
        <f t="shared" si="139"/>
        <v>26.25422100338093</v>
      </c>
      <c r="AC214" s="8">
        <f t="shared" si="139"/>
        <v>44.250615936322866</v>
      </c>
      <c r="AD214" s="8">
        <f t="shared" si="139"/>
        <v>41.643146882564722</v>
      </c>
      <c r="AE214" s="8">
        <f t="shared" si="139"/>
        <v>42.789175524773718</v>
      </c>
      <c r="AF214" s="8">
        <f t="shared" si="139"/>
        <v>37.650877944945982</v>
      </c>
      <c r="AG214" s="8">
        <f t="shared" si="139"/>
        <v>61.390002547790068</v>
      </c>
      <c r="AH214" s="8">
        <f t="shared" si="139"/>
        <v>60.345977350455968</v>
      </c>
      <c r="AI214" s="8" t="e">
        <f t="shared" si="139"/>
        <v>#DIV/0!</v>
      </c>
      <c r="AJ214" s="8">
        <f t="shared" si="139"/>
        <v>63.690581510496315</v>
      </c>
      <c r="AK214" s="8" t="e">
        <f t="shared" si="139"/>
        <v>#DIV/0!</v>
      </c>
      <c r="AL214" s="8">
        <f t="shared" si="139"/>
        <v>69.006528515217411</v>
      </c>
      <c r="AM214" s="8">
        <f t="shared" si="139"/>
        <v>57.652864487809836</v>
      </c>
      <c r="AN214" s="8">
        <f t="shared" si="139"/>
        <v>66.032790496231755</v>
      </c>
      <c r="AO214" s="8">
        <f t="shared" si="139"/>
        <v>62.361799219919227</v>
      </c>
      <c r="AP214" s="8">
        <f t="shared" si="139"/>
        <v>32.54311279809415</v>
      </c>
      <c r="AQ214" s="8">
        <f t="shared" si="139"/>
        <v>62.759216138876475</v>
      </c>
      <c r="AR214" s="8">
        <f t="shared" si="139"/>
        <v>59.67961157175246</v>
      </c>
    </row>
    <row r="216" spans="1:44" x14ac:dyDescent="0.2">
      <c r="A216" s="39" t="s">
        <v>197</v>
      </c>
    </row>
    <row r="217" spans="1:44" x14ac:dyDescent="0.2">
      <c r="A217" s="39" t="s">
        <v>198</v>
      </c>
      <c r="C217" s="8">
        <f>_xlfn.STDEV.S($C5,C171)</f>
        <v>5.727564927611032E-2</v>
      </c>
      <c r="D217" s="8">
        <f>_xlfn.STDEV.S(D5,D171)</f>
        <v>0.10182337649086294</v>
      </c>
      <c r="E217" s="8">
        <f>_xlfn.STDEV.S(E5,E171)</f>
        <v>9.8994949366117052E-2</v>
      </c>
      <c r="F217" s="8"/>
      <c r="G217" s="8">
        <f t="shared" ref="G217:AR217" si="140">_xlfn.STDEV.S(G5,G171)</f>
        <v>2.5773759331535358E-2</v>
      </c>
      <c r="H217" s="8">
        <f t="shared" si="140"/>
        <v>4.8083261120685249E-2</v>
      </c>
      <c r="I217" s="8">
        <f t="shared" si="140"/>
        <v>0.29698484809834991</v>
      </c>
      <c r="J217" s="14">
        <f t="shared" si="140"/>
        <v>293.6450413494494</v>
      </c>
      <c r="K217" s="8">
        <f t="shared" si="140"/>
        <v>3.5355339059327378</v>
      </c>
      <c r="L217" s="8">
        <f t="shared" si="140"/>
        <v>21.637467504308368</v>
      </c>
      <c r="M217" s="8">
        <f t="shared" si="140"/>
        <v>152.82168531698974</v>
      </c>
      <c r="N217" s="8">
        <f t="shared" si="140"/>
        <v>0.1555634918610409</v>
      </c>
      <c r="O217" s="8">
        <f t="shared" si="140"/>
        <v>1.5909902576697319</v>
      </c>
      <c r="P217" s="8">
        <f t="shared" si="140"/>
        <v>9.9702056147303164</v>
      </c>
      <c r="Q217" s="8">
        <f t="shared" si="140"/>
        <v>27.50645378815689</v>
      </c>
      <c r="R217" s="8">
        <f t="shared" si="140"/>
        <v>3.4153257531310235</v>
      </c>
      <c r="S217" s="8">
        <f t="shared" si="140"/>
        <v>6.3639610306789177E-2</v>
      </c>
      <c r="T217" s="8" t="e">
        <f t="shared" si="140"/>
        <v>#DIV/0!</v>
      </c>
      <c r="U217" s="8">
        <f t="shared" si="140"/>
        <v>6.11647365726364</v>
      </c>
      <c r="V217" s="8">
        <f t="shared" si="140"/>
        <v>0.48790367901871745</v>
      </c>
      <c r="W217" s="8">
        <f t="shared" si="140"/>
        <v>0.16263455967290624</v>
      </c>
      <c r="X217" s="8">
        <f t="shared" si="140"/>
        <v>7.4246212024587477E-2</v>
      </c>
      <c r="Y217" s="8" t="e">
        <f t="shared" si="140"/>
        <v>#DIV/0!</v>
      </c>
      <c r="Z217" s="8">
        <f t="shared" si="140"/>
        <v>2.1496046148071053</v>
      </c>
      <c r="AA217" s="8">
        <f t="shared" si="140"/>
        <v>0.14000714267493525</v>
      </c>
      <c r="AB217" s="8">
        <f t="shared" si="140"/>
        <v>0.14566399692442877</v>
      </c>
      <c r="AC217" s="8" t="e">
        <f t="shared" si="140"/>
        <v>#DIV/0!</v>
      </c>
      <c r="AD217" s="8">
        <f t="shared" si="140"/>
        <v>2.6162950903902204E-2</v>
      </c>
      <c r="AE217" s="8">
        <f t="shared" si="140"/>
        <v>1.9798989873223191E-2</v>
      </c>
      <c r="AF217" s="8">
        <f t="shared" si="140"/>
        <v>3.7476659402887053E-2</v>
      </c>
      <c r="AG217" s="8">
        <f t="shared" si="140"/>
        <v>0.10818733752154179</v>
      </c>
      <c r="AH217" s="8" t="e">
        <f t="shared" si="140"/>
        <v>#DIV/0!</v>
      </c>
      <c r="AI217" s="8">
        <f t="shared" si="140"/>
        <v>1.0429825022501569</v>
      </c>
      <c r="AJ217" s="8" t="e">
        <f t="shared" si="140"/>
        <v>#DIV/0!</v>
      </c>
      <c r="AK217" s="8" t="e">
        <f t="shared" si="140"/>
        <v>#DIV/0!</v>
      </c>
      <c r="AL217" s="8" t="e">
        <f t="shared" si="140"/>
        <v>#DIV/0!</v>
      </c>
      <c r="AM217" s="8">
        <f t="shared" si="140"/>
        <v>7.7074639149333671E-2</v>
      </c>
      <c r="AN217" s="8">
        <f t="shared" si="140"/>
        <v>7.7781745930520299E-3</v>
      </c>
      <c r="AO217" s="8">
        <f t="shared" si="140"/>
        <v>2.8284271247461927E-3</v>
      </c>
      <c r="AP217" s="8">
        <f t="shared" si="140"/>
        <v>1.1914749262993323</v>
      </c>
      <c r="AQ217" s="8" t="e">
        <f t="shared" si="140"/>
        <v>#DIV/0!</v>
      </c>
      <c r="AR217" s="8" t="e">
        <f t="shared" si="140"/>
        <v>#DIV/0!</v>
      </c>
    </row>
    <row r="218" spans="1:44" x14ac:dyDescent="0.2">
      <c r="A218" s="39" t="s">
        <v>199</v>
      </c>
      <c r="C218" s="8">
        <f t="shared" ref="C218:E219" si="141">_xlfn.STDEV.S(C5,C172)</f>
        <v>2.8991378028648554E-2</v>
      </c>
      <c r="D218" s="8">
        <f t="shared" si="141"/>
        <v>7.0710678118615568E-4</v>
      </c>
      <c r="E218" s="8">
        <f t="shared" si="141"/>
        <v>0.34648232278140845</v>
      </c>
      <c r="F218" s="8"/>
      <c r="G218" s="8">
        <f t="shared" ref="G218:AR218" si="142">_xlfn.STDEV.S(G5,G172)</f>
        <v>1.5606689532070286</v>
      </c>
      <c r="H218" s="8">
        <f t="shared" si="142"/>
        <v>1.9798989873223351E-2</v>
      </c>
      <c r="I218" s="8">
        <f t="shared" si="142"/>
        <v>2.8284271247461298E-2</v>
      </c>
      <c r="J218" s="14">
        <f t="shared" si="142"/>
        <v>191.11455807740001</v>
      </c>
      <c r="K218" s="8">
        <f t="shared" si="142"/>
        <v>19.869700551342003</v>
      </c>
      <c r="L218" s="8">
        <f t="shared" si="142"/>
        <v>25.667976157071685</v>
      </c>
      <c r="M218" s="8">
        <f t="shared" si="142"/>
        <v>181.10595656445341</v>
      </c>
      <c r="N218" s="8">
        <f t="shared" si="142"/>
        <v>8.4852813742385153E-2</v>
      </c>
      <c r="O218" s="8">
        <f t="shared" si="142"/>
        <v>2.0011121907579281</v>
      </c>
      <c r="P218" s="8">
        <f t="shared" si="142"/>
        <v>4.8790367901871816</v>
      </c>
      <c r="Q218" s="8">
        <f t="shared" si="142"/>
        <v>24.678026663410751</v>
      </c>
      <c r="R218" s="8">
        <f t="shared" si="142"/>
        <v>5.5012907576313408</v>
      </c>
      <c r="S218" s="8">
        <f t="shared" si="142"/>
        <v>0.19798989873223286</v>
      </c>
      <c r="T218" s="8" t="e">
        <f t="shared" si="142"/>
        <v>#DIV/0!</v>
      </c>
      <c r="U218" s="8">
        <f t="shared" si="142"/>
        <v>3.1466251762801383</v>
      </c>
      <c r="V218" s="8">
        <f t="shared" si="142"/>
        <v>0.21213203435596475</v>
      </c>
      <c r="W218" s="8">
        <f t="shared" si="142"/>
        <v>0.44547727214752425</v>
      </c>
      <c r="X218" s="8">
        <f t="shared" si="142"/>
        <v>1.9091883092036722E-2</v>
      </c>
      <c r="Y218" s="8" t="e">
        <f t="shared" si="142"/>
        <v>#DIV/0!</v>
      </c>
      <c r="Z218" s="8">
        <f t="shared" si="142"/>
        <v>1.6850354595675456</v>
      </c>
      <c r="AA218" s="8">
        <f t="shared" si="142"/>
        <v>0.15061374439273534</v>
      </c>
      <c r="AB218" s="8">
        <f t="shared" si="142"/>
        <v>0.18172644276494279</v>
      </c>
      <c r="AC218" s="8" t="e">
        <f t="shared" si="142"/>
        <v>#DIV/0!</v>
      </c>
      <c r="AD218" s="8">
        <f t="shared" si="142"/>
        <v>8.2024386617639583E-2</v>
      </c>
      <c r="AE218" s="8">
        <f t="shared" si="142"/>
        <v>4.9497474683059157E-3</v>
      </c>
      <c r="AF218" s="8">
        <f t="shared" si="142"/>
        <v>2.5455844122715732E-2</v>
      </c>
      <c r="AG218" s="8">
        <f t="shared" si="142"/>
        <v>0.21354624791833723</v>
      </c>
      <c r="AH218" s="8" t="e">
        <f t="shared" si="142"/>
        <v>#DIV/0!</v>
      </c>
      <c r="AI218" s="8">
        <f t="shared" si="142"/>
        <v>0.85842763236047082</v>
      </c>
      <c r="AJ218" s="8" t="e">
        <f t="shared" si="142"/>
        <v>#DIV/0!</v>
      </c>
      <c r="AK218" s="8" t="e">
        <f t="shared" si="142"/>
        <v>#DIV/0!</v>
      </c>
      <c r="AL218" s="8" t="e">
        <f t="shared" si="142"/>
        <v>#DIV/0!</v>
      </c>
      <c r="AM218" s="8">
        <f t="shared" si="142"/>
        <v>7.9903066274079865E-2</v>
      </c>
      <c r="AN218" s="8">
        <f t="shared" si="142"/>
        <v>1.6970562748477115E-2</v>
      </c>
      <c r="AO218" s="8">
        <f t="shared" si="142"/>
        <v>8.2731493398826059E-2</v>
      </c>
      <c r="AP218" s="8">
        <f t="shared" si="142"/>
        <v>0.64912402512924949</v>
      </c>
      <c r="AQ218" s="8" t="e">
        <f t="shared" si="142"/>
        <v>#DIV/0!</v>
      </c>
      <c r="AR218" s="8" t="e">
        <f t="shared" si="142"/>
        <v>#DIV/0!</v>
      </c>
    </row>
    <row r="219" spans="1:44" x14ac:dyDescent="0.2">
      <c r="A219" s="39" t="s">
        <v>200</v>
      </c>
      <c r="C219" s="8">
        <f t="shared" si="141"/>
        <v>6.6468037431535371E-2</v>
      </c>
      <c r="D219" s="8">
        <f t="shared" si="141"/>
        <v>3.1819805153394588E-2</v>
      </c>
      <c r="E219" s="8">
        <f t="shared" si="141"/>
        <v>0.32526911934581249</v>
      </c>
      <c r="F219" s="8"/>
      <c r="G219" s="8">
        <f t="shared" ref="G219:AR219" si="143">_xlfn.STDEV.S(G6,G173)</f>
        <v>0.93257272811534242</v>
      </c>
      <c r="H219" s="8">
        <f t="shared" si="143"/>
        <v>8.4852813742385784E-3</v>
      </c>
      <c r="I219" s="8">
        <f t="shared" si="143"/>
        <v>0.17677669529663689</v>
      </c>
      <c r="J219" s="14">
        <f t="shared" si="143"/>
        <v>381.83766184073437</v>
      </c>
      <c r="K219" s="8">
        <f t="shared" si="143"/>
        <v>3.3941125496954361</v>
      </c>
      <c r="L219" s="8">
        <f t="shared" si="143"/>
        <v>3.74766594028871</v>
      </c>
      <c r="M219" s="8">
        <f t="shared" si="143"/>
        <v>36.062445840513924</v>
      </c>
      <c r="N219" s="8">
        <f t="shared" si="143"/>
        <v>2.1213203435597228E-2</v>
      </c>
      <c r="O219" s="8">
        <f t="shared" si="143"/>
        <v>2.8567113959936514</v>
      </c>
      <c r="P219" s="8">
        <f t="shared" si="143"/>
        <v>2.6162950903902278</v>
      </c>
      <c r="Q219" s="8">
        <f t="shared" si="143"/>
        <v>68.660068453213668</v>
      </c>
      <c r="R219" s="8">
        <f t="shared" si="143"/>
        <v>6.7882250993908526</v>
      </c>
      <c r="S219" s="8">
        <f t="shared" si="143"/>
        <v>0.52325901807804653</v>
      </c>
      <c r="T219" s="8">
        <f t="shared" si="143"/>
        <v>0.27577164466275267</v>
      </c>
      <c r="U219" s="8">
        <f t="shared" si="143"/>
        <v>1.6617009357884027</v>
      </c>
      <c r="V219" s="8">
        <f t="shared" si="143"/>
        <v>0.36769552621700441</v>
      </c>
      <c r="W219" s="8">
        <f t="shared" si="143"/>
        <v>3.3587572106361008</v>
      </c>
      <c r="X219" s="8">
        <f t="shared" si="143"/>
        <v>1.0253048327204934</v>
      </c>
      <c r="Y219" s="8" t="e">
        <f t="shared" si="143"/>
        <v>#DIV/0!</v>
      </c>
      <c r="Z219" s="8">
        <f t="shared" si="143"/>
        <v>0.42426406871192451</v>
      </c>
      <c r="AA219" s="8">
        <f t="shared" si="143"/>
        <v>1.0960155108391492</v>
      </c>
      <c r="AB219" s="8">
        <f t="shared" si="143"/>
        <v>0.6646803743153531</v>
      </c>
      <c r="AC219" s="8" t="e">
        <f t="shared" si="143"/>
        <v>#DIV/0!</v>
      </c>
      <c r="AD219" s="8">
        <f t="shared" si="143"/>
        <v>0</v>
      </c>
      <c r="AE219" s="8">
        <f t="shared" si="143"/>
        <v>9.1216774773064946E-2</v>
      </c>
      <c r="AF219" s="8" t="e">
        <f t="shared" si="143"/>
        <v>#DIV/0!</v>
      </c>
      <c r="AG219" s="8">
        <f t="shared" si="143"/>
        <v>0.26021529547664973</v>
      </c>
      <c r="AH219" s="8">
        <f t="shared" si="143"/>
        <v>3.0405591591021491E-2</v>
      </c>
      <c r="AI219" s="8" t="e">
        <f t="shared" si="143"/>
        <v>#DIV/0!</v>
      </c>
      <c r="AJ219" s="8">
        <f t="shared" si="143"/>
        <v>2.8284271247461927E-3</v>
      </c>
      <c r="AK219" s="8" t="e">
        <f t="shared" si="143"/>
        <v>#DIV/0!</v>
      </c>
      <c r="AL219" s="8" t="e">
        <f t="shared" si="143"/>
        <v>#DIV/0!</v>
      </c>
      <c r="AM219" s="8">
        <f t="shared" si="143"/>
        <v>0.1633416664540924</v>
      </c>
      <c r="AN219" s="8">
        <f t="shared" si="143"/>
        <v>1.6970562748477115E-2</v>
      </c>
      <c r="AO219" s="8">
        <f t="shared" si="143"/>
        <v>1.4849242404917433E-2</v>
      </c>
      <c r="AP219" s="8" t="e">
        <f t="shared" si="143"/>
        <v>#DIV/0!</v>
      </c>
      <c r="AQ219" s="8">
        <f t="shared" si="143"/>
        <v>0.1682914139223983</v>
      </c>
      <c r="AR219" s="8" t="e">
        <f t="shared" si="143"/>
        <v>#DIV/0!</v>
      </c>
    </row>
    <row r="220" spans="1:44" x14ac:dyDescent="0.2">
      <c r="A220" s="39" t="s">
        <v>201</v>
      </c>
      <c r="C220" s="8">
        <f t="shared" ref="C220:E221" si="144">_xlfn.STDEV.S(C6,C174)</f>
        <v>9.4752308678997296E-2</v>
      </c>
      <c r="D220" s="8">
        <f t="shared" si="144"/>
        <v>8.5559920523571933E-2</v>
      </c>
      <c r="E220" s="8">
        <f t="shared" si="144"/>
        <v>0.43133513652379357</v>
      </c>
      <c r="F220" s="8"/>
      <c r="G220" s="8">
        <f t="shared" ref="G220:AR220" si="145">_xlfn.STDEV.S(G6,G174)</f>
        <v>3.1255123820074675</v>
      </c>
      <c r="H220" s="8">
        <f t="shared" si="145"/>
        <v>1.2727922061357866E-2</v>
      </c>
      <c r="I220" s="8">
        <f t="shared" si="145"/>
        <v>0.14849242404917432</v>
      </c>
      <c r="J220" s="14">
        <f t="shared" si="145"/>
        <v>205.06096654409751</v>
      </c>
      <c r="K220" s="8">
        <f t="shared" si="145"/>
        <v>12.515790027001884</v>
      </c>
      <c r="L220" s="8">
        <f t="shared" si="145"/>
        <v>2.4748737341529163</v>
      </c>
      <c r="M220" s="8">
        <f t="shared" si="145"/>
        <v>38.890872965260115</v>
      </c>
      <c r="N220" s="8">
        <f t="shared" si="145"/>
        <v>2.1213203435595972E-2</v>
      </c>
      <c r="O220" s="8">
        <f t="shared" si="145"/>
        <v>2.5031580054003775</v>
      </c>
      <c r="P220" s="8">
        <f t="shared" si="145"/>
        <v>8.0610173055266454</v>
      </c>
      <c r="Q220" s="8">
        <f t="shared" si="145"/>
        <v>97.085761056913</v>
      </c>
      <c r="R220" s="8">
        <f t="shared" si="145"/>
        <v>30.900566337852087</v>
      </c>
      <c r="S220" s="8">
        <f t="shared" si="145"/>
        <v>0.20506096654409819</v>
      </c>
      <c r="T220" s="8">
        <f t="shared" si="145"/>
        <v>0.38183766184073509</v>
      </c>
      <c r="U220" s="8">
        <f t="shared" si="145"/>
        <v>0.24748737341530772</v>
      </c>
      <c r="V220" s="8">
        <f t="shared" si="145"/>
        <v>0.38890872965260165</v>
      </c>
      <c r="W220" s="8">
        <f t="shared" si="145"/>
        <v>4.631549416771894</v>
      </c>
      <c r="X220" s="8">
        <f t="shared" si="145"/>
        <v>1.0818733752154159</v>
      </c>
      <c r="Y220" s="8" t="e">
        <f t="shared" si="145"/>
        <v>#DIV/0!</v>
      </c>
      <c r="Z220" s="8">
        <f t="shared" si="145"/>
        <v>7.0710678118650741E-2</v>
      </c>
      <c r="AA220" s="8">
        <f t="shared" si="145"/>
        <v>1.491995308303615</v>
      </c>
      <c r="AB220" s="8">
        <f t="shared" si="145"/>
        <v>0.28991378028648207</v>
      </c>
      <c r="AC220" s="8" t="e">
        <f t="shared" si="145"/>
        <v>#DIV/0!</v>
      </c>
      <c r="AD220" s="8">
        <f t="shared" si="145"/>
        <v>0.40305086527633227</v>
      </c>
      <c r="AE220" s="8">
        <f t="shared" si="145"/>
        <v>4.5254833995939082E-2</v>
      </c>
      <c r="AF220" s="8" t="e">
        <f t="shared" si="145"/>
        <v>#DIV/0!</v>
      </c>
      <c r="AG220" s="8">
        <f t="shared" si="145"/>
        <v>0.49356053326821048</v>
      </c>
      <c r="AH220" s="8">
        <f t="shared" si="145"/>
        <v>4.2426406871192812E-2</v>
      </c>
      <c r="AI220" s="8" t="e">
        <f t="shared" si="145"/>
        <v>#DIV/0!</v>
      </c>
      <c r="AJ220" s="8">
        <f t="shared" si="145"/>
        <v>3.5355339059328192E-3</v>
      </c>
      <c r="AK220" s="8" t="e">
        <f t="shared" si="145"/>
        <v>#DIV/0!</v>
      </c>
      <c r="AL220" s="8" t="e">
        <f t="shared" si="145"/>
        <v>#DIV/0!</v>
      </c>
      <c r="AM220" s="8">
        <f t="shared" si="145"/>
        <v>0.15132085117392116</v>
      </c>
      <c r="AN220" s="8">
        <f t="shared" si="145"/>
        <v>1.4849242404917471E-2</v>
      </c>
      <c r="AO220" s="8">
        <f t="shared" si="145"/>
        <v>2.2627416997969541E-2</v>
      </c>
      <c r="AP220" s="8" t="e">
        <f t="shared" si="145"/>
        <v>#DIV/0!</v>
      </c>
      <c r="AQ220" s="8">
        <f t="shared" si="145"/>
        <v>0.21708178182427165</v>
      </c>
      <c r="AR220" s="8" t="e">
        <f t="shared" si="145"/>
        <v>#DIV/0!</v>
      </c>
    </row>
    <row r="221" spans="1:44" x14ac:dyDescent="0.2">
      <c r="A221" s="39" t="s">
        <v>204</v>
      </c>
      <c r="C221" s="8">
        <f t="shared" si="144"/>
        <v>4.3133513652379357E-2</v>
      </c>
      <c r="D221" s="8">
        <f t="shared" si="144"/>
        <v>9.2630988335437564E-2</v>
      </c>
      <c r="E221" s="8">
        <f t="shared" si="144"/>
        <v>0.40305086527633227</v>
      </c>
      <c r="F221" s="8"/>
      <c r="G221" s="8">
        <f t="shared" ref="G221:AR221" si="146">_xlfn.STDEV.S(G7,G175)</f>
        <v>7.8505837416590349</v>
      </c>
      <c r="H221" s="8">
        <f t="shared" si="146"/>
        <v>5.5861435713737223E-2</v>
      </c>
      <c r="I221" s="8">
        <f t="shared" si="146"/>
        <v>0.20081832585697937</v>
      </c>
      <c r="J221" s="14">
        <f t="shared" si="146"/>
        <v>579.82756057296899</v>
      </c>
      <c r="K221" s="8">
        <f t="shared" si="146"/>
        <v>14.212846301849622</v>
      </c>
      <c r="L221" s="8">
        <f t="shared" si="146"/>
        <v>2.3122391744800104</v>
      </c>
      <c r="M221" s="8">
        <f t="shared" si="146"/>
        <v>9.1923881554251174</v>
      </c>
      <c r="N221" s="8">
        <f t="shared" si="146"/>
        <v>0.31112698372208181</v>
      </c>
      <c r="O221" s="8">
        <f t="shared" si="146"/>
        <v>2.1142492757477784</v>
      </c>
      <c r="P221" s="8" t="e">
        <f t="shared" si="146"/>
        <v>#DIV/0!</v>
      </c>
      <c r="Q221" s="8" t="e">
        <f t="shared" si="146"/>
        <v>#DIV/0!</v>
      </c>
      <c r="R221" s="8">
        <f t="shared" si="146"/>
        <v>10.748023074035514</v>
      </c>
      <c r="S221" s="8">
        <f t="shared" si="146"/>
        <v>0.36062445840514029</v>
      </c>
      <c r="T221" s="8">
        <f t="shared" si="146"/>
        <v>2.7435743110038064</v>
      </c>
      <c r="U221" s="8">
        <f t="shared" si="146"/>
        <v>23.228457761978103</v>
      </c>
      <c r="V221" s="8">
        <f t="shared" si="146"/>
        <v>7.4811897449536593</v>
      </c>
      <c r="W221" s="8">
        <f t="shared" si="146"/>
        <v>29.875261505131633</v>
      </c>
      <c r="X221" s="8" t="e">
        <f t="shared" si="146"/>
        <v>#DIV/0!</v>
      </c>
      <c r="Y221" s="8">
        <f t="shared" si="146"/>
        <v>6.7882250993908627E-2</v>
      </c>
      <c r="Z221" s="8">
        <f t="shared" si="146"/>
        <v>31.890515831513309</v>
      </c>
      <c r="AA221" s="8">
        <f t="shared" si="146"/>
        <v>0.92630988335437636</v>
      </c>
      <c r="AB221" s="8">
        <f t="shared" si="146"/>
        <v>1.6475588001646544</v>
      </c>
      <c r="AC221" s="8">
        <f t="shared" si="146"/>
        <v>0.60952604538280408</v>
      </c>
      <c r="AD221" s="8">
        <f t="shared" si="146"/>
        <v>1.9586857838867364</v>
      </c>
      <c r="AE221" s="8">
        <f t="shared" si="146"/>
        <v>0.53669404692058986</v>
      </c>
      <c r="AF221" s="8">
        <f t="shared" si="146"/>
        <v>0.15132085117392116</v>
      </c>
      <c r="AG221" s="8">
        <f t="shared" si="146"/>
        <v>1.1363205973667874</v>
      </c>
      <c r="AH221" s="8">
        <f t="shared" si="146"/>
        <v>0.16334166645409212</v>
      </c>
      <c r="AI221" s="8" t="e">
        <f t="shared" si="146"/>
        <v>#DIV/0!</v>
      </c>
      <c r="AJ221" s="8">
        <f t="shared" si="146"/>
        <v>0.22698127676088192</v>
      </c>
      <c r="AK221" s="8" t="e">
        <f t="shared" si="146"/>
        <v>#DIV/0!</v>
      </c>
      <c r="AL221" s="8">
        <f t="shared" si="146"/>
        <v>9.6873629022557098E-2</v>
      </c>
      <c r="AM221" s="8">
        <f t="shared" si="146"/>
        <v>0.46669047558312182</v>
      </c>
      <c r="AN221" s="8">
        <f t="shared" si="146"/>
        <v>7.2124891681027745E-2</v>
      </c>
      <c r="AO221" s="8">
        <f t="shared" si="146"/>
        <v>1.1653119753954306</v>
      </c>
      <c r="AP221" s="8">
        <f t="shared" si="146"/>
        <v>0.51618795026618003</v>
      </c>
      <c r="AQ221" s="8">
        <f t="shared" si="146"/>
        <v>0.74811897449536768</v>
      </c>
      <c r="AR221" s="8">
        <f t="shared" si="146"/>
        <v>2.8284271247461927E-3</v>
      </c>
    </row>
    <row r="222" spans="1:44" x14ac:dyDescent="0.2">
      <c r="A222" s="39" t="s">
        <v>202</v>
      </c>
      <c r="C222" s="8">
        <f>_xlfn.STDEV.S(C7,C176)</f>
        <v>3.3941125496954314E-2</v>
      </c>
      <c r="D222" s="8">
        <f>_xlfn.STDEV.S(D7,D176)</f>
        <v>0.10182337649086262</v>
      </c>
      <c r="E222" s="8">
        <f>_xlfn.STDEV.S(E7,E176)</f>
        <v>0.25455844122715671</v>
      </c>
      <c r="F222" s="8"/>
      <c r="G222" s="8">
        <f t="shared" ref="G222:AR222" si="147">_xlfn.STDEV.S(G7,G176)</f>
        <v>5.4791887209717904</v>
      </c>
      <c r="H222" s="8">
        <f t="shared" si="147"/>
        <v>9.3338095116624359E-2</v>
      </c>
      <c r="I222" s="8">
        <f t="shared" si="147"/>
        <v>0.22415284963613569</v>
      </c>
      <c r="J222" s="14">
        <f t="shared" si="147"/>
        <v>487.90367901871781</v>
      </c>
      <c r="K222" s="8">
        <f t="shared" si="147"/>
        <v>12.23294731452728</v>
      </c>
      <c r="L222" s="8">
        <f t="shared" si="147"/>
        <v>0.24748737341529264</v>
      </c>
      <c r="M222" s="8">
        <f t="shared" si="147"/>
        <v>15.556349186104045</v>
      </c>
      <c r="N222" s="8">
        <f t="shared" si="147"/>
        <v>0.31819805153394715</v>
      </c>
      <c r="O222" s="8">
        <f t="shared" si="147"/>
        <v>1.3930003589374977</v>
      </c>
      <c r="P222" s="8" t="e">
        <f t="shared" si="147"/>
        <v>#DIV/0!</v>
      </c>
      <c r="Q222" s="8" t="e">
        <f t="shared" si="147"/>
        <v>#DIV/0!</v>
      </c>
      <c r="R222" s="8">
        <f t="shared" si="147"/>
        <v>11.313708498984761</v>
      </c>
      <c r="S222" s="8">
        <f t="shared" si="147"/>
        <v>0.73539105243400882</v>
      </c>
      <c r="T222" s="8">
        <f t="shared" si="147"/>
        <v>1.4495689014324205</v>
      </c>
      <c r="U222" s="8">
        <f t="shared" si="147"/>
        <v>20.470741315350541</v>
      </c>
      <c r="V222" s="8">
        <f t="shared" si="147"/>
        <v>6.2296107422534917</v>
      </c>
      <c r="W222" s="8">
        <f t="shared" si="147"/>
        <v>23.652721830690005</v>
      </c>
      <c r="X222" s="8" t="e">
        <f t="shared" si="147"/>
        <v>#DIV/0!</v>
      </c>
      <c r="Y222" s="8">
        <f t="shared" si="147"/>
        <v>0.12586500705120549</v>
      </c>
      <c r="Z222" s="8">
        <f t="shared" si="147"/>
        <v>28.21356056934323</v>
      </c>
      <c r="AA222" s="8">
        <f t="shared" si="147"/>
        <v>9.1923881554250478E-2</v>
      </c>
      <c r="AB222" s="8">
        <f t="shared" si="147"/>
        <v>0.52325901807804653</v>
      </c>
      <c r="AC222" s="8">
        <f t="shared" si="147"/>
        <v>0.2651650429449553</v>
      </c>
      <c r="AD222" s="8">
        <f t="shared" si="147"/>
        <v>1.0889444430272825</v>
      </c>
      <c r="AE222" s="8">
        <f t="shared" si="147"/>
        <v>0.50982398923550076</v>
      </c>
      <c r="AF222" s="8">
        <f t="shared" si="147"/>
        <v>0.10182337649086277</v>
      </c>
      <c r="AG222" s="8">
        <f t="shared" si="147"/>
        <v>0.63427478272433335</v>
      </c>
      <c r="AH222" s="8">
        <f t="shared" si="147"/>
        <v>0.14283556979968193</v>
      </c>
      <c r="AI222" s="8" t="e">
        <f t="shared" si="147"/>
        <v>#DIV/0!</v>
      </c>
      <c r="AJ222" s="8">
        <f t="shared" si="147"/>
        <v>0.15132085117392116</v>
      </c>
      <c r="AK222" s="8" t="e">
        <f t="shared" si="147"/>
        <v>#DIV/0!</v>
      </c>
      <c r="AL222" s="8">
        <f t="shared" si="147"/>
        <v>8.9095454429505297E-2</v>
      </c>
      <c r="AM222" s="8">
        <f t="shared" si="147"/>
        <v>0.36062445840513907</v>
      </c>
      <c r="AN222" s="8">
        <f t="shared" si="147"/>
        <v>5.0911688245431429E-2</v>
      </c>
      <c r="AO222" s="8">
        <f t="shared" si="147"/>
        <v>1.2551145366061229</v>
      </c>
      <c r="AP222" s="8">
        <f t="shared" si="147"/>
        <v>1.3074404384139264</v>
      </c>
      <c r="AQ222" s="8">
        <f t="shared" si="147"/>
        <v>0.29627774131716378</v>
      </c>
      <c r="AR222" s="8">
        <f t="shared" si="147"/>
        <v>3.2526911934581217E-2</v>
      </c>
    </row>
    <row r="223" spans="1:44" x14ac:dyDescent="0.2">
      <c r="A223" s="39" t="s">
        <v>212</v>
      </c>
      <c r="C223" s="8">
        <f>_xlfn.STDEV.S(C7,C177)</f>
        <v>0.1023312237551561</v>
      </c>
      <c r="D223" s="8">
        <f>_xlfn.STDEV.S(D7,D177)</f>
        <v>0.49339288781254581</v>
      </c>
      <c r="E223" s="8">
        <f>_xlfn.STDEV.S(E7,E177)</f>
        <v>2.2171672147903356</v>
      </c>
      <c r="F223" s="8"/>
      <c r="G223" s="8">
        <f t="shared" ref="G223:AR223" si="148">_xlfn.STDEV.S(G7,G177)</f>
        <v>36.118702852436897</v>
      </c>
      <c r="H223" s="8">
        <f t="shared" si="148"/>
        <v>0.15472971999299481</v>
      </c>
      <c r="I223" s="8">
        <f t="shared" si="148"/>
        <v>2.2477821765902068</v>
      </c>
      <c r="J223" s="14">
        <f t="shared" si="148"/>
        <v>4482.0366834531233</v>
      </c>
      <c r="K223" s="8">
        <f t="shared" si="148"/>
        <v>53.270712659491025</v>
      </c>
      <c r="L223" s="8">
        <f t="shared" si="148"/>
        <v>86.788868103003779</v>
      </c>
      <c r="M223" s="8">
        <f t="shared" si="148"/>
        <v>264.86651731943579</v>
      </c>
      <c r="N223" s="8">
        <f t="shared" si="148"/>
        <v>2.232211636225724</v>
      </c>
      <c r="O223" s="8">
        <f t="shared" si="148"/>
        <v>1.57704408697381</v>
      </c>
      <c r="P223" s="8" t="e">
        <f t="shared" si="148"/>
        <v>#DIV/0!</v>
      </c>
      <c r="Q223" s="8" t="e">
        <f t="shared" si="148"/>
        <v>#DIV/0!</v>
      </c>
      <c r="R223" s="8">
        <f t="shared" si="148"/>
        <v>92.4826442554685</v>
      </c>
      <c r="S223" s="8">
        <f t="shared" si="148"/>
        <v>4.0662787258332633</v>
      </c>
      <c r="T223" s="8">
        <f t="shared" si="148"/>
        <v>9.1074788296522904</v>
      </c>
      <c r="U223" s="8">
        <f t="shared" si="148"/>
        <v>145.48641669869906</v>
      </c>
      <c r="V223" s="8">
        <f t="shared" si="148"/>
        <v>18.913789507559152</v>
      </c>
      <c r="W223" s="8">
        <f t="shared" si="148"/>
        <v>5.9857757609613627</v>
      </c>
      <c r="X223" s="8" t="e">
        <f t="shared" si="148"/>
        <v>#DIV/0!</v>
      </c>
      <c r="Y223" s="8">
        <f t="shared" si="148"/>
        <v>14.06487390251843</v>
      </c>
      <c r="Z223" s="8">
        <f t="shared" si="148"/>
        <v>212.99741826536072</v>
      </c>
      <c r="AA223" s="8">
        <f t="shared" si="148"/>
        <v>10.684380617083077</v>
      </c>
      <c r="AB223" s="8">
        <f t="shared" si="148"/>
        <v>17.086216516614723</v>
      </c>
      <c r="AC223" s="8">
        <f t="shared" si="148"/>
        <v>2.9028333575116081</v>
      </c>
      <c r="AD223" s="8">
        <f t="shared" si="148"/>
        <v>12.707502549207259</v>
      </c>
      <c r="AE223" s="8">
        <f t="shared" si="148"/>
        <v>3.0576175927886524</v>
      </c>
      <c r="AF223" s="8">
        <f t="shared" si="148"/>
        <v>0.87106869001120679</v>
      </c>
      <c r="AG223" s="8">
        <f t="shared" si="148"/>
        <v>3.4903632826884796</v>
      </c>
      <c r="AH223" s="8">
        <f t="shared" si="148"/>
        <v>0.50386327458349367</v>
      </c>
      <c r="AI223" s="8" t="e">
        <f t="shared" si="148"/>
        <v>#DIV/0!</v>
      </c>
      <c r="AJ223" s="8">
        <f t="shared" si="148"/>
        <v>0.67685515639465543</v>
      </c>
      <c r="AK223" s="8" t="e">
        <f t="shared" si="148"/>
        <v>#DIV/0!</v>
      </c>
      <c r="AL223" s="8">
        <f t="shared" si="148"/>
        <v>0.27508844970508539</v>
      </c>
      <c r="AM223" s="8">
        <f t="shared" si="148"/>
        <v>1.6470051757583821</v>
      </c>
      <c r="AN223" s="8">
        <f t="shared" si="148"/>
        <v>0.29343962779815436</v>
      </c>
      <c r="AO223" s="8">
        <f t="shared" si="148"/>
        <v>5.3250670410155569E-2</v>
      </c>
      <c r="AP223" s="8">
        <f t="shared" si="148"/>
        <v>40.748281987601906</v>
      </c>
      <c r="AQ223" s="8">
        <f t="shared" si="148"/>
        <v>3.3896821163724447</v>
      </c>
      <c r="AR223" s="8">
        <f t="shared" si="148"/>
        <v>0.64425211676200211</v>
      </c>
    </row>
    <row r="224" spans="1:44" x14ac:dyDescent="0.2">
      <c r="A224" s="39" t="s">
        <v>213</v>
      </c>
      <c r="C224" s="8">
        <f>_xlfn.STDEV.S(C7,C178)</f>
        <v>0.21070195056658172</v>
      </c>
      <c r="D224" s="8">
        <f>_xlfn.STDEV.S(D7,D178)</f>
        <v>0.45711580654163969</v>
      </c>
      <c r="E224" s="8">
        <f>_xlfn.STDEV.S(E7,E178)</f>
        <v>1.7336062691994585</v>
      </c>
      <c r="F224" s="8"/>
      <c r="G224" s="8">
        <f t="shared" ref="G224:AR224" si="149">_xlfn.STDEV.S(G7,G178)</f>
        <v>36.908912869671596</v>
      </c>
      <c r="H224" s="8">
        <f t="shared" si="149"/>
        <v>0.39523345436007562</v>
      </c>
      <c r="I224" s="8">
        <f t="shared" si="149"/>
        <v>2.5437941422143675</v>
      </c>
      <c r="J224" s="14">
        <f t="shared" si="149"/>
        <v>3841.2502255883169</v>
      </c>
      <c r="K224" s="8">
        <f t="shared" si="149"/>
        <v>14.460651897795074</v>
      </c>
      <c r="L224" s="8">
        <f t="shared" si="149"/>
        <v>41.283497961635362</v>
      </c>
      <c r="M224" s="8">
        <f t="shared" si="149"/>
        <v>271.57027479943969</v>
      </c>
      <c r="N224" s="8">
        <f t="shared" si="149"/>
        <v>2.232211636225724</v>
      </c>
      <c r="O224" s="8">
        <f t="shared" si="149"/>
        <v>0.66868132492483412</v>
      </c>
      <c r="P224" s="8" t="e">
        <f t="shared" si="149"/>
        <v>#DIV/0!</v>
      </c>
      <c r="Q224" s="8" t="e">
        <f t="shared" si="149"/>
        <v>#DIV/0!</v>
      </c>
      <c r="R224" s="8">
        <f t="shared" si="149"/>
        <v>139.00334773381141</v>
      </c>
      <c r="S224" s="8">
        <f t="shared" si="149"/>
        <v>6.7495871847582958</v>
      </c>
      <c r="T224" s="8">
        <f t="shared" si="149"/>
        <v>17.951159501096448</v>
      </c>
      <c r="U224" s="8">
        <f t="shared" si="149"/>
        <v>141.58487468045897</v>
      </c>
      <c r="V224" s="8">
        <f t="shared" si="149"/>
        <v>18.278421832232613</v>
      </c>
      <c r="W224" s="8">
        <f t="shared" si="149"/>
        <v>29.657355300041321</v>
      </c>
      <c r="X224" s="8" t="e">
        <f t="shared" si="149"/>
        <v>#DIV/0!</v>
      </c>
      <c r="Y224" s="8">
        <f t="shared" si="149"/>
        <v>40.273250868067677</v>
      </c>
      <c r="Z224" s="8">
        <f t="shared" si="149"/>
        <v>205.53343394244411</v>
      </c>
      <c r="AA224" s="8">
        <f t="shared" si="149"/>
        <v>9.7978355269106387</v>
      </c>
      <c r="AB224" s="8">
        <f t="shared" si="149"/>
        <v>17.621977767104092</v>
      </c>
      <c r="AC224" s="8">
        <f t="shared" si="149"/>
        <v>2.8698616011241804</v>
      </c>
      <c r="AD224" s="8">
        <f t="shared" si="149"/>
        <v>12.241701969913398</v>
      </c>
      <c r="AE224" s="8">
        <f t="shared" si="149"/>
        <v>3.3509151729117828</v>
      </c>
      <c r="AF224" s="8">
        <f t="shared" si="149"/>
        <v>0.94703618890939412</v>
      </c>
      <c r="AG224" s="8">
        <f t="shared" si="149"/>
        <v>3.3361969945366985</v>
      </c>
      <c r="AH224" s="8">
        <f t="shared" si="149"/>
        <v>0.49388068645370109</v>
      </c>
      <c r="AI224" s="8" t="e">
        <f t="shared" si="149"/>
        <v>#DIV/0!</v>
      </c>
      <c r="AJ224" s="8">
        <f t="shared" si="149"/>
        <v>0.68053325215163352</v>
      </c>
      <c r="AK224" s="8" t="e">
        <f t="shared" si="149"/>
        <v>#DIV/0!</v>
      </c>
      <c r="AL224" s="8">
        <f t="shared" si="149"/>
        <v>0.24519867030710343</v>
      </c>
      <c r="AM224" s="8">
        <f t="shared" si="149"/>
        <v>1.6682439201747032</v>
      </c>
      <c r="AN224" s="8">
        <f t="shared" si="149"/>
        <v>0.26808064761806705</v>
      </c>
      <c r="AO224" s="8">
        <f t="shared" si="149"/>
        <v>1.2874990859441582</v>
      </c>
      <c r="AP224" s="8">
        <f t="shared" si="149"/>
        <v>57.672513053640017</v>
      </c>
      <c r="AQ224" s="8">
        <f t="shared" si="149"/>
        <v>3.0646705061443082</v>
      </c>
      <c r="AR224" s="8">
        <f t="shared" si="149"/>
        <v>0.65793868880480644</v>
      </c>
    </row>
    <row r="225" spans="1:44" x14ac:dyDescent="0.2">
      <c r="A225" s="39" t="s">
        <v>214</v>
      </c>
      <c r="C225" s="8">
        <f>_xlfn.STDEV.S(C7,C179)</f>
        <v>0.16046386528976217</v>
      </c>
      <c r="D225" s="8">
        <f>_xlfn.STDEV.S(D7,D179)</f>
        <v>0.54392167958273108</v>
      </c>
      <c r="E225" s="8">
        <f>_xlfn.STDEV.S(E7,E179)</f>
        <v>2.0852869569019052</v>
      </c>
      <c r="F225" s="8"/>
      <c r="G225" s="8">
        <f t="shared" ref="G225:AR225" si="150">_xlfn.STDEV.S(G7,G179)</f>
        <v>36.725617738387662</v>
      </c>
      <c r="H225" s="8">
        <f t="shared" si="150"/>
        <v>0.28315404416959244</v>
      </c>
      <c r="I225" s="8">
        <f t="shared" si="150"/>
        <v>2.4614489954134644</v>
      </c>
      <c r="J225" s="14">
        <f t="shared" si="150"/>
        <v>4492.6107174112894</v>
      </c>
      <c r="K225" s="8">
        <f t="shared" si="150"/>
        <v>66.249198245389195</v>
      </c>
      <c r="L225" s="8">
        <f t="shared" si="150"/>
        <v>21.056670426222386</v>
      </c>
      <c r="M225" s="8">
        <f t="shared" si="150"/>
        <v>305.69849469764119</v>
      </c>
      <c r="N225" s="8">
        <f t="shared" si="150"/>
        <v>2.4658164113377237</v>
      </c>
      <c r="O225" s="8">
        <f t="shared" si="150"/>
        <v>1.2281938546480189</v>
      </c>
      <c r="P225" s="8" t="e">
        <f t="shared" si="150"/>
        <v>#DIV/0!</v>
      </c>
      <c r="Q225" s="8" t="e">
        <f t="shared" si="150"/>
        <v>#DIV/0!</v>
      </c>
      <c r="R225" s="8">
        <f t="shared" si="150"/>
        <v>143.84529850400634</v>
      </c>
      <c r="S225" s="8">
        <f t="shared" si="150"/>
        <v>3.6564362234614007</v>
      </c>
      <c r="T225" s="8">
        <f t="shared" si="150"/>
        <v>11.142929142921165</v>
      </c>
      <c r="U225" s="8">
        <f t="shared" si="150"/>
        <v>145.81546241108072</v>
      </c>
      <c r="V225" s="8">
        <f t="shared" si="150"/>
        <v>19.114207499105103</v>
      </c>
      <c r="W225" s="8">
        <f t="shared" si="150"/>
        <v>35.079576580014802</v>
      </c>
      <c r="X225" s="8" t="e">
        <f t="shared" si="150"/>
        <v>#DIV/0!</v>
      </c>
      <c r="Y225" s="8">
        <f t="shared" si="150"/>
        <v>15.514801113665087</v>
      </c>
      <c r="Z225" s="8">
        <f t="shared" si="150"/>
        <v>194.58262482634015</v>
      </c>
      <c r="AA225" s="8">
        <f t="shared" si="150"/>
        <v>10.310160579020339</v>
      </c>
      <c r="AB225" s="8">
        <f t="shared" si="150"/>
        <v>17.842585340835043</v>
      </c>
      <c r="AC225" s="8">
        <f t="shared" si="150"/>
        <v>2.9074127681209743</v>
      </c>
      <c r="AD225" s="8">
        <f t="shared" si="150"/>
        <v>12.154636441073414</v>
      </c>
      <c r="AE225" s="8">
        <f t="shared" si="150"/>
        <v>3.164149692559818</v>
      </c>
      <c r="AF225" s="8">
        <f t="shared" si="150"/>
        <v>0.9274756951811185</v>
      </c>
      <c r="AG225" s="8">
        <f t="shared" si="150"/>
        <v>3.6226761021589509</v>
      </c>
      <c r="AH225" s="8">
        <f t="shared" si="150"/>
        <v>0.51066958467198875</v>
      </c>
      <c r="AI225" s="8" t="e">
        <f t="shared" si="150"/>
        <v>#DIV/0!</v>
      </c>
      <c r="AJ225" s="8">
        <f t="shared" si="150"/>
        <v>0.69238489403523074</v>
      </c>
      <c r="AK225" s="8" t="e">
        <f t="shared" si="150"/>
        <v>#DIV/0!</v>
      </c>
      <c r="AL225" s="8">
        <f t="shared" si="150"/>
        <v>0.25928956630900918</v>
      </c>
      <c r="AM225" s="8">
        <f t="shared" si="150"/>
        <v>1.8589501460795912</v>
      </c>
      <c r="AN225" s="8">
        <f t="shared" si="150"/>
        <v>0.27433805831185476</v>
      </c>
      <c r="AO225" s="8">
        <f t="shared" si="150"/>
        <v>1.5219620466011545</v>
      </c>
      <c r="AP225" s="8">
        <f t="shared" si="150"/>
        <v>61.061232088601898</v>
      </c>
      <c r="AQ225" s="8">
        <f t="shared" si="150"/>
        <v>3.3962725332287249</v>
      </c>
      <c r="AR225" s="8">
        <f t="shared" si="150"/>
        <v>0.72731545053902102</v>
      </c>
    </row>
    <row r="226" spans="1:44" x14ac:dyDescent="0.2">
      <c r="A226" s="39" t="s">
        <v>215</v>
      </c>
      <c r="C226" s="8">
        <f>_xlfn.STDEV.S(C7,C180)</f>
        <v>0.12959715543619621</v>
      </c>
      <c r="D226" s="8">
        <f>_xlfn.STDEV.S(D7,D180)</f>
        <v>0.3793188760778034</v>
      </c>
      <c r="E226" s="8">
        <f>_xlfn.STDEV.S(E7,E180)</f>
        <v>1.8942712620389222</v>
      </c>
      <c r="F226" s="8"/>
      <c r="G226" s="8">
        <f t="shared" ref="G226:AR226" si="151">_xlfn.STDEV.S(G7,G180)</f>
        <v>33.781834701693981</v>
      </c>
      <c r="H226" s="8">
        <f t="shared" si="151"/>
        <v>0.13858184058644082</v>
      </c>
      <c r="I226" s="8">
        <f t="shared" si="151"/>
        <v>2.5529338325691082</v>
      </c>
      <c r="J226" s="14">
        <f t="shared" si="151"/>
        <v>3399.3123513182054</v>
      </c>
      <c r="K226" s="8">
        <f t="shared" si="151"/>
        <v>1.8663343418047416</v>
      </c>
      <c r="L226" s="8">
        <f t="shared" si="151"/>
        <v>6.3559685206026275</v>
      </c>
      <c r="M226" s="8">
        <f t="shared" si="151"/>
        <v>235.91136590279285</v>
      </c>
      <c r="N226" s="8">
        <f t="shared" si="151"/>
        <v>2.3206026322140438</v>
      </c>
      <c r="O226" s="8">
        <f t="shared" si="151"/>
        <v>1.0773099326835087</v>
      </c>
      <c r="P226" s="8" t="e">
        <f t="shared" si="151"/>
        <v>#DIV/0!</v>
      </c>
      <c r="Q226" s="8" t="e">
        <f t="shared" si="151"/>
        <v>#DIV/0!</v>
      </c>
      <c r="R226" s="8">
        <f t="shared" si="151"/>
        <v>98.366464947313773</v>
      </c>
      <c r="S226" s="8">
        <f t="shared" si="151"/>
        <v>2.1802419868239062</v>
      </c>
      <c r="T226" s="8">
        <f t="shared" si="151"/>
        <v>6.3506015866771328</v>
      </c>
      <c r="U226" s="8">
        <f t="shared" si="151"/>
        <v>130.44499659851579</v>
      </c>
      <c r="V226" s="8">
        <f t="shared" si="151"/>
        <v>17.624469715111768</v>
      </c>
      <c r="W226" s="8">
        <f t="shared" si="151"/>
        <v>72.142466240365877</v>
      </c>
      <c r="X226" s="8" t="e">
        <f t="shared" si="151"/>
        <v>#DIV/0!</v>
      </c>
      <c r="Y226" s="8">
        <f t="shared" si="151"/>
        <v>10.497190419659908</v>
      </c>
      <c r="Z226" s="8">
        <f t="shared" si="151"/>
        <v>203.23792629321588</v>
      </c>
      <c r="AA226" s="8">
        <f t="shared" si="151"/>
        <v>9.4362887553126544</v>
      </c>
      <c r="AB226" s="8">
        <f t="shared" si="151"/>
        <v>16.517235048575241</v>
      </c>
      <c r="AC226" s="8">
        <f t="shared" si="151"/>
        <v>2.7533953363474222</v>
      </c>
      <c r="AD226" s="8">
        <f t="shared" si="151"/>
        <v>11.689634897786998</v>
      </c>
      <c r="AE226" s="8">
        <f t="shared" si="151"/>
        <v>3.3008776999743503</v>
      </c>
      <c r="AF226" s="8">
        <f t="shared" si="151"/>
        <v>0.90908291820086851</v>
      </c>
      <c r="AG226" s="8">
        <f t="shared" si="151"/>
        <v>3.143138156391887</v>
      </c>
      <c r="AH226" s="8">
        <f t="shared" si="151"/>
        <v>0.51840784194674783</v>
      </c>
      <c r="AI226" s="8" t="e">
        <f t="shared" si="151"/>
        <v>#DIV/0!</v>
      </c>
      <c r="AJ226" s="8">
        <f t="shared" si="151"/>
        <v>0.66239938469862403</v>
      </c>
      <c r="AK226" s="8" t="e">
        <f t="shared" si="151"/>
        <v>#DIV/0!</v>
      </c>
      <c r="AL226" s="8">
        <f t="shared" si="151"/>
        <v>0.23918655467962341</v>
      </c>
      <c r="AM226" s="8">
        <f t="shared" si="151"/>
        <v>1.6647949418145611</v>
      </c>
      <c r="AN226" s="8">
        <f t="shared" si="151"/>
        <v>0.24721292557784486</v>
      </c>
      <c r="AO226" s="8">
        <f t="shared" si="151"/>
        <v>2.19627719201657</v>
      </c>
      <c r="AP226" s="8">
        <f t="shared" si="151"/>
        <v>14.421779317438091</v>
      </c>
      <c r="AQ226" s="8">
        <f t="shared" si="151"/>
        <v>2.7709201100330856</v>
      </c>
      <c r="AR226" s="8">
        <f t="shared" si="151"/>
        <v>0.65655847863921124</v>
      </c>
    </row>
    <row r="227" spans="1:44" x14ac:dyDescent="0.2">
      <c r="A227" s="39" t="s">
        <v>216</v>
      </c>
      <c r="C227" s="8">
        <f>_xlfn.STDEV.S(C7,C181)</f>
        <v>0.36990765952622795</v>
      </c>
      <c r="D227" s="8">
        <f>_xlfn.STDEV.S(D7,D181)</f>
        <v>0.38195606016132316</v>
      </c>
      <c r="E227" s="8">
        <f>_xlfn.STDEV.S(E7,E181)</f>
        <v>2.5637087322033523</v>
      </c>
      <c r="F227" s="8"/>
      <c r="G227" s="8">
        <f t="shared" ref="G227:AR227" si="152">_xlfn.STDEV.S(G7,G181)</f>
        <v>34.465783076475738</v>
      </c>
      <c r="H227" s="8">
        <f t="shared" si="152"/>
        <v>0.34972784908106397</v>
      </c>
      <c r="I227" s="8">
        <f t="shared" si="152"/>
        <v>2.5298440885150275</v>
      </c>
      <c r="J227" s="14">
        <f t="shared" si="152"/>
        <v>3363.5761350699386</v>
      </c>
      <c r="K227" s="8">
        <f t="shared" si="152"/>
        <v>22.812704106060728</v>
      </c>
      <c r="L227" s="8">
        <f t="shared" si="152"/>
        <v>4.567869743757945</v>
      </c>
      <c r="M227" s="8">
        <f t="shared" si="152"/>
        <v>200.25245700614485</v>
      </c>
      <c r="N227" s="8">
        <f t="shared" si="152"/>
        <v>1.790256656284126</v>
      </c>
      <c r="O227" s="8">
        <f t="shared" si="152"/>
        <v>1.3190544450198818</v>
      </c>
      <c r="P227" s="8" t="e">
        <f t="shared" si="152"/>
        <v>#DIV/0!</v>
      </c>
      <c r="Q227" s="8" t="e">
        <f t="shared" si="152"/>
        <v>#DIV/0!</v>
      </c>
      <c r="R227" s="8">
        <f t="shared" si="152"/>
        <v>67.739840677138233</v>
      </c>
      <c r="S227" s="8">
        <f t="shared" si="152"/>
        <v>4.368625702309715</v>
      </c>
      <c r="T227" s="8">
        <f t="shared" si="152"/>
        <v>14.049837349974897</v>
      </c>
      <c r="U227" s="8">
        <f t="shared" si="152"/>
        <v>131.66647445837791</v>
      </c>
      <c r="V227" s="8">
        <f t="shared" si="152"/>
        <v>17.193139595308672</v>
      </c>
      <c r="W227" s="8">
        <f t="shared" si="152"/>
        <v>70.127830575134254</v>
      </c>
      <c r="X227" s="8" t="e">
        <f t="shared" si="152"/>
        <v>#DIV/0!</v>
      </c>
      <c r="Y227" s="8">
        <f t="shared" si="152"/>
        <v>9.2446601522316687</v>
      </c>
      <c r="Z227" s="8">
        <f t="shared" si="152"/>
        <v>194.50379962785874</v>
      </c>
      <c r="AA227" s="8">
        <f t="shared" si="152"/>
        <v>9.1852146083696073</v>
      </c>
      <c r="AB227" s="8">
        <f t="shared" si="152"/>
        <v>15.494325124011448</v>
      </c>
      <c r="AC227" s="8">
        <f t="shared" si="152"/>
        <v>2.752929471288315</v>
      </c>
      <c r="AD227" s="8">
        <f t="shared" si="152"/>
        <v>11.559736763169035</v>
      </c>
      <c r="AE227" s="8">
        <f t="shared" si="152"/>
        <v>3.247161001085638</v>
      </c>
      <c r="AF227" s="8">
        <f t="shared" si="152"/>
        <v>0.90008368906379621</v>
      </c>
      <c r="AG227" s="8">
        <f t="shared" si="152"/>
        <v>3.1302675671822318</v>
      </c>
      <c r="AH227" s="8">
        <f t="shared" si="152"/>
        <v>0.49623906678957103</v>
      </c>
      <c r="AI227" s="8" t="e">
        <f t="shared" si="152"/>
        <v>#DIV/0!</v>
      </c>
      <c r="AJ227" s="8">
        <f t="shared" si="152"/>
        <v>0.67086185617669536</v>
      </c>
      <c r="AK227" s="8" t="e">
        <f t="shared" si="152"/>
        <v>#DIV/0!</v>
      </c>
      <c r="AL227" s="8">
        <f t="shared" si="152"/>
        <v>0.22552265552626022</v>
      </c>
      <c r="AM227" s="8">
        <f t="shared" si="152"/>
        <v>1.6712617762398283</v>
      </c>
      <c r="AN227" s="8">
        <f t="shared" si="152"/>
        <v>0.24630563331522637</v>
      </c>
      <c r="AO227" s="8">
        <f t="shared" si="152"/>
        <v>2.0788539339753709</v>
      </c>
      <c r="AP227" s="8">
        <f t="shared" si="152"/>
        <v>16.505963225740583</v>
      </c>
      <c r="AQ227" s="8">
        <f t="shared" si="152"/>
        <v>2.7986324115530108</v>
      </c>
      <c r="AR227" s="8">
        <f t="shared" si="152"/>
        <v>0.59076846074583522</v>
      </c>
    </row>
    <row r="228" spans="1:44" x14ac:dyDescent="0.2">
      <c r="A228" s="39" t="s">
        <v>218</v>
      </c>
      <c r="C228" s="8">
        <f>_xlfn.STDEV.S(C7,C182)</f>
        <v>0.11075302422135838</v>
      </c>
      <c r="D228" s="8">
        <f>_xlfn.STDEV.S(D7,D182)</f>
        <v>0.22468512908778904</v>
      </c>
      <c r="E228" s="8">
        <f>_xlfn.STDEV.S(E7,E182)</f>
        <v>2.2422657385913451</v>
      </c>
      <c r="F228" s="8"/>
      <c r="G228" s="8">
        <f t="shared" ref="G228:AR228" si="153">_xlfn.STDEV.S(G7,G182)</f>
        <v>0.99591070680866434</v>
      </c>
      <c r="H228" s="8">
        <f t="shared" si="153"/>
        <v>0.20777978785294335</v>
      </c>
      <c r="I228" s="8">
        <f t="shared" si="153"/>
        <v>1.7936277490249193</v>
      </c>
      <c r="J228" s="14">
        <f t="shared" si="153"/>
        <v>3178.8010188057888</v>
      </c>
      <c r="K228" s="8">
        <f t="shared" si="153"/>
        <v>42.237741708550438</v>
      </c>
      <c r="L228" s="8">
        <f t="shared" si="153"/>
        <v>2.2105039359448755</v>
      </c>
      <c r="M228" s="8">
        <f t="shared" si="153"/>
        <v>174.73103813005253</v>
      </c>
      <c r="N228" s="8">
        <f t="shared" si="153"/>
        <v>1.9775472613983922</v>
      </c>
      <c r="O228" s="8">
        <f t="shared" si="153"/>
        <v>1.3225818137204874</v>
      </c>
      <c r="P228" s="8" t="e">
        <f t="shared" si="153"/>
        <v>#DIV/0!</v>
      </c>
      <c r="Q228" s="8" t="e">
        <f t="shared" si="153"/>
        <v>#DIV/0!</v>
      </c>
      <c r="R228" s="8">
        <f t="shared" si="153"/>
        <v>26.997188561622451</v>
      </c>
      <c r="S228" s="8">
        <f t="shared" si="153"/>
        <v>3.4643643731640652</v>
      </c>
      <c r="T228" s="8">
        <f t="shared" si="153"/>
        <v>4.3961711586843659</v>
      </c>
      <c r="U228" s="8">
        <f t="shared" si="153"/>
        <v>104.53359536077429</v>
      </c>
      <c r="V228" s="8">
        <f t="shared" si="153"/>
        <v>14.285924872133711</v>
      </c>
      <c r="W228" s="8">
        <f t="shared" si="153"/>
        <v>70.134246320394595</v>
      </c>
      <c r="X228" s="8" t="e">
        <f t="shared" si="153"/>
        <v>#DIV/0!</v>
      </c>
      <c r="Y228" s="8">
        <f t="shared" si="153"/>
        <v>0.22186743612698795</v>
      </c>
      <c r="Z228" s="8">
        <f t="shared" si="153"/>
        <v>194.04318514679139</v>
      </c>
      <c r="AA228" s="8">
        <f t="shared" si="153"/>
        <v>8.443569475427271</v>
      </c>
      <c r="AB228" s="8">
        <f t="shared" si="153"/>
        <v>12.725582628474799</v>
      </c>
      <c r="AC228" s="8">
        <f t="shared" si="153"/>
        <v>2.5068086573908412</v>
      </c>
      <c r="AD228" s="8">
        <f t="shared" si="153"/>
        <v>9.927063015049761</v>
      </c>
      <c r="AE228" s="8">
        <f t="shared" si="153"/>
        <v>2.1117829762303231</v>
      </c>
      <c r="AF228" s="8">
        <f t="shared" si="153"/>
        <v>0.62968125553642018</v>
      </c>
      <c r="AG228" s="8">
        <f t="shared" si="153"/>
        <v>3.1094064197910027</v>
      </c>
      <c r="AH228" s="8">
        <f t="shared" si="153"/>
        <v>0.46333416228993168</v>
      </c>
      <c r="AI228" s="8" t="e">
        <f t="shared" si="153"/>
        <v>#DIV/0!</v>
      </c>
      <c r="AJ228" s="8">
        <f t="shared" si="153"/>
        <v>0.6092466241547545</v>
      </c>
      <c r="AK228" s="8" t="e">
        <f t="shared" si="153"/>
        <v>#DIV/0!</v>
      </c>
      <c r="AL228" s="8">
        <f t="shared" si="153"/>
        <v>0.24213112494717332</v>
      </c>
      <c r="AM228" s="8">
        <f t="shared" si="153"/>
        <v>1.4219941018717701</v>
      </c>
      <c r="AN228" s="8">
        <f t="shared" si="153"/>
        <v>0.2358572427037211</v>
      </c>
      <c r="AO228" s="8">
        <f t="shared" si="153"/>
        <v>2.1844738032474864</v>
      </c>
      <c r="AP228" s="8">
        <f t="shared" si="153"/>
        <v>2.7757966207166036</v>
      </c>
      <c r="AQ228" s="8">
        <f t="shared" si="153"/>
        <v>2.6841513204437404</v>
      </c>
      <c r="AR228" s="8">
        <f t="shared" si="153"/>
        <v>0.72064914605265562</v>
      </c>
    </row>
    <row r="229" spans="1:44" x14ac:dyDescent="0.2">
      <c r="A229" s="39" t="s">
        <v>217</v>
      </c>
      <c r="C229" s="8">
        <f>_xlfn.STDEV.S(C7,C183)</f>
        <v>3.0872881608513959E-2</v>
      </c>
      <c r="D229" s="8">
        <f>_xlfn.STDEV.S(D7,D183)</f>
        <v>9.9278120392825145E-2</v>
      </c>
      <c r="E229" s="8">
        <f>_xlfn.STDEV.S(E7,E183)</f>
        <v>1.8974570094853687</v>
      </c>
      <c r="F229" s="8"/>
      <c r="G229" s="8">
        <f t="shared" ref="G229:AR229" si="154">_xlfn.STDEV.S(G7,G183)</f>
        <v>2.5251913723823094</v>
      </c>
      <c r="H229" s="8">
        <f t="shared" si="154"/>
        <v>0.22793105167143823</v>
      </c>
      <c r="I229" s="8">
        <f t="shared" si="154"/>
        <v>1.7048260302655018</v>
      </c>
      <c r="J229" s="14">
        <f t="shared" si="154"/>
        <v>2995.0194952084107</v>
      </c>
      <c r="K229" s="8">
        <f t="shared" si="154"/>
        <v>26.785361534745924</v>
      </c>
      <c r="L229" s="8">
        <f t="shared" si="154"/>
        <v>3.1697814210124977</v>
      </c>
      <c r="M229" s="8">
        <f t="shared" si="154"/>
        <v>170.87634318669694</v>
      </c>
      <c r="N229" s="8">
        <f t="shared" si="154"/>
        <v>1.7849599762752268</v>
      </c>
      <c r="O229" s="8">
        <f t="shared" si="154"/>
        <v>0.704929393099753</v>
      </c>
      <c r="P229" s="8" t="e">
        <f t="shared" si="154"/>
        <v>#DIV/0!</v>
      </c>
      <c r="Q229" s="8" t="e">
        <f t="shared" si="154"/>
        <v>#DIV/0!</v>
      </c>
      <c r="R229" s="8">
        <f t="shared" si="154"/>
        <v>22.929049960573668</v>
      </c>
      <c r="S229" s="8">
        <f t="shared" si="154"/>
        <v>2.5869578065484848</v>
      </c>
      <c r="T229" s="8">
        <f t="shared" si="154"/>
        <v>3.084641368465959</v>
      </c>
      <c r="U229" s="8">
        <f t="shared" si="154"/>
        <v>100.73307497421504</v>
      </c>
      <c r="V229" s="8">
        <f t="shared" si="154"/>
        <v>13.690981932123249</v>
      </c>
      <c r="W229" s="8">
        <f t="shared" si="154"/>
        <v>65.74138554068108</v>
      </c>
      <c r="X229" s="8" t="e">
        <f t="shared" si="154"/>
        <v>#DIV/0!</v>
      </c>
      <c r="Y229" s="8">
        <f t="shared" si="154"/>
        <v>0.18135465680039631</v>
      </c>
      <c r="Z229" s="8">
        <f t="shared" si="154"/>
        <v>175.55650453415183</v>
      </c>
      <c r="AA229" s="8">
        <f t="shared" si="154"/>
        <v>7.7983089177836264</v>
      </c>
      <c r="AB229" s="8">
        <f t="shared" si="154"/>
        <v>11.736002518953114</v>
      </c>
      <c r="AC229" s="8">
        <f t="shared" si="154"/>
        <v>2.2919064152855788</v>
      </c>
      <c r="AD229" s="8">
        <f t="shared" si="154"/>
        <v>9.007669202555963</v>
      </c>
      <c r="AE229" s="8">
        <f t="shared" si="154"/>
        <v>2.200945368682599</v>
      </c>
      <c r="AF229" s="8">
        <f t="shared" si="154"/>
        <v>0.5946916613639136</v>
      </c>
      <c r="AG229" s="8">
        <f t="shared" si="154"/>
        <v>2.9109134127272465</v>
      </c>
      <c r="AH229" s="8">
        <f t="shared" si="154"/>
        <v>0.45258092552534368</v>
      </c>
      <c r="AI229" s="8" t="e">
        <f t="shared" si="154"/>
        <v>#DIV/0!</v>
      </c>
      <c r="AJ229" s="8">
        <f t="shared" si="154"/>
        <v>0.58405119301328223</v>
      </c>
      <c r="AK229" s="8" t="e">
        <f t="shared" si="154"/>
        <v>#DIV/0!</v>
      </c>
      <c r="AL229" s="8">
        <f t="shared" si="154"/>
        <v>0.25043535965762975</v>
      </c>
      <c r="AM229" s="8">
        <f t="shared" si="154"/>
        <v>1.4334709888587203</v>
      </c>
      <c r="AN229" s="8">
        <f t="shared" si="154"/>
        <v>0.22957400162523239</v>
      </c>
      <c r="AO229" s="8">
        <f t="shared" si="154"/>
        <v>2.077335242738839</v>
      </c>
      <c r="AP229" s="8">
        <f t="shared" si="154"/>
        <v>2.9100886468195775</v>
      </c>
      <c r="AQ229" s="8">
        <f t="shared" si="154"/>
        <v>2.6950683323419971</v>
      </c>
      <c r="AR229" s="8">
        <f t="shared" si="154"/>
        <v>0.70927316627282466</v>
      </c>
    </row>
    <row r="230" spans="1:44" x14ac:dyDescent="0.2">
      <c r="C230" s="8"/>
      <c r="D230" s="8"/>
      <c r="E230" s="8"/>
      <c r="F230" s="14"/>
      <c r="G230" s="14"/>
      <c r="H230" s="8"/>
      <c r="I230" s="8"/>
      <c r="J230" s="1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 x14ac:dyDescent="0.2">
      <c r="A231" s="45" t="s">
        <v>222</v>
      </c>
      <c r="B231" s="46"/>
    </row>
    <row r="232" spans="1:44" x14ac:dyDescent="0.2">
      <c r="A232" s="39" t="s">
        <v>191</v>
      </c>
    </row>
    <row r="233" spans="1:44" s="5" customFormat="1" x14ac:dyDescent="0.2">
      <c r="A233" s="43" t="s">
        <v>198</v>
      </c>
      <c r="C233" s="8">
        <v>1.706</v>
      </c>
      <c r="D233" s="8">
        <v>9.4039999999999999</v>
      </c>
      <c r="E233" s="8">
        <v>15.51</v>
      </c>
      <c r="F233" s="15">
        <v>0.99424999999999997</v>
      </c>
      <c r="G233" s="15">
        <f>F233*G5</f>
        <v>47.684229999999999</v>
      </c>
      <c r="H233" s="8">
        <v>7.6999999999999999E-2</v>
      </c>
      <c r="I233" s="8">
        <v>12.77</v>
      </c>
      <c r="J233" s="13">
        <v>5126</v>
      </c>
      <c r="K233" s="21">
        <v>286.7</v>
      </c>
      <c r="L233" s="7">
        <v>384.1</v>
      </c>
      <c r="M233" s="7">
        <v>1293</v>
      </c>
      <c r="N233" s="8">
        <v>10.74</v>
      </c>
      <c r="O233" s="21">
        <v>53.35</v>
      </c>
      <c r="P233" s="7">
        <v>159.30000000000001</v>
      </c>
      <c r="Q233" s="21">
        <v>175.3</v>
      </c>
      <c r="R233" s="21">
        <v>85.73</v>
      </c>
      <c r="S233" s="21">
        <v>15.51</v>
      </c>
      <c r="T233" s="8">
        <v>0.70799999999999996</v>
      </c>
      <c r="U233" s="21">
        <v>97.646799999999999</v>
      </c>
      <c r="V233" s="8">
        <v>15.45</v>
      </c>
      <c r="W233" s="8">
        <v>18.827999999999999</v>
      </c>
      <c r="X233" s="8">
        <v>0.46899999999999997</v>
      </c>
      <c r="Y233" s="8">
        <v>7.9000000000000001E-2</v>
      </c>
      <c r="Z233" s="21">
        <v>8.7349999999999994</v>
      </c>
      <c r="AA233" s="22">
        <v>0.76600000000000001</v>
      </c>
      <c r="AB233" s="22">
        <v>1.9850000000000001</v>
      </c>
      <c r="AC233" s="22">
        <v>0.35699999999999998</v>
      </c>
      <c r="AD233" s="22">
        <v>2.2559999999999998</v>
      </c>
      <c r="AE233" s="22">
        <v>1.07</v>
      </c>
      <c r="AF233" s="22">
        <v>0.442</v>
      </c>
      <c r="AG233" s="22">
        <v>1.968</v>
      </c>
      <c r="AH233" s="22">
        <v>0.379</v>
      </c>
      <c r="AI233" s="22">
        <v>2.698</v>
      </c>
      <c r="AJ233" s="22">
        <v>0.57999999999999996</v>
      </c>
      <c r="AK233" s="22">
        <v>1.7829999999999999</v>
      </c>
      <c r="AL233" s="22">
        <v>0.26800000000000002</v>
      </c>
      <c r="AM233" s="22">
        <v>1.762</v>
      </c>
      <c r="AN233" s="22">
        <v>0.26900000000000002</v>
      </c>
      <c r="AO233" s="22">
        <v>0.90500000000000003</v>
      </c>
      <c r="AP233" s="8">
        <v>4.0369999999999999</v>
      </c>
      <c r="AQ233" s="22">
        <v>3.4000000000000002E-2</v>
      </c>
      <c r="AR233" s="22">
        <v>2.1000000000000001E-2</v>
      </c>
    </row>
    <row r="234" spans="1:44" s="5" customFormat="1" x14ac:dyDescent="0.2">
      <c r="A234" s="43" t="s">
        <v>211</v>
      </c>
      <c r="C234" s="8">
        <v>1.8</v>
      </c>
      <c r="D234" s="8">
        <v>9.8119999999999994</v>
      </c>
      <c r="E234" s="8">
        <v>16.329999999999998</v>
      </c>
      <c r="F234" s="15">
        <v>0.90944999999999998</v>
      </c>
      <c r="G234" s="15">
        <f>F234*G5</f>
        <v>43.617221999999998</v>
      </c>
      <c r="H234" s="8">
        <v>3.7999999999999999E-2</v>
      </c>
      <c r="I234" s="8">
        <v>13.44</v>
      </c>
      <c r="J234" s="13">
        <v>5429</v>
      </c>
      <c r="K234" s="21">
        <v>361</v>
      </c>
      <c r="L234" s="7">
        <v>406.9</v>
      </c>
      <c r="M234" s="7">
        <v>1367</v>
      </c>
      <c r="N234" s="8">
        <v>11.4</v>
      </c>
      <c r="O234" s="21">
        <v>55.24</v>
      </c>
      <c r="P234" s="7">
        <v>163.1</v>
      </c>
      <c r="Q234" s="21">
        <v>176.4</v>
      </c>
      <c r="R234" s="21">
        <v>82.02</v>
      </c>
      <c r="S234" s="21">
        <v>15.75</v>
      </c>
      <c r="T234" s="8">
        <v>0.48099999999999998</v>
      </c>
      <c r="U234" s="21">
        <v>105.24679999999999</v>
      </c>
      <c r="V234" s="8">
        <v>17.16</v>
      </c>
      <c r="W234" s="8">
        <v>20.218</v>
      </c>
      <c r="X234" s="8">
        <v>0.57100000000000006</v>
      </c>
      <c r="Y234" s="8">
        <v>9.2999999999999999E-2</v>
      </c>
      <c r="Z234" s="21">
        <v>8.3290000000000006</v>
      </c>
      <c r="AA234" s="22">
        <v>0.78200000000000003</v>
      </c>
      <c r="AB234" s="22">
        <v>2.3159999999999998</v>
      </c>
      <c r="AC234" s="22">
        <v>0.36699999999999999</v>
      </c>
      <c r="AD234" s="22">
        <v>2.5139999999999998</v>
      </c>
      <c r="AE234" s="22">
        <v>1.232</v>
      </c>
      <c r="AF234" s="22">
        <v>0.54700000000000004</v>
      </c>
      <c r="AG234" s="22">
        <v>2.2989999999999999</v>
      </c>
      <c r="AH234" s="22">
        <v>0.40100000000000002</v>
      </c>
      <c r="AI234" s="22">
        <v>3.0449999999999999</v>
      </c>
      <c r="AJ234" s="22">
        <v>0.65600000000000003</v>
      </c>
      <c r="AK234" s="22">
        <v>2.0419999999999998</v>
      </c>
      <c r="AL234" s="22">
        <v>0.28000000000000003</v>
      </c>
      <c r="AM234" s="22">
        <v>1.861</v>
      </c>
      <c r="AN234" s="22">
        <v>0.30499999999999999</v>
      </c>
      <c r="AO234" s="22">
        <v>1.004</v>
      </c>
      <c r="AP234" s="8">
        <v>3.988</v>
      </c>
      <c r="AQ234" s="22">
        <v>4.5999999999999999E-2</v>
      </c>
      <c r="AR234" s="22">
        <v>2.1999999999999999E-2</v>
      </c>
    </row>
    <row r="235" spans="1:44" s="5" customFormat="1" x14ac:dyDescent="0.2">
      <c r="A235" s="43" t="s">
        <v>200</v>
      </c>
      <c r="C235" s="8">
        <v>2.2549999999999999</v>
      </c>
      <c r="D235" s="8">
        <v>7.3869999999999996</v>
      </c>
      <c r="E235" s="8">
        <v>13.71</v>
      </c>
      <c r="F235" s="15">
        <v>0.97350999999999999</v>
      </c>
      <c r="G235" s="15">
        <f>F235*G6</f>
        <v>48.578148999999996</v>
      </c>
      <c r="H235" s="8">
        <v>0.501</v>
      </c>
      <c r="I235" s="8">
        <v>11.53</v>
      </c>
      <c r="J235" s="13">
        <v>15950</v>
      </c>
      <c r="K235" s="21">
        <v>333.1</v>
      </c>
      <c r="L235" s="7">
        <v>296.39999999999998</v>
      </c>
      <c r="M235" s="7">
        <v>1350</v>
      </c>
      <c r="N235" s="8">
        <v>12.22</v>
      </c>
      <c r="O235" s="21">
        <v>48.11</v>
      </c>
      <c r="P235" s="7">
        <v>125.4</v>
      </c>
      <c r="Q235" s="21">
        <v>244.3</v>
      </c>
      <c r="R235" s="21">
        <v>119.7</v>
      </c>
      <c r="S235" s="21">
        <v>21.69</v>
      </c>
      <c r="T235" s="8">
        <v>9.5519999999999996</v>
      </c>
      <c r="U235" s="21">
        <v>382.14679999999998</v>
      </c>
      <c r="V235" s="8">
        <v>22.82</v>
      </c>
      <c r="W235" s="8">
        <v>161.96800000000002</v>
      </c>
      <c r="X235" s="8">
        <v>16.45</v>
      </c>
      <c r="Y235" s="8">
        <v>0.19</v>
      </c>
      <c r="Z235" s="21">
        <v>128</v>
      </c>
      <c r="AA235" s="22">
        <v>15.85</v>
      </c>
      <c r="AB235" s="22">
        <v>37.299999999999997</v>
      </c>
      <c r="AC235" s="22">
        <v>5.0339999999999998</v>
      </c>
      <c r="AD235" s="22">
        <v>24.3</v>
      </c>
      <c r="AE235" s="22">
        <v>5.8209999999999997</v>
      </c>
      <c r="AF235" s="22">
        <v>2.0569999999999999</v>
      </c>
      <c r="AG235" s="22">
        <v>6.3490000000000002</v>
      </c>
      <c r="AH235" s="22">
        <v>0.877</v>
      </c>
      <c r="AI235" s="22">
        <v>4.9690000000000003</v>
      </c>
      <c r="AJ235" s="22">
        <v>0.92200000000000004</v>
      </c>
      <c r="AK235" s="22">
        <v>2.2210000000000001</v>
      </c>
      <c r="AL235" s="22">
        <v>0.28599999999999998</v>
      </c>
      <c r="AM235" s="22">
        <v>1.986</v>
      </c>
      <c r="AN235" s="22">
        <v>0.26400000000000001</v>
      </c>
      <c r="AO235" s="22">
        <v>4.6620000000000008</v>
      </c>
      <c r="AP235" s="8">
        <v>4.633</v>
      </c>
      <c r="AQ235" s="22">
        <v>1.151</v>
      </c>
      <c r="AR235" s="22">
        <v>0.48799999999999999</v>
      </c>
    </row>
    <row r="236" spans="1:44" s="5" customFormat="1" x14ac:dyDescent="0.2">
      <c r="A236" s="43" t="s">
        <v>201</v>
      </c>
      <c r="C236" s="8">
        <v>2.242</v>
      </c>
      <c r="D236" s="8">
        <v>7.2729999999999997</v>
      </c>
      <c r="E236" s="8">
        <v>13.56</v>
      </c>
      <c r="F236" s="15">
        <v>0.97731000000000001</v>
      </c>
      <c r="G236" s="15">
        <f>F236*G6</f>
        <v>48.767769000000001</v>
      </c>
      <c r="H236" s="8">
        <v>0.48899999999999999</v>
      </c>
      <c r="I236" s="8">
        <v>11.52</v>
      </c>
      <c r="J236" s="13">
        <v>15670</v>
      </c>
      <c r="K236" s="21">
        <v>323.39999999999998</v>
      </c>
      <c r="L236" s="7">
        <v>294.8</v>
      </c>
      <c r="M236" s="7">
        <v>1317</v>
      </c>
      <c r="N236" s="8">
        <v>12.07</v>
      </c>
      <c r="O236" s="21">
        <v>48.1</v>
      </c>
      <c r="P236" s="7">
        <v>123.2</v>
      </c>
      <c r="Q236" s="21">
        <v>234</v>
      </c>
      <c r="R236" s="21">
        <v>113.3</v>
      </c>
      <c r="S236" s="21">
        <v>21.43</v>
      </c>
      <c r="T236" s="8">
        <v>9.9830000000000005</v>
      </c>
      <c r="U236" s="21">
        <v>379.64679999999998</v>
      </c>
      <c r="V236" s="8">
        <v>22.54</v>
      </c>
      <c r="W236" s="8">
        <v>160.16800000000001</v>
      </c>
      <c r="X236" s="8">
        <v>16.21</v>
      </c>
      <c r="Y236" s="8">
        <v>0.22500000000000001</v>
      </c>
      <c r="Z236" s="21">
        <v>127.4</v>
      </c>
      <c r="AA236" s="22">
        <v>15.72</v>
      </c>
      <c r="AB236" s="22">
        <v>36.69</v>
      </c>
      <c r="AC236" s="22">
        <v>5.0149999999999997</v>
      </c>
      <c r="AD236" s="22">
        <v>23.9</v>
      </c>
      <c r="AE236" s="22">
        <v>5.9160000000000004</v>
      </c>
      <c r="AF236" s="22">
        <v>1.952</v>
      </c>
      <c r="AG236" s="22">
        <v>6.0039999999999996</v>
      </c>
      <c r="AH236" s="22">
        <v>0.84099999999999997</v>
      </c>
      <c r="AI236" s="22">
        <v>4.9240000000000004</v>
      </c>
      <c r="AJ236" s="22">
        <v>0.88200000000000001</v>
      </c>
      <c r="AK236" s="22">
        <v>2.2749999999999999</v>
      </c>
      <c r="AL236" s="22">
        <v>0.28599999999999998</v>
      </c>
      <c r="AM236" s="22">
        <v>1.96</v>
      </c>
      <c r="AN236" s="22">
        <v>0.25700000000000001</v>
      </c>
      <c r="AO236" s="22">
        <v>4.7250000000000005</v>
      </c>
      <c r="AP236" s="8">
        <v>4.4710000000000001</v>
      </c>
      <c r="AQ236" s="22">
        <v>1.1759999999999999</v>
      </c>
      <c r="AR236" s="22">
        <v>0.45800000000000002</v>
      </c>
    </row>
    <row r="237" spans="1:44" s="5" customFormat="1" x14ac:dyDescent="0.2">
      <c r="A237" s="43" t="s">
        <v>204</v>
      </c>
      <c r="C237" s="8">
        <v>3.2549999999999999</v>
      </c>
      <c r="D237" s="8">
        <v>3.448</v>
      </c>
      <c r="E237" s="8">
        <v>13.09</v>
      </c>
      <c r="F237" s="15">
        <v>1.13601</v>
      </c>
      <c r="G237" s="15">
        <f>F237*G7</f>
        <v>61.458140999999998</v>
      </c>
      <c r="H237" s="8">
        <v>1.6859999999999999</v>
      </c>
      <c r="I237" s="8">
        <v>7.0629999999999997</v>
      </c>
      <c r="J237" s="13">
        <v>12860</v>
      </c>
      <c r="K237" s="21">
        <v>437.5</v>
      </c>
      <c r="L237" s="7">
        <v>16.149999999999999</v>
      </c>
      <c r="M237" s="7">
        <v>1557</v>
      </c>
      <c r="N237" s="8">
        <v>13.59</v>
      </c>
      <c r="O237" s="21">
        <v>40.36</v>
      </c>
      <c r="P237" s="7">
        <v>28.16</v>
      </c>
      <c r="Q237" s="21">
        <v>99.43</v>
      </c>
      <c r="R237" s="21">
        <v>154.30000000000001</v>
      </c>
      <c r="S237" s="21">
        <v>23.64</v>
      </c>
      <c r="T237" s="8">
        <v>50.3</v>
      </c>
      <c r="U237" s="21">
        <v>322.34680000000003</v>
      </c>
      <c r="V237" s="8">
        <v>29.61</v>
      </c>
      <c r="W237" s="8">
        <v>164.768</v>
      </c>
      <c r="X237" s="8">
        <v>11.11</v>
      </c>
      <c r="Y237" s="8">
        <v>0.93799999999999994</v>
      </c>
      <c r="Z237" s="21">
        <v>637.1</v>
      </c>
      <c r="AA237" s="22">
        <v>24.5</v>
      </c>
      <c r="AB237" s="22">
        <v>51.62</v>
      </c>
      <c r="AC237" s="22">
        <v>6.2320000000000002</v>
      </c>
      <c r="AD237" s="22">
        <v>26.77</v>
      </c>
      <c r="AE237" s="22">
        <v>6.3090000000000002</v>
      </c>
      <c r="AF237" s="22">
        <v>1.9450000000000001</v>
      </c>
      <c r="AG237" s="22">
        <v>6.03</v>
      </c>
      <c r="AH237" s="22">
        <v>0.91300000000000003</v>
      </c>
      <c r="AI237" s="22">
        <v>5.6829999999999998</v>
      </c>
      <c r="AJ237" s="22">
        <v>1.1379999999999999</v>
      </c>
      <c r="AK237" s="22">
        <v>3.1669999999999998</v>
      </c>
      <c r="AL237" s="22">
        <v>0.42199999999999999</v>
      </c>
      <c r="AM237" s="22">
        <v>3.1190000000000002</v>
      </c>
      <c r="AN237" s="22">
        <v>0.436</v>
      </c>
      <c r="AO237" s="22">
        <v>4.5860000000000003</v>
      </c>
      <c r="AP237" s="8">
        <v>12.35</v>
      </c>
      <c r="AQ237" s="22">
        <v>5.4470000000000001</v>
      </c>
      <c r="AR237" s="22">
        <v>1.6479999999999999</v>
      </c>
    </row>
    <row r="238" spans="1:44" s="5" customFormat="1" x14ac:dyDescent="0.2">
      <c r="A238" s="43" t="s">
        <v>202</v>
      </c>
      <c r="C238" s="8">
        <v>3.298</v>
      </c>
      <c r="D238" s="8">
        <v>3.4969999999999999</v>
      </c>
      <c r="E238" s="8">
        <v>13.25</v>
      </c>
      <c r="F238" s="15">
        <v>0.98956999999999995</v>
      </c>
      <c r="G238" s="15">
        <f>F238*G7</f>
        <v>53.535736999999997</v>
      </c>
      <c r="H238" s="8">
        <v>1.708</v>
      </c>
      <c r="I238" s="8">
        <v>6.931</v>
      </c>
      <c r="J238" s="13">
        <v>12920</v>
      </c>
      <c r="K238" s="21">
        <v>436.2</v>
      </c>
      <c r="L238" s="7">
        <v>17.62</v>
      </c>
      <c r="M238" s="7">
        <v>1559</v>
      </c>
      <c r="N238" s="8">
        <v>13.71</v>
      </c>
      <c r="O238" s="21">
        <v>41.03</v>
      </c>
      <c r="P238" s="7">
        <v>15.99</v>
      </c>
      <c r="Q238" s="21">
        <v>43</v>
      </c>
      <c r="R238" s="21">
        <v>140.80000000000001</v>
      </c>
      <c r="S238" s="21">
        <v>25.31</v>
      </c>
      <c r="T238" s="8">
        <v>51.83</v>
      </c>
      <c r="U238" s="21">
        <v>325.14679999999998</v>
      </c>
      <c r="V238" s="8">
        <v>30.29</v>
      </c>
      <c r="W238" s="8">
        <v>168.96800000000002</v>
      </c>
      <c r="X238" s="8">
        <v>11.11</v>
      </c>
      <c r="Y238" s="8">
        <v>0.26700000000000002</v>
      </c>
      <c r="Z238" s="21">
        <v>644.9</v>
      </c>
      <c r="AA238" s="22">
        <v>25.26</v>
      </c>
      <c r="AB238" s="22">
        <v>52.38</v>
      </c>
      <c r="AC238" s="22">
        <v>6.3289999999999997</v>
      </c>
      <c r="AD238" s="22">
        <v>27.04</v>
      </c>
      <c r="AE238" s="22">
        <v>6.1479999999999997</v>
      </c>
      <c r="AF238" s="22">
        <v>1.8740000000000001</v>
      </c>
      <c r="AG238" s="22">
        <v>6.2050000000000001</v>
      </c>
      <c r="AH238" s="22">
        <v>0.94199999999999995</v>
      </c>
      <c r="AI238" s="22">
        <v>5.8019999999999996</v>
      </c>
      <c r="AJ238" s="22">
        <v>1.1819999999999999</v>
      </c>
      <c r="AK238" s="22">
        <v>3.13</v>
      </c>
      <c r="AL238" s="22">
        <v>0.46400000000000002</v>
      </c>
      <c r="AM238" s="22">
        <v>3.0230000000000001</v>
      </c>
      <c r="AN238" s="22">
        <v>0.44800000000000001</v>
      </c>
      <c r="AO238" s="22">
        <v>5.0180000000000007</v>
      </c>
      <c r="AP238" s="8">
        <v>8.3670000000000009</v>
      </c>
      <c r="AQ238" s="22">
        <v>5.56</v>
      </c>
      <c r="AR238" s="22">
        <v>1.7350000000000001</v>
      </c>
    </row>
    <row r="239" spans="1:44" s="5" customFormat="1" x14ac:dyDescent="0.2">
      <c r="A239" s="44" t="s">
        <v>214</v>
      </c>
      <c r="B239" s="28"/>
      <c r="C239" s="8">
        <v>3.124741013824885</v>
      </c>
      <c r="D239" s="8">
        <v>3.494971577726218</v>
      </c>
      <c r="E239" s="8">
        <v>13.330977845683728</v>
      </c>
      <c r="F239" s="15">
        <v>0.75106482310895151</v>
      </c>
      <c r="G239" s="15">
        <f>F239*G7</f>
        <v>40.632606930194278</v>
      </c>
      <c r="H239" s="8">
        <v>1.740417556346382</v>
      </c>
      <c r="I239" s="8">
        <v>6.5914663740620139</v>
      </c>
      <c r="J239" s="13">
        <v>12508.087091757388</v>
      </c>
      <c r="K239" s="21">
        <v>423.83684571428569</v>
      </c>
      <c r="L239" s="7">
        <v>16.343504643962849</v>
      </c>
      <c r="M239" s="7">
        <v>1517.9473346178547</v>
      </c>
      <c r="N239" s="8">
        <v>13.588940397350994</v>
      </c>
      <c r="O239" s="21">
        <v>41.040166005946475</v>
      </c>
      <c r="P239" s="7">
        <v>16.993777533039648</v>
      </c>
      <c r="Q239" s="21">
        <v>49.678276964496042</v>
      </c>
      <c r="R239" s="21">
        <v>121.27232663642256</v>
      </c>
      <c r="S239" s="21">
        <v>25.80249576988156</v>
      </c>
      <c r="T239" s="8">
        <v>56.817220675944334</v>
      </c>
      <c r="U239" s="21">
        <v>329.08070251474692</v>
      </c>
      <c r="V239" s="8">
        <v>30.504822695035465</v>
      </c>
      <c r="W239" s="8">
        <v>173.78829250457039</v>
      </c>
      <c r="X239" s="8">
        <v>11.319999999999999</v>
      </c>
      <c r="Y239" s="8">
        <v>0.15570255863539448</v>
      </c>
      <c r="Z239" s="21">
        <v>656.13589703343268</v>
      </c>
      <c r="AA239" s="22">
        <v>25.528065306122453</v>
      </c>
      <c r="AB239" s="22">
        <v>52.085730337078658</v>
      </c>
      <c r="AC239" s="22">
        <v>6.2640038510911422</v>
      </c>
      <c r="AD239" s="22">
        <v>27.353126634292117</v>
      </c>
      <c r="AE239" s="22">
        <v>5.6471168172452044</v>
      </c>
      <c r="AF239" s="22">
        <v>1.7815043701799487</v>
      </c>
      <c r="AG239" s="22">
        <v>6.2224933665008288</v>
      </c>
      <c r="AH239" s="22">
        <v>0.89453888280394289</v>
      </c>
      <c r="AI239" s="22">
        <v>5.2772370226992775</v>
      </c>
      <c r="AJ239" s="22">
        <v>1.1176028119507908</v>
      </c>
      <c r="AK239" s="22">
        <v>2.8522829175876225</v>
      </c>
      <c r="AL239" s="22">
        <v>0.46839810426540285</v>
      </c>
      <c r="AM239" s="22">
        <v>2.7564642513626159</v>
      </c>
      <c r="AN239" s="22">
        <v>0.4356697247706422</v>
      </c>
      <c r="AO239" s="22">
        <v>5.0146874095513754</v>
      </c>
      <c r="AP239" s="8">
        <v>8.9181077384523082</v>
      </c>
      <c r="AQ239" s="22">
        <v>4.9383660730677432</v>
      </c>
      <c r="AR239" s="22">
        <v>1.4718021844660196</v>
      </c>
    </row>
    <row r="240" spans="1:44" s="5" customFormat="1" x14ac:dyDescent="0.2">
      <c r="A240" s="44" t="s">
        <v>215</v>
      </c>
      <c r="B240" s="28"/>
      <c r="C240" s="8">
        <v>3.2230224270353305</v>
      </c>
      <c r="D240" s="8">
        <v>3.5446679234338747</v>
      </c>
      <c r="E240" s="8">
        <v>13.624522536287243</v>
      </c>
      <c r="F240" s="15">
        <v>0.77477596596860943</v>
      </c>
      <c r="G240" s="15">
        <f>F240*G7</f>
        <v>41.915379758901771</v>
      </c>
      <c r="H240" s="8">
        <v>1.6786215895610914</v>
      </c>
      <c r="I240" s="8">
        <v>6.8642708480815529</v>
      </c>
      <c r="J240" s="13">
        <v>12879.813374805599</v>
      </c>
      <c r="K240" s="21">
        <v>426.22971428571424</v>
      </c>
      <c r="L240" s="7">
        <v>19.409275541795665</v>
      </c>
      <c r="M240" s="7">
        <v>1561.0025690430314</v>
      </c>
      <c r="N240" s="8">
        <v>13.881501103752759</v>
      </c>
      <c r="O240" s="21">
        <v>42.046600594648162</v>
      </c>
      <c r="P240" s="7">
        <v>14.202571585903083</v>
      </c>
      <c r="Q240" s="21">
        <v>46.241460541813893</v>
      </c>
      <c r="R240" s="21">
        <v>119.81231367465976</v>
      </c>
      <c r="S240" s="21">
        <v>24.432072758037226</v>
      </c>
      <c r="T240" s="8">
        <v>53.942355864811134</v>
      </c>
      <c r="U240" s="21">
        <v>339.47023992548895</v>
      </c>
      <c r="V240" s="8">
        <v>31.343654170888215</v>
      </c>
      <c r="W240" s="8">
        <v>180.76233272394882</v>
      </c>
      <c r="X240" s="8">
        <v>11.389999999999999</v>
      </c>
      <c r="Y240" s="8">
        <v>9.4218550106609816E-2</v>
      </c>
      <c r="Z240" s="21">
        <v>667.87791555485785</v>
      </c>
      <c r="AA240" s="22">
        <v>26.198228571428576</v>
      </c>
      <c r="AB240" s="22">
        <v>54.125323518016287</v>
      </c>
      <c r="AC240" s="22">
        <v>6.5270351412066745</v>
      </c>
      <c r="AD240" s="22">
        <v>26.94909226746358</v>
      </c>
      <c r="AE240" s="22">
        <v>5.9121756221271191</v>
      </c>
      <c r="AF240" s="22">
        <v>1.7053881748071982</v>
      </c>
      <c r="AG240" s="22">
        <v>6.2893797678275289</v>
      </c>
      <c r="AH240" s="22">
        <v>0.92033296823658262</v>
      </c>
      <c r="AI240" s="22">
        <v>5.684591940876297</v>
      </c>
      <c r="AJ240" s="22">
        <v>1.151878734622144</v>
      </c>
      <c r="AK240" s="22">
        <v>3.1161635617303443</v>
      </c>
      <c r="AL240" s="22">
        <v>0.47059715639810429</v>
      </c>
      <c r="AM240" s="22">
        <v>2.740956716896441</v>
      </c>
      <c r="AN240" s="22">
        <v>0.4284770642201835</v>
      </c>
      <c r="AO240" s="22">
        <v>5.1129609261939226</v>
      </c>
      <c r="AP240" s="8">
        <v>8.5607409718056378</v>
      </c>
      <c r="AQ240" s="22">
        <v>5.1782412337066273</v>
      </c>
      <c r="AR240" s="22">
        <v>1.4918052184466024</v>
      </c>
    </row>
    <row r="241" spans="1:44" s="5" customFormat="1" x14ac:dyDescent="0.2">
      <c r="A241" s="43" t="s">
        <v>216</v>
      </c>
      <c r="C241" s="8">
        <v>3.0803416282642089</v>
      </c>
      <c r="D241" s="8">
        <v>3.4777682714617169</v>
      </c>
      <c r="E241" s="8">
        <v>13.68621848739496</v>
      </c>
      <c r="F241" s="15">
        <v>0.6389042023397683</v>
      </c>
      <c r="G241" s="15">
        <f>F241*G7</f>
        <v>34.564717346581467</v>
      </c>
      <c r="H241" s="8">
        <v>1.599014827995255</v>
      </c>
      <c r="I241" s="8">
        <v>6.7008594081834918</v>
      </c>
      <c r="J241" s="13">
        <v>12471.088646967341</v>
      </c>
      <c r="K241" s="21">
        <v>402.68057142857145</v>
      </c>
      <c r="L241" s="7">
        <v>17.184148606811146</v>
      </c>
      <c r="M241" s="7">
        <v>1508.9357739242132</v>
      </c>
      <c r="N241" s="8">
        <v>13.405621780721118</v>
      </c>
      <c r="O241" s="21">
        <v>40.478691774033692</v>
      </c>
      <c r="P241" s="7">
        <v>13.003480176211454</v>
      </c>
      <c r="Q241" s="21">
        <v>56.285535924617193</v>
      </c>
      <c r="R241" s="21">
        <v>97.432598833441347</v>
      </c>
      <c r="S241" s="21">
        <v>21.980177664974622</v>
      </c>
      <c r="T241" s="8">
        <v>54.525178926441356</v>
      </c>
      <c r="U241" s="21">
        <v>343.85539981372244</v>
      </c>
      <c r="V241" s="8">
        <v>30.536521445457616</v>
      </c>
      <c r="W241" s="8">
        <v>178.94319804996954</v>
      </c>
      <c r="X241" s="8">
        <v>11.923152664859979</v>
      </c>
      <c r="Y241" s="8">
        <v>0.10692217484008529</v>
      </c>
      <c r="Z241" s="21">
        <v>650.37576518599894</v>
      </c>
      <c r="AA241" s="22">
        <v>24.818828571428572</v>
      </c>
      <c r="AB241" s="22">
        <v>52.823339790778768</v>
      </c>
      <c r="AC241" s="22">
        <v>6.305307766367136</v>
      </c>
      <c r="AD241" s="22">
        <v>26.201613746731415</v>
      </c>
      <c r="AE241" s="22">
        <v>5.3544232049453155</v>
      </c>
      <c r="AF241" s="22">
        <v>1.6080154241645244</v>
      </c>
      <c r="AG241" s="22">
        <v>5.9275250414593694</v>
      </c>
      <c r="AH241" s="22">
        <v>0.8236100766703176</v>
      </c>
      <c r="AI241" s="22">
        <v>4.8596304768608123</v>
      </c>
      <c r="AJ241" s="22">
        <v>0.96282249560632693</v>
      </c>
      <c r="AK241" s="22">
        <v>2.7846356173034423</v>
      </c>
      <c r="AL241" s="22">
        <v>0.3864170616113744</v>
      </c>
      <c r="AM241" s="22">
        <v>2.640312920807951</v>
      </c>
      <c r="AN241" s="22">
        <v>0.32709633027522939</v>
      </c>
      <c r="AO241" s="22">
        <v>4.7730535455861078</v>
      </c>
      <c r="AP241" s="8">
        <v>7.4751731253749245</v>
      </c>
      <c r="AQ241" s="22">
        <v>3.9069643840646231</v>
      </c>
      <c r="AR241" s="22">
        <v>1.0231978155339805</v>
      </c>
    </row>
    <row r="242" spans="1:44" s="5" customFormat="1" x14ac:dyDescent="0.2">
      <c r="A242" s="43" t="s">
        <v>218</v>
      </c>
      <c r="C242" s="8">
        <v>3.309999078341014</v>
      </c>
      <c r="D242" s="8">
        <v>3.8325391531322506</v>
      </c>
      <c r="E242" s="8">
        <v>14.879006875477465</v>
      </c>
      <c r="F242" s="15">
        <v>0.60222336722388015</v>
      </c>
      <c r="G242" s="15">
        <f>F242*G7</f>
        <v>32.580284166811914</v>
      </c>
      <c r="H242" s="8">
        <v>1.7434863582443654</v>
      </c>
      <c r="I242" s="8">
        <v>6.9395391476709607</v>
      </c>
      <c r="J242" s="13">
        <v>13198.818040435459</v>
      </c>
      <c r="K242" s="21">
        <v>439.22571428571428</v>
      </c>
      <c r="L242" s="7">
        <v>21.557294117647061</v>
      </c>
      <c r="M242" s="7">
        <v>1620.0783558124597</v>
      </c>
      <c r="N242" s="8">
        <v>14.478881530537159</v>
      </c>
      <c r="O242" s="21">
        <v>43.583766105054508</v>
      </c>
      <c r="P242" s="7">
        <v>17.231387665198238</v>
      </c>
      <c r="Q242" s="21">
        <v>66.050011778563004</v>
      </c>
      <c r="R242" s="21">
        <v>109.51594296824368</v>
      </c>
      <c r="S242" s="21">
        <v>23.428147208121828</v>
      </c>
      <c r="T242" s="8">
        <v>58.688200795228632</v>
      </c>
      <c r="U242" s="21">
        <v>376.84850754424087</v>
      </c>
      <c r="V242" s="8">
        <v>33.816791624451199</v>
      </c>
      <c r="W242" s="8">
        <v>196.9205289457648</v>
      </c>
      <c r="X242" s="8">
        <v>12.774146341463412</v>
      </c>
      <c r="Y242" s="8">
        <v>0.13585820895522388</v>
      </c>
      <c r="Z242" s="21">
        <v>705.88554387066381</v>
      </c>
      <c r="AA242" s="22">
        <v>26.9346</v>
      </c>
      <c r="AB242" s="22">
        <v>58.702932971716393</v>
      </c>
      <c r="AC242" s="22">
        <v>6.8828302310654674</v>
      </c>
      <c r="AD242" s="22">
        <v>28.922435562196487</v>
      </c>
      <c r="AE242" s="22">
        <v>6.1256601680139484</v>
      </c>
      <c r="AF242" s="22">
        <v>1.783650385604113</v>
      </c>
      <c r="AG242" s="22">
        <v>6.3664132669983413</v>
      </c>
      <c r="AH242" s="22">
        <v>0.8490120481927711</v>
      </c>
      <c r="AI242" s="22">
        <v>5.4945176843216608</v>
      </c>
      <c r="AJ242" s="22">
        <v>1.0193444639718805</v>
      </c>
      <c r="AK242" s="22">
        <v>2.9409415850963061</v>
      </c>
      <c r="AL242" s="22">
        <v>0.41785781990521326</v>
      </c>
      <c r="AM242" s="22">
        <v>2.8969092657903168</v>
      </c>
      <c r="AN242" s="22">
        <v>0.35578899082568805</v>
      </c>
      <c r="AO242" s="22">
        <v>5.28036275928606</v>
      </c>
      <c r="AP242" s="8">
        <v>8.031769646070785</v>
      </c>
      <c r="AQ242" s="22">
        <v>4.015930971176795</v>
      </c>
      <c r="AR242" s="22">
        <v>1.0696286407766991</v>
      </c>
    </row>
    <row r="243" spans="1:44" s="5" customFormat="1" x14ac:dyDescent="0.2">
      <c r="A243" s="43" t="s">
        <v>217</v>
      </c>
      <c r="C243" s="8">
        <v>2.9389615975422432</v>
      </c>
      <c r="D243" s="8">
        <v>3.2787543503480276</v>
      </c>
      <c r="E243" s="8">
        <v>13.086302521008403</v>
      </c>
      <c r="F243" s="15">
        <v>0.62690809227031463</v>
      </c>
      <c r="G243" s="15">
        <f>F243*G7</f>
        <v>33.915727791824025</v>
      </c>
      <c r="H243" s="8">
        <v>1.4716340450771055</v>
      </c>
      <c r="I243" s="8">
        <v>6.0839396856859693</v>
      </c>
      <c r="J243" s="13">
        <v>11381.570762052877</v>
      </c>
      <c r="K243" s="21">
        <v>367.92288000000002</v>
      </c>
      <c r="L243" s="7">
        <v>17.734736842105264</v>
      </c>
      <c r="M243" s="7">
        <v>1388.9177906229929</v>
      </c>
      <c r="N243" s="8">
        <v>12.187814569536425</v>
      </c>
      <c r="O243" s="21">
        <v>37.014122893954415</v>
      </c>
      <c r="P243" s="7">
        <v>11.455638766519826</v>
      </c>
      <c r="Q243" s="21">
        <v>40.089463234056879</v>
      </c>
      <c r="R243" s="21">
        <v>100.17822423849643</v>
      </c>
      <c r="S243" s="21">
        <v>22.211345177664974</v>
      </c>
      <c r="T243" s="8">
        <v>47.76551491053678</v>
      </c>
      <c r="U243" s="21">
        <v>305.13174256442096</v>
      </c>
      <c r="V243" s="8">
        <v>26.998510638297873</v>
      </c>
      <c r="W243" s="8">
        <v>156.40498964046313</v>
      </c>
      <c r="X243" s="8">
        <v>10.980876242095752</v>
      </c>
      <c r="Y243" s="8">
        <v>0.12371961620469085</v>
      </c>
      <c r="Z243" s="21">
        <v>534.55407314393335</v>
      </c>
      <c r="AA243" s="22">
        <v>20.853285714285715</v>
      </c>
      <c r="AB243" s="22">
        <v>42.940007748934519</v>
      </c>
      <c r="AC243" s="22">
        <v>4.9916611039794612</v>
      </c>
      <c r="AD243" s="22">
        <v>22.057280537915577</v>
      </c>
      <c r="AE243" s="22">
        <v>4.4286295767950543</v>
      </c>
      <c r="AF243" s="22">
        <v>1.4562987146529562</v>
      </c>
      <c r="AG243" s="22">
        <v>5.0585684908789386</v>
      </c>
      <c r="AH243" s="22">
        <v>0.68880394304490689</v>
      </c>
      <c r="AI243" s="22">
        <v>4.1003132148513117</v>
      </c>
      <c r="AJ243" s="22">
        <v>0.77616168717047462</v>
      </c>
      <c r="AK243" s="22">
        <v>2.2617988632775496</v>
      </c>
      <c r="AL243" s="22">
        <v>0.29252132701421801</v>
      </c>
      <c r="AM243" s="22">
        <v>2.227647322859891</v>
      </c>
      <c r="AN243" s="22">
        <v>0.27532568807339453</v>
      </c>
      <c r="AO243" s="22">
        <v>4.1515593342981187</v>
      </c>
      <c r="AP243" s="8">
        <v>5.9236890221955605</v>
      </c>
      <c r="AQ243" s="22">
        <v>2.8780457132366442</v>
      </c>
      <c r="AR243" s="22">
        <v>0.70981189320388349</v>
      </c>
    </row>
    <row r="244" spans="1:44" s="5" customFormat="1" x14ac:dyDescent="0.2">
      <c r="A244" s="43" t="s">
        <v>220</v>
      </c>
      <c r="C244" s="8">
        <v>3.0057781874039939</v>
      </c>
      <c r="D244" s="8">
        <v>3.4747830626450118</v>
      </c>
      <c r="E244" s="8">
        <v>13.421848739495797</v>
      </c>
      <c r="F244" s="15">
        <v>0.58664569889349572</v>
      </c>
      <c r="G244" s="15">
        <f>F244*G7</f>
        <v>31.737532310138118</v>
      </c>
      <c r="H244" s="8">
        <v>1.5469045077105577</v>
      </c>
      <c r="I244" s="8">
        <v>6.2822353107744586</v>
      </c>
      <c r="J244" s="13">
        <v>12013.880248833593</v>
      </c>
      <c r="K244" s="21">
        <v>396.93472000000003</v>
      </c>
      <c r="L244" s="7">
        <v>13.98687306501548</v>
      </c>
      <c r="M244" s="7">
        <v>1425.6974951830443</v>
      </c>
      <c r="N244" s="8">
        <v>12.655452538631346</v>
      </c>
      <c r="O244" s="21">
        <v>38.423439048562933</v>
      </c>
      <c r="P244" s="7">
        <v>12.414977973568282</v>
      </c>
      <c r="Q244" s="21">
        <v>42.916510180043744</v>
      </c>
      <c r="R244" s="21">
        <v>93.425469863901483</v>
      </c>
      <c r="S244" s="21">
        <v>21.007347715736039</v>
      </c>
      <c r="T244" s="8">
        <v>51.442188866799206</v>
      </c>
      <c r="U244" s="21">
        <v>320.45772828314188</v>
      </c>
      <c r="V244" s="8">
        <v>28.473512326916584</v>
      </c>
      <c r="W244" s="8">
        <v>164.62839000609384</v>
      </c>
      <c r="X244" s="8">
        <v>11.221680216802167</v>
      </c>
      <c r="Y244" s="8">
        <v>0.12048933901918978</v>
      </c>
      <c r="Z244" s="21">
        <v>586.00847590645105</v>
      </c>
      <c r="AA244" s="22">
        <v>22.435595918367344</v>
      </c>
      <c r="AB244" s="22">
        <v>47.297388609066246</v>
      </c>
      <c r="AC244" s="22">
        <v>5.5587169448010272</v>
      </c>
      <c r="AD244" s="22">
        <v>23.530384759058649</v>
      </c>
      <c r="AE244" s="22">
        <v>4.9934607703281024</v>
      </c>
      <c r="AF244" s="22">
        <v>1.5035398457583546</v>
      </c>
      <c r="AG244" s="22">
        <v>5.0799044776119402</v>
      </c>
      <c r="AH244" s="22">
        <v>0.73774041621029574</v>
      </c>
      <c r="AI244" s="22">
        <v>4.5305929966566953</v>
      </c>
      <c r="AJ244" s="22">
        <v>0.80394376098418285</v>
      </c>
      <c r="AK244" s="22">
        <v>2.2706305652036631</v>
      </c>
      <c r="AL244" s="22">
        <v>0.34308056872037918</v>
      </c>
      <c r="AM244" s="22">
        <v>2.6309765950625197</v>
      </c>
      <c r="AN244" s="22">
        <v>0.30042660550458716</v>
      </c>
      <c r="AO244" s="22">
        <v>4.1413205499276415</v>
      </c>
      <c r="AP244" s="8">
        <v>6.1305535692861417</v>
      </c>
      <c r="AQ244" s="22">
        <v>2.9073113640536077</v>
      </c>
      <c r="AR244" s="22">
        <v>0.77552184466019414</v>
      </c>
    </row>
    <row r="246" spans="1:44" x14ac:dyDescent="0.2">
      <c r="A246" s="39" t="s">
        <v>193</v>
      </c>
      <c r="B246" s="39" t="s">
        <v>194</v>
      </c>
    </row>
    <row r="247" spans="1:44" x14ac:dyDescent="0.2">
      <c r="A247" s="39" t="s">
        <v>198</v>
      </c>
      <c r="C247" s="8">
        <f>100*(C5-C233)/C5</f>
        <v>6.263736263736269</v>
      </c>
      <c r="D247" s="8">
        <f>100*(D5-D233)/D5</f>
        <v>3.0515463917525709</v>
      </c>
      <c r="E247" s="8">
        <f>100*(E5-E233)/E5</f>
        <v>-6.4516129032256689E-2</v>
      </c>
      <c r="F247" s="8"/>
      <c r="G247" s="8">
        <f t="shared" ref="G247:AR247" si="155">100*(G5-G233)/G5</f>
        <v>0.57500000000000295</v>
      </c>
      <c r="H247" s="8">
        <f t="shared" si="155"/>
        <v>-156.66666666666669</v>
      </c>
      <c r="I247" s="8">
        <f t="shared" si="155"/>
        <v>3.9849624060150459</v>
      </c>
      <c r="J247" s="14">
        <f t="shared" si="155"/>
        <v>10.933910250850136</v>
      </c>
      <c r="K247" s="8">
        <f t="shared" si="155"/>
        <v>7.5161290322580676</v>
      </c>
      <c r="L247" s="8">
        <f t="shared" si="155"/>
        <v>-3.8108108108108167</v>
      </c>
      <c r="M247" s="8">
        <f t="shared" si="155"/>
        <v>-16.920725848929941</v>
      </c>
      <c r="N247" s="8">
        <f t="shared" si="155"/>
        <v>4.9557522123893847</v>
      </c>
      <c r="O247" s="8">
        <f t="shared" si="155"/>
        <v>-2.5961538461538489</v>
      </c>
      <c r="P247" s="8">
        <f t="shared" si="155"/>
        <v>6.2941176470588172</v>
      </c>
      <c r="Q247" s="8">
        <f t="shared" si="155"/>
        <v>-40.240000000000009</v>
      </c>
      <c r="R247" s="8">
        <f t="shared" si="155"/>
        <v>-22.471428571428579</v>
      </c>
      <c r="S247" s="8">
        <f t="shared" si="155"/>
        <v>3.0625000000000013</v>
      </c>
      <c r="T247" s="8" t="e">
        <f t="shared" si="155"/>
        <v>#DIV/0!</v>
      </c>
      <c r="U247" s="8">
        <f t="shared" si="155"/>
        <v>11.230181818181819</v>
      </c>
      <c r="V247" s="8">
        <f t="shared" si="155"/>
        <v>3.4375000000000044</v>
      </c>
      <c r="W247" s="8">
        <f t="shared" si="155"/>
        <v>-4.599999999999997</v>
      </c>
      <c r="X247" s="8">
        <f t="shared" si="155"/>
        <v>21.833333333333336</v>
      </c>
      <c r="Y247" s="8" t="e">
        <f t="shared" si="155"/>
        <v>#DIV/0!</v>
      </c>
      <c r="Z247" s="8">
        <f t="shared" si="155"/>
        <v>-24.785714285714278</v>
      </c>
      <c r="AA247" s="8">
        <f t="shared" si="155"/>
        <v>-21.587301587301589</v>
      </c>
      <c r="AB247" s="8">
        <f t="shared" si="155"/>
        <v>-4.4736842105263257</v>
      </c>
      <c r="AC247" s="8" t="e">
        <f t="shared" si="155"/>
        <v>#DIV/0!</v>
      </c>
      <c r="AD247" s="8">
        <f t="shared" si="155"/>
        <v>9.7600000000000087</v>
      </c>
      <c r="AE247" s="8">
        <f t="shared" si="155"/>
        <v>2.7272727272727293</v>
      </c>
      <c r="AF247" s="8">
        <f t="shared" si="155"/>
        <v>19.636363636363644</v>
      </c>
      <c r="AG247" s="8">
        <f t="shared" si="155"/>
        <v>-9.3333333333333304</v>
      </c>
      <c r="AH247" s="8" t="e">
        <f t="shared" si="155"/>
        <v>#DIV/0!</v>
      </c>
      <c r="AI247" s="8">
        <f t="shared" si="155"/>
        <v>32.550000000000004</v>
      </c>
      <c r="AJ247" s="8" t="e">
        <f t="shared" si="155"/>
        <v>#DIV/0!</v>
      </c>
      <c r="AK247" s="8" t="e">
        <f t="shared" si="155"/>
        <v>#DIV/0!</v>
      </c>
      <c r="AL247" s="8" t="e">
        <f t="shared" si="155"/>
        <v>#DIV/0!</v>
      </c>
      <c r="AM247" s="8">
        <f t="shared" si="155"/>
        <v>-3.6470588235294152</v>
      </c>
      <c r="AN247" s="8">
        <f t="shared" si="155"/>
        <v>-3.4615384615384643</v>
      </c>
      <c r="AO247" s="8">
        <f t="shared" si="155"/>
        <v>-50.833333333333343</v>
      </c>
      <c r="AP247" s="8">
        <f t="shared" si="155"/>
        <v>-34.566666666666663</v>
      </c>
      <c r="AQ247" s="8" t="e">
        <f t="shared" si="155"/>
        <v>#DIV/0!</v>
      </c>
      <c r="AR247" s="8" t="e">
        <f t="shared" si="155"/>
        <v>#DIV/0!</v>
      </c>
    </row>
    <row r="248" spans="1:44" x14ac:dyDescent="0.2">
      <c r="A248" s="39" t="s">
        <v>199</v>
      </c>
      <c r="C248" s="8">
        <f t="shared" ref="C248:E249" si="156">100*(C5-C234)/C5</f>
        <v>1.0989010989010999</v>
      </c>
      <c r="D248" s="8">
        <f t="shared" si="156"/>
        <v>-1.154639175257733</v>
      </c>
      <c r="E248" s="8">
        <f t="shared" si="156"/>
        <v>-5.3548387096774084</v>
      </c>
      <c r="F248" s="8"/>
      <c r="G248" s="8">
        <f t="shared" ref="G248:AR248" si="157">100*(G5-G234)/G5</f>
        <v>9.0550000000000068</v>
      </c>
      <c r="H248" s="8">
        <f t="shared" si="157"/>
        <v>-26.666666666666668</v>
      </c>
      <c r="I248" s="8">
        <f t="shared" si="157"/>
        <v>-1.0526315789473593</v>
      </c>
      <c r="J248" s="14">
        <f t="shared" si="157"/>
        <v>5.6691765025098295</v>
      </c>
      <c r="K248" s="8">
        <f t="shared" si="157"/>
        <v>-16.451612903225808</v>
      </c>
      <c r="L248" s="8">
        <f t="shared" si="157"/>
        <v>-9.9729729729729666</v>
      </c>
      <c r="M248" s="8">
        <f t="shared" si="157"/>
        <v>-23.612244575009459</v>
      </c>
      <c r="N248" s="8">
        <f t="shared" si="157"/>
        <v>-0.8849557522123862</v>
      </c>
      <c r="O248" s="8">
        <f t="shared" si="157"/>
        <v>-6.2307692307692353</v>
      </c>
      <c r="P248" s="8">
        <f t="shared" si="157"/>
        <v>4.058823529411768</v>
      </c>
      <c r="Q248" s="8">
        <f t="shared" si="157"/>
        <v>-41.120000000000005</v>
      </c>
      <c r="R248" s="8">
        <f t="shared" si="157"/>
        <v>-17.171428571428564</v>
      </c>
      <c r="S248" s="8">
        <f t="shared" si="157"/>
        <v>1.5625</v>
      </c>
      <c r="T248" s="8" t="e">
        <f t="shared" si="157"/>
        <v>#DIV/0!</v>
      </c>
      <c r="U248" s="8">
        <f t="shared" si="157"/>
        <v>4.3210909090909153</v>
      </c>
      <c r="V248" s="8">
        <f t="shared" si="157"/>
        <v>-7.2500000000000009</v>
      </c>
      <c r="W248" s="8">
        <f t="shared" si="157"/>
        <v>-12.322222222222223</v>
      </c>
      <c r="X248" s="8">
        <f t="shared" si="157"/>
        <v>4.8333333333333197</v>
      </c>
      <c r="Y248" s="8" t="e">
        <f t="shared" si="157"/>
        <v>#DIV/0!</v>
      </c>
      <c r="Z248" s="8">
        <f t="shared" si="157"/>
        <v>-18.985714285714295</v>
      </c>
      <c r="AA248" s="8">
        <f t="shared" si="157"/>
        <v>-24.12698412698413</v>
      </c>
      <c r="AB248" s="8">
        <f t="shared" si="157"/>
        <v>-21.89473684210526</v>
      </c>
      <c r="AC248" s="8" t="e">
        <f t="shared" si="157"/>
        <v>#DIV/0!</v>
      </c>
      <c r="AD248" s="8">
        <f t="shared" si="157"/>
        <v>-0.55999999999999162</v>
      </c>
      <c r="AE248" s="8">
        <f t="shared" si="157"/>
        <v>-11.999999999999989</v>
      </c>
      <c r="AF248" s="8">
        <f t="shared" si="157"/>
        <v>0.54545454545454586</v>
      </c>
      <c r="AG248" s="8">
        <f t="shared" si="157"/>
        <v>-27.722222222222218</v>
      </c>
      <c r="AH248" s="8" t="e">
        <f t="shared" si="157"/>
        <v>#DIV/0!</v>
      </c>
      <c r="AI248" s="8">
        <f t="shared" si="157"/>
        <v>23.875</v>
      </c>
      <c r="AJ248" s="8" t="e">
        <f t="shared" si="157"/>
        <v>#DIV/0!</v>
      </c>
      <c r="AK248" s="8" t="e">
        <f t="shared" si="157"/>
        <v>#DIV/0!</v>
      </c>
      <c r="AL248" s="8" t="e">
        <f t="shared" si="157"/>
        <v>#DIV/0!</v>
      </c>
      <c r="AM248" s="8">
        <f t="shared" si="157"/>
        <v>-9.4705882352941195</v>
      </c>
      <c r="AN248" s="8">
        <f t="shared" si="157"/>
        <v>-17.307692307692299</v>
      </c>
      <c r="AO248" s="8">
        <f t="shared" si="157"/>
        <v>-67.333333333333343</v>
      </c>
      <c r="AP248" s="8">
        <f t="shared" si="157"/>
        <v>-32.93333333333333</v>
      </c>
      <c r="AQ248" s="8" t="e">
        <f t="shared" si="157"/>
        <v>#DIV/0!</v>
      </c>
      <c r="AR248" s="8" t="e">
        <f t="shared" si="157"/>
        <v>#DIV/0!</v>
      </c>
    </row>
    <row r="249" spans="1:44" x14ac:dyDescent="0.2">
      <c r="A249" s="39" t="s">
        <v>200</v>
      </c>
      <c r="C249" s="8">
        <f t="shared" si="156"/>
        <v>-1.5765765765765629</v>
      </c>
      <c r="D249" s="8">
        <f t="shared" si="156"/>
        <v>-2.1715076071922423</v>
      </c>
      <c r="E249" s="8">
        <f t="shared" si="156"/>
        <v>-1.5555555555555618</v>
      </c>
      <c r="F249" s="8"/>
      <c r="G249" s="8">
        <f t="shared" ref="G249:AR249" si="158">100*(G6-G235)/G6</f>
        <v>2.6490000000000049</v>
      </c>
      <c r="H249" s="8">
        <f t="shared" si="158"/>
        <v>3.6538461538461569</v>
      </c>
      <c r="I249" s="8">
        <f t="shared" si="158"/>
        <v>-1.1403508771929738</v>
      </c>
      <c r="J249" s="14">
        <f t="shared" si="158"/>
        <v>2.1472392638036699</v>
      </c>
      <c r="K249" s="8">
        <f t="shared" si="158"/>
        <v>-5.0788643533123103</v>
      </c>
      <c r="L249" s="8">
        <f t="shared" si="158"/>
        <v>-5.8571428571428488</v>
      </c>
      <c r="M249" s="8">
        <f t="shared" si="158"/>
        <v>-4.6511627906976747</v>
      </c>
      <c r="N249" s="8">
        <f t="shared" si="158"/>
        <v>0.65040650406504119</v>
      </c>
      <c r="O249" s="8">
        <f t="shared" si="158"/>
        <v>-6.9111111111111097</v>
      </c>
      <c r="P249" s="8">
        <f t="shared" si="158"/>
        <v>-5.3781512605042066</v>
      </c>
      <c r="Q249" s="8">
        <f t="shared" si="158"/>
        <v>-92.362204724409466</v>
      </c>
      <c r="R249" s="8">
        <f t="shared" si="158"/>
        <v>-16.21359223300971</v>
      </c>
      <c r="S249" s="8">
        <f t="shared" si="158"/>
        <v>4.6082949308746596E-2</v>
      </c>
      <c r="T249" s="8">
        <f t="shared" si="158"/>
        <v>2.5306122448979704</v>
      </c>
      <c r="U249" s="8">
        <f t="shared" si="158"/>
        <v>1.7617480719794383</v>
      </c>
      <c r="V249" s="8">
        <f t="shared" si="158"/>
        <v>12.23076923076923</v>
      </c>
      <c r="W249" s="8">
        <f t="shared" si="158"/>
        <v>5.8325581395348731</v>
      </c>
      <c r="X249" s="8">
        <f t="shared" si="158"/>
        <v>8.6111111111111143</v>
      </c>
      <c r="Y249" s="8" t="e">
        <f t="shared" si="158"/>
        <v>#DIV/0!</v>
      </c>
      <c r="Z249" s="8">
        <f t="shared" si="158"/>
        <v>1.5384615384615385</v>
      </c>
      <c r="AA249" s="8">
        <f t="shared" si="158"/>
        <v>-5.6666666666666652</v>
      </c>
      <c r="AB249" s="8">
        <f t="shared" si="158"/>
        <v>1.8421052631579022</v>
      </c>
      <c r="AC249" s="8" t="e">
        <f t="shared" si="158"/>
        <v>#DIV/0!</v>
      </c>
      <c r="AD249" s="8">
        <f t="shared" si="158"/>
        <v>2.7999999999999972</v>
      </c>
      <c r="AE249" s="8">
        <f t="shared" si="158"/>
        <v>6.1129032258064591</v>
      </c>
      <c r="AF249" s="8" t="e">
        <f t="shared" si="158"/>
        <v>#DIV/0!</v>
      </c>
      <c r="AG249" s="8">
        <f t="shared" si="158"/>
        <v>-0.77777777777778379</v>
      </c>
      <c r="AH249" s="8">
        <f t="shared" si="158"/>
        <v>2.5555555555555576</v>
      </c>
      <c r="AI249" s="8" t="e">
        <f t="shared" si="158"/>
        <v>#DIV/0!</v>
      </c>
      <c r="AJ249" s="8">
        <f t="shared" si="158"/>
        <v>11.346153846153845</v>
      </c>
      <c r="AK249" s="8" t="e">
        <f t="shared" si="158"/>
        <v>#DIV/0!</v>
      </c>
      <c r="AL249" s="8" t="e">
        <f t="shared" si="158"/>
        <v>#DIV/0!</v>
      </c>
      <c r="AM249" s="8">
        <f t="shared" si="158"/>
        <v>0.70000000000000062</v>
      </c>
      <c r="AN249" s="8">
        <f t="shared" si="158"/>
        <v>5.7142857142857189</v>
      </c>
      <c r="AO249" s="8">
        <f t="shared" si="158"/>
        <v>-13.707317073170762</v>
      </c>
      <c r="AP249" s="8" t="e">
        <f t="shared" si="158"/>
        <v>#DIV/0!</v>
      </c>
      <c r="AQ249" s="8">
        <f t="shared" si="158"/>
        <v>4.0833333333333277</v>
      </c>
      <c r="AR249" s="8" t="e">
        <f t="shared" si="158"/>
        <v>#DIV/0!</v>
      </c>
    </row>
    <row r="250" spans="1:44" x14ac:dyDescent="0.2">
      <c r="A250" s="39" t="s">
        <v>201</v>
      </c>
      <c r="C250" s="8">
        <f t="shared" ref="C250:E251" si="159">100*(C6-C236)/C6</f>
        <v>-0.99099099099098176</v>
      </c>
      <c r="D250" s="8">
        <f t="shared" si="159"/>
        <v>-0.59474412171506585</v>
      </c>
      <c r="E250" s="8">
        <f t="shared" si="159"/>
        <v>-0.44444444444444814</v>
      </c>
      <c r="F250" s="8"/>
      <c r="G250" s="8">
        <f t="shared" ref="G250:AR250" si="160">100*(G6-G236)/G6</f>
        <v>2.2689999999999948</v>
      </c>
      <c r="H250" s="8">
        <f t="shared" si="160"/>
        <v>5.961538461538467</v>
      </c>
      <c r="I250" s="8">
        <f t="shared" si="160"/>
        <v>-1.0526315789473615</v>
      </c>
      <c r="J250" s="14">
        <f t="shared" si="160"/>
        <v>3.865030674846615</v>
      </c>
      <c r="K250" s="8">
        <f t="shared" si="160"/>
        <v>-2.0189274447949455</v>
      </c>
      <c r="L250" s="8">
        <f t="shared" si="160"/>
        <v>-5.28571428571429</v>
      </c>
      <c r="M250" s="8">
        <f t="shared" si="160"/>
        <v>-2.0930232558139537</v>
      </c>
      <c r="N250" s="8">
        <f t="shared" si="160"/>
        <v>1.8699186991869952</v>
      </c>
      <c r="O250" s="8">
        <f t="shared" si="160"/>
        <v>-6.8888888888888911</v>
      </c>
      <c r="P250" s="8">
        <f t="shared" si="160"/>
        <v>-3.5294117647058849</v>
      </c>
      <c r="Q250" s="8">
        <f t="shared" si="160"/>
        <v>-84.251968503937007</v>
      </c>
      <c r="R250" s="8">
        <f t="shared" si="160"/>
        <v>-9.9999999999999982</v>
      </c>
      <c r="S250" s="8">
        <f t="shared" si="160"/>
        <v>1.2442396313364037</v>
      </c>
      <c r="T250" s="8">
        <f t="shared" si="160"/>
        <v>-1.8673469387755084</v>
      </c>
      <c r="U250" s="8">
        <f t="shared" si="160"/>
        <v>2.4044215938303379</v>
      </c>
      <c r="V250" s="8">
        <f t="shared" si="160"/>
        <v>13.307692307692312</v>
      </c>
      <c r="W250" s="8">
        <f t="shared" si="160"/>
        <v>6.8790697674418571</v>
      </c>
      <c r="X250" s="8">
        <f t="shared" si="160"/>
        <v>9.9444444444444393</v>
      </c>
      <c r="Y250" s="8" t="e">
        <f t="shared" si="160"/>
        <v>#DIV/0!</v>
      </c>
      <c r="Z250" s="8">
        <f t="shared" si="160"/>
        <v>1.9999999999999956</v>
      </c>
      <c r="AA250" s="8">
        <f t="shared" si="160"/>
        <v>-4.8000000000000034</v>
      </c>
      <c r="AB250" s="8">
        <f t="shared" si="160"/>
        <v>3.4473684210526376</v>
      </c>
      <c r="AC250" s="8" t="e">
        <f t="shared" si="160"/>
        <v>#DIV/0!</v>
      </c>
      <c r="AD250" s="8">
        <f t="shared" si="160"/>
        <v>4.4000000000000057</v>
      </c>
      <c r="AE250" s="8">
        <f t="shared" si="160"/>
        <v>4.5806451612903194</v>
      </c>
      <c r="AF250" s="8" t="e">
        <f t="shared" si="160"/>
        <v>#DIV/0!</v>
      </c>
      <c r="AG250" s="8">
        <f t="shared" si="160"/>
        <v>4.698412698412703</v>
      </c>
      <c r="AH250" s="8">
        <f t="shared" si="160"/>
        <v>6.5555555555555616</v>
      </c>
      <c r="AI250" s="8" t="e">
        <f t="shared" si="160"/>
        <v>#DIV/0!</v>
      </c>
      <c r="AJ250" s="8">
        <f t="shared" si="160"/>
        <v>15.192307692307693</v>
      </c>
      <c r="AK250" s="8" t="e">
        <f t="shared" si="160"/>
        <v>#DIV/0!</v>
      </c>
      <c r="AL250" s="8" t="e">
        <f t="shared" si="160"/>
        <v>#DIV/0!</v>
      </c>
      <c r="AM250" s="8">
        <f t="shared" si="160"/>
        <v>2.0000000000000018</v>
      </c>
      <c r="AN250" s="8">
        <f t="shared" si="160"/>
        <v>8.2142857142857206</v>
      </c>
      <c r="AO250" s="8">
        <f t="shared" si="160"/>
        <v>-15.243902439024412</v>
      </c>
      <c r="AP250" s="8" t="e">
        <f t="shared" si="160"/>
        <v>#DIV/0!</v>
      </c>
      <c r="AQ250" s="8">
        <f t="shared" si="160"/>
        <v>2.0000000000000018</v>
      </c>
      <c r="AR250" s="8" t="e">
        <f t="shared" si="160"/>
        <v>#DIV/0!</v>
      </c>
    </row>
    <row r="251" spans="1:44" x14ac:dyDescent="0.2">
      <c r="A251" s="39" t="s">
        <v>204</v>
      </c>
      <c r="C251" s="8">
        <f t="shared" si="159"/>
        <v>-3.0063291139240427</v>
      </c>
      <c r="D251" s="8">
        <f t="shared" si="159"/>
        <v>3.9554317548746494</v>
      </c>
      <c r="E251" s="8">
        <f t="shared" si="159"/>
        <v>3.0370370370370381</v>
      </c>
      <c r="F251" s="8"/>
      <c r="G251" s="8">
        <f t="shared" ref="G251:AR251" si="161">100*(G7-G237)/G7</f>
        <v>-13.600999999999992</v>
      </c>
      <c r="H251" s="8">
        <f t="shared" si="161"/>
        <v>5.8100558659217931</v>
      </c>
      <c r="I251" s="8">
        <f t="shared" si="161"/>
        <v>0.80056179775281433</v>
      </c>
      <c r="J251" s="14">
        <f t="shared" si="161"/>
        <v>4.7407407407407405</v>
      </c>
      <c r="K251" s="8">
        <f t="shared" si="161"/>
        <v>-5.1682692307692308</v>
      </c>
      <c r="L251" s="8">
        <f t="shared" si="161"/>
        <v>10.277777777777786</v>
      </c>
      <c r="M251" s="8">
        <f t="shared" si="161"/>
        <v>-2.4342105263157894</v>
      </c>
      <c r="N251" s="8">
        <f t="shared" si="161"/>
        <v>1.5217391304347887</v>
      </c>
      <c r="O251" s="8">
        <f t="shared" si="161"/>
        <v>-9.0810810810810789</v>
      </c>
      <c r="P251" s="8" t="e">
        <f t="shared" si="161"/>
        <v>#DIV/0!</v>
      </c>
      <c r="Q251" s="8" t="e">
        <f t="shared" si="161"/>
        <v>#DIV/0!</v>
      </c>
      <c r="R251" s="8">
        <f t="shared" si="161"/>
        <v>-21.496062992125992</v>
      </c>
      <c r="S251" s="8">
        <f t="shared" si="161"/>
        <v>-2.7826086956521765</v>
      </c>
      <c r="T251" s="8">
        <f t="shared" si="161"/>
        <v>-4.7916666666666607</v>
      </c>
      <c r="U251" s="8">
        <f t="shared" si="161"/>
        <v>6.8361849710982572</v>
      </c>
      <c r="V251" s="8">
        <f t="shared" si="161"/>
        <v>19.972972972972972</v>
      </c>
      <c r="W251" s="8">
        <f t="shared" si="161"/>
        <v>12.357446808510637</v>
      </c>
      <c r="X251" s="8" t="e">
        <f t="shared" si="161"/>
        <v>#DIV/0!</v>
      </c>
      <c r="Y251" s="8">
        <f t="shared" si="161"/>
        <v>14.727272727272739</v>
      </c>
      <c r="Z251" s="8">
        <f t="shared" si="161"/>
        <v>6.7203513909223984</v>
      </c>
      <c r="AA251" s="8">
        <f t="shared" si="161"/>
        <v>2</v>
      </c>
      <c r="AB251" s="8">
        <f t="shared" si="161"/>
        <v>2.6037735849056651</v>
      </c>
      <c r="AC251" s="8">
        <f t="shared" si="161"/>
        <v>8.3529411764705834</v>
      </c>
      <c r="AD251" s="8">
        <f t="shared" si="161"/>
        <v>4.3928571428571441</v>
      </c>
      <c r="AE251" s="8">
        <f t="shared" si="161"/>
        <v>5.8358208955223878</v>
      </c>
      <c r="AF251" s="8">
        <f t="shared" si="161"/>
        <v>2.7499999999999969</v>
      </c>
      <c r="AG251" s="8">
        <f t="shared" si="161"/>
        <v>11.323529411764699</v>
      </c>
      <c r="AH251" s="8">
        <f t="shared" si="161"/>
        <v>14.672897196261683</v>
      </c>
      <c r="AI251" s="8" t="e">
        <f t="shared" si="161"/>
        <v>#DIV/0!</v>
      </c>
      <c r="AJ251" s="8">
        <f t="shared" si="161"/>
        <v>14.436090225563921</v>
      </c>
      <c r="AK251" s="8" t="e">
        <f t="shared" si="161"/>
        <v>#DIV/0!</v>
      </c>
      <c r="AL251" s="8">
        <f t="shared" si="161"/>
        <v>21.851851851851858</v>
      </c>
      <c r="AM251" s="8">
        <f t="shared" si="161"/>
        <v>10.885714285714281</v>
      </c>
      <c r="AN251" s="8">
        <f t="shared" si="161"/>
        <v>14.509803921568629</v>
      </c>
      <c r="AO251" s="8">
        <f t="shared" si="161"/>
        <v>4.4583333333333233</v>
      </c>
      <c r="AP251" s="8">
        <f t="shared" si="161"/>
        <v>-12.27272727272727</v>
      </c>
      <c r="AQ251" s="8">
        <f t="shared" si="161"/>
        <v>12.145161290322582</v>
      </c>
      <c r="AR251" s="8">
        <f t="shared" si="161"/>
        <v>2.4852071005917185</v>
      </c>
    </row>
    <row r="252" spans="1:44" x14ac:dyDescent="0.2">
      <c r="A252" s="39" t="s">
        <v>202</v>
      </c>
      <c r="C252" s="8">
        <f>100*(C7-C238)/C7</f>
        <v>-4.3670886075949333</v>
      </c>
      <c r="D252" s="8">
        <f>100*(D7-D238)/D7</f>
        <v>2.590529247910863</v>
      </c>
      <c r="E252" s="8">
        <f>100*(E7-E238)/E7</f>
        <v>1.8518518518518519</v>
      </c>
      <c r="F252" s="8"/>
      <c r="G252" s="8">
        <f t="shared" ref="G252:AR252" si="162">100*(G7-G238)/G7</f>
        <v>1.0430000000000073</v>
      </c>
      <c r="H252" s="8">
        <f t="shared" si="162"/>
        <v>4.5810055865921822</v>
      </c>
      <c r="I252" s="8">
        <f t="shared" si="162"/>
        <v>2.6544943820224725</v>
      </c>
      <c r="J252" s="14">
        <f t="shared" si="162"/>
        <v>4.2962962962962967</v>
      </c>
      <c r="K252" s="8">
        <f t="shared" si="162"/>
        <v>-4.8557692307692282</v>
      </c>
      <c r="L252" s="8">
        <f t="shared" si="162"/>
        <v>2.1111111111111054</v>
      </c>
      <c r="M252" s="8">
        <f t="shared" si="162"/>
        <v>-2.5657894736842106</v>
      </c>
      <c r="N252" s="8">
        <f t="shared" si="162"/>
        <v>0.65217391304347716</v>
      </c>
      <c r="O252" s="8">
        <f t="shared" si="162"/>
        <v>-10.891891891891895</v>
      </c>
      <c r="P252" s="8" t="e">
        <f t="shared" si="162"/>
        <v>#DIV/0!</v>
      </c>
      <c r="Q252" s="8" t="e">
        <f t="shared" si="162"/>
        <v>#DIV/0!</v>
      </c>
      <c r="R252" s="8">
        <f t="shared" si="162"/>
        <v>-10.866141732283474</v>
      </c>
      <c r="S252" s="8">
        <f t="shared" si="162"/>
        <v>-10.043478260869561</v>
      </c>
      <c r="T252" s="8">
        <f t="shared" si="162"/>
        <v>-7.9791666666666634</v>
      </c>
      <c r="U252" s="8">
        <f t="shared" si="162"/>
        <v>6.0269364161849754</v>
      </c>
      <c r="V252" s="8">
        <f t="shared" si="162"/>
        <v>18.135135135135137</v>
      </c>
      <c r="W252" s="8">
        <f t="shared" si="162"/>
        <v>10.123404255319139</v>
      </c>
      <c r="X252" s="8" t="e">
        <f t="shared" si="162"/>
        <v>#DIV/0!</v>
      </c>
      <c r="Y252" s="8">
        <f t="shared" si="162"/>
        <v>75.727272727272734</v>
      </c>
      <c r="Z252" s="8">
        <f t="shared" si="162"/>
        <v>5.578330893118598</v>
      </c>
      <c r="AA252" s="8">
        <f t="shared" si="162"/>
        <v>-1.0400000000000063</v>
      </c>
      <c r="AB252" s="8">
        <f t="shared" si="162"/>
        <v>1.1698113207547121</v>
      </c>
      <c r="AC252" s="8">
        <f t="shared" si="162"/>
        <v>6.9264705882352953</v>
      </c>
      <c r="AD252" s="8">
        <f t="shared" si="162"/>
        <v>3.4285714285714315</v>
      </c>
      <c r="AE252" s="8">
        <f t="shared" si="162"/>
        <v>8.2388059701492597</v>
      </c>
      <c r="AF252" s="8">
        <f t="shared" si="162"/>
        <v>6.2999999999999945</v>
      </c>
      <c r="AG252" s="8">
        <f t="shared" si="162"/>
        <v>8.7499999999999964</v>
      </c>
      <c r="AH252" s="8">
        <f t="shared" si="162"/>
        <v>11.962616822429917</v>
      </c>
      <c r="AI252" s="8" t="e">
        <f t="shared" si="162"/>
        <v>#DIV/0!</v>
      </c>
      <c r="AJ252" s="8">
        <f t="shared" si="162"/>
        <v>11.127819548872189</v>
      </c>
      <c r="AK252" s="8" t="e">
        <f t="shared" si="162"/>
        <v>#DIV/0!</v>
      </c>
      <c r="AL252" s="8">
        <f t="shared" si="162"/>
        <v>14.074074074074076</v>
      </c>
      <c r="AM252" s="8">
        <f t="shared" si="162"/>
        <v>13.628571428571425</v>
      </c>
      <c r="AN252" s="8">
        <f t="shared" si="162"/>
        <v>12.156862745098039</v>
      </c>
      <c r="AO252" s="8">
        <f t="shared" si="162"/>
        <v>-4.5416666666666847</v>
      </c>
      <c r="AP252" s="8">
        <f t="shared" si="162"/>
        <v>23.936363636363627</v>
      </c>
      <c r="AQ252" s="8">
        <f t="shared" si="162"/>
        <v>10.322580645161299</v>
      </c>
      <c r="AR252" s="8">
        <f t="shared" si="162"/>
        <v>-2.6627218934911334</v>
      </c>
    </row>
    <row r="253" spans="1:44" x14ac:dyDescent="0.2">
      <c r="A253" s="39" t="s">
        <v>214</v>
      </c>
      <c r="C253" s="8">
        <f>100*(C7-C239)/C7</f>
        <v>1.1157907017441497</v>
      </c>
      <c r="D253" s="8">
        <f>100*(D7-D239)/D7</f>
        <v>2.647031261108129</v>
      </c>
      <c r="E253" s="8">
        <f>100*(E7-E239)/E7</f>
        <v>1.2520159578983094</v>
      </c>
      <c r="F253" s="8"/>
      <c r="G253" s="8">
        <f t="shared" ref="G253:AR253" si="163">100*(G7-G239)/G7</f>
        <v>24.893517689104847</v>
      </c>
      <c r="H253" s="8">
        <f t="shared" si="163"/>
        <v>2.7699689191965406</v>
      </c>
      <c r="I253" s="8">
        <f t="shared" si="163"/>
        <v>7.423225083398683</v>
      </c>
      <c r="J253" s="14">
        <f t="shared" si="163"/>
        <v>7.3475030240193453</v>
      </c>
      <c r="K253" s="8">
        <f t="shared" si="163"/>
        <v>-1.8838571428571362</v>
      </c>
      <c r="L253" s="8">
        <f t="shared" si="163"/>
        <v>9.2027519779841747</v>
      </c>
      <c r="M253" s="8">
        <f t="shared" si="163"/>
        <v>0.13504377514113672</v>
      </c>
      <c r="N253" s="8">
        <f t="shared" si="163"/>
        <v>1.5294174105000493</v>
      </c>
      <c r="O253" s="8">
        <f t="shared" si="163"/>
        <v>-10.91936758363912</v>
      </c>
      <c r="P253" s="8" t="e">
        <f t="shared" si="163"/>
        <v>#DIV/0!</v>
      </c>
      <c r="Q253" s="8" t="e">
        <f t="shared" si="163"/>
        <v>#DIV/0!</v>
      </c>
      <c r="R253" s="8">
        <f t="shared" si="163"/>
        <v>4.509979026438927</v>
      </c>
      <c r="S253" s="8">
        <f t="shared" si="163"/>
        <v>-12.184764216876347</v>
      </c>
      <c r="T253" s="8">
        <f t="shared" si="163"/>
        <v>-18.369209741550694</v>
      </c>
      <c r="U253" s="8">
        <f t="shared" si="163"/>
        <v>4.8899703714604286</v>
      </c>
      <c r="V253" s="8">
        <f t="shared" si="163"/>
        <v>17.554533256660907</v>
      </c>
      <c r="W253" s="8">
        <f t="shared" si="163"/>
        <v>7.5594188805476632</v>
      </c>
      <c r="X253" s="8" t="e">
        <f t="shared" si="163"/>
        <v>#DIV/0!</v>
      </c>
      <c r="Y253" s="8">
        <f t="shared" si="163"/>
        <v>85.845221942236861</v>
      </c>
      <c r="Z253" s="8">
        <f t="shared" si="163"/>
        <v>3.9332508003758879</v>
      </c>
      <c r="AA253" s="8">
        <f t="shared" si="163"/>
        <v>-2.1122612244898136</v>
      </c>
      <c r="AB253" s="8">
        <f t="shared" si="163"/>
        <v>1.7250370998515883</v>
      </c>
      <c r="AC253" s="8">
        <f t="shared" si="163"/>
        <v>7.8822963074832</v>
      </c>
      <c r="AD253" s="8">
        <f t="shared" si="163"/>
        <v>2.3102620203852959</v>
      </c>
      <c r="AE253" s="8">
        <f t="shared" si="163"/>
        <v>15.714674369474563</v>
      </c>
      <c r="AF253" s="8">
        <f t="shared" si="163"/>
        <v>10.924781491002566</v>
      </c>
      <c r="AG253" s="8">
        <f t="shared" si="163"/>
        <v>8.4927446102819264</v>
      </c>
      <c r="AH253" s="8">
        <f t="shared" si="163"/>
        <v>16.398235251967961</v>
      </c>
      <c r="AI253" s="8" t="e">
        <f t="shared" si="163"/>
        <v>#DIV/0!</v>
      </c>
      <c r="AJ253" s="8">
        <f t="shared" si="163"/>
        <v>15.96971338715859</v>
      </c>
      <c r="AK253" s="8" t="e">
        <f t="shared" si="163"/>
        <v>#DIV/0!</v>
      </c>
      <c r="AL253" s="8">
        <f t="shared" si="163"/>
        <v>13.2596103212217</v>
      </c>
      <c r="AM253" s="8">
        <f t="shared" si="163"/>
        <v>21.243878532496691</v>
      </c>
      <c r="AN253" s="8">
        <f t="shared" si="163"/>
        <v>14.574563770462316</v>
      </c>
      <c r="AO253" s="8">
        <f t="shared" si="163"/>
        <v>-4.4726543656536579</v>
      </c>
      <c r="AP253" s="8">
        <f t="shared" si="163"/>
        <v>18.9262932867972</v>
      </c>
      <c r="AQ253" s="8">
        <f t="shared" si="163"/>
        <v>20.348934305358981</v>
      </c>
      <c r="AR253" s="8">
        <f t="shared" si="163"/>
        <v>12.911113345205935</v>
      </c>
    </row>
    <row r="254" spans="1:44" x14ac:dyDescent="0.2">
      <c r="A254" s="39" t="s">
        <v>215</v>
      </c>
      <c r="C254" s="8">
        <f>100*(C7-C240)/C7</f>
        <v>-1.9943806023838715</v>
      </c>
      <c r="D254" s="8">
        <f>100*(D7-D240)/D7</f>
        <v>1.2627319377750736</v>
      </c>
      <c r="E254" s="8">
        <f>100*(E7-E240)/E7</f>
        <v>-0.92238915768328045</v>
      </c>
      <c r="F254" s="8"/>
      <c r="G254" s="8">
        <f t="shared" ref="G254:AR254" si="164">100*(G7-G240)/G7</f>
        <v>22.522403403139055</v>
      </c>
      <c r="H254" s="8">
        <f t="shared" si="164"/>
        <v>6.2222575664194757</v>
      </c>
      <c r="I254" s="8">
        <f t="shared" si="164"/>
        <v>3.5917015718883039</v>
      </c>
      <c r="J254" s="14">
        <f t="shared" si="164"/>
        <v>4.5939750014400085</v>
      </c>
      <c r="K254" s="8">
        <f t="shared" si="164"/>
        <v>-2.4590659340659227</v>
      </c>
      <c r="L254" s="8">
        <f t="shared" si="164"/>
        <v>-7.8293085655314734</v>
      </c>
      <c r="M254" s="8">
        <f t="shared" si="164"/>
        <v>-2.6975374370415377</v>
      </c>
      <c r="N254" s="8">
        <f t="shared" si="164"/>
        <v>-0.59058770835332353</v>
      </c>
      <c r="O254" s="8">
        <f t="shared" si="164"/>
        <v>-13.639461066616654</v>
      </c>
      <c r="P254" s="8" t="e">
        <f t="shared" si="164"/>
        <v>#DIV/0!</v>
      </c>
      <c r="Q254" s="8" t="e">
        <f t="shared" si="164"/>
        <v>#DIV/0!</v>
      </c>
      <c r="R254" s="8">
        <f t="shared" si="164"/>
        <v>5.6595955317639666</v>
      </c>
      <c r="S254" s="8">
        <f t="shared" si="164"/>
        <v>-6.2264032958140243</v>
      </c>
      <c r="T254" s="8">
        <f t="shared" si="164"/>
        <v>-12.379908051689862</v>
      </c>
      <c r="U254" s="8">
        <f t="shared" si="164"/>
        <v>1.8872138943673542</v>
      </c>
      <c r="V254" s="8">
        <f t="shared" si="164"/>
        <v>15.287421159761582</v>
      </c>
      <c r="W254" s="8">
        <f t="shared" si="164"/>
        <v>3.8498230191761618</v>
      </c>
      <c r="X254" s="8" t="e">
        <f t="shared" si="164"/>
        <v>#DIV/0!</v>
      </c>
      <c r="Y254" s="8">
        <f t="shared" si="164"/>
        <v>91.434677263035482</v>
      </c>
      <c r="Z254" s="8">
        <f t="shared" si="164"/>
        <v>2.214068000752877</v>
      </c>
      <c r="AA254" s="8">
        <f t="shared" si="164"/>
        <v>-4.7929142857143034</v>
      </c>
      <c r="AB254" s="8">
        <f t="shared" si="164"/>
        <v>-2.1232519207854481</v>
      </c>
      <c r="AC254" s="8">
        <f t="shared" si="164"/>
        <v>4.0141890999018432</v>
      </c>
      <c r="AD254" s="8">
        <f t="shared" si="164"/>
        <v>3.7532419019157843</v>
      </c>
      <c r="AE254" s="8">
        <f t="shared" si="164"/>
        <v>11.75857280407285</v>
      </c>
      <c r="AF254" s="8">
        <f t="shared" si="164"/>
        <v>14.730591259640091</v>
      </c>
      <c r="AG254" s="8">
        <f t="shared" si="164"/>
        <v>7.509121061359866</v>
      </c>
      <c r="AH254" s="8">
        <f t="shared" si="164"/>
        <v>13.98757306200163</v>
      </c>
      <c r="AI254" s="8" t="e">
        <f t="shared" si="164"/>
        <v>#DIV/0!</v>
      </c>
      <c r="AJ254" s="8">
        <f t="shared" si="164"/>
        <v>13.392576344199705</v>
      </c>
      <c r="AK254" s="8" t="e">
        <f t="shared" si="164"/>
        <v>#DIV/0!</v>
      </c>
      <c r="AL254" s="8">
        <f t="shared" si="164"/>
        <v>12.852378444795507</v>
      </c>
      <c r="AM254" s="8">
        <f t="shared" si="164"/>
        <v>21.686950945815969</v>
      </c>
      <c r="AN254" s="8">
        <f t="shared" si="164"/>
        <v>15.984889368591471</v>
      </c>
      <c r="AO254" s="8">
        <f t="shared" si="164"/>
        <v>-6.5200192957067253</v>
      </c>
      <c r="AP254" s="8">
        <f t="shared" si="164"/>
        <v>22.175082074494203</v>
      </c>
      <c r="AQ254" s="8">
        <f t="shared" si="164"/>
        <v>16.479980101506015</v>
      </c>
      <c r="AR254" s="8">
        <f t="shared" si="164"/>
        <v>11.727501867064943</v>
      </c>
    </row>
    <row r="255" spans="1:44" x14ac:dyDescent="0.2">
      <c r="A255" s="39" t="s">
        <v>216</v>
      </c>
      <c r="C255" s="8">
        <f>100*(C7-C241)/C7</f>
        <v>2.5208345486009893</v>
      </c>
      <c r="D255" s="8">
        <f>100*(D7-D241)/D7</f>
        <v>3.1262319927098332</v>
      </c>
      <c r="E255" s="8">
        <f>100*(E7-E241)/E7</f>
        <v>-1.3793962029256308</v>
      </c>
      <c r="F255" s="8"/>
      <c r="G255" s="8">
        <f t="shared" ref="G255:AR255" si="165">100*(G7-G241)/G7</f>
        <v>36.109579766023167</v>
      </c>
      <c r="H255" s="8">
        <f t="shared" si="165"/>
        <v>10.669562681829333</v>
      </c>
      <c r="I255" s="8">
        <f t="shared" si="165"/>
        <v>5.8868060648385994</v>
      </c>
      <c r="J255" s="14">
        <f t="shared" si="165"/>
        <v>7.6215655780196991</v>
      </c>
      <c r="K255" s="8">
        <f t="shared" si="165"/>
        <v>3.201785714285708</v>
      </c>
      <c r="L255" s="8">
        <f t="shared" si="165"/>
        <v>4.5325077399380795</v>
      </c>
      <c r="M255" s="8">
        <f t="shared" si="165"/>
        <v>0.72790961024913103</v>
      </c>
      <c r="N255" s="8">
        <f t="shared" si="165"/>
        <v>2.8578131831803093</v>
      </c>
      <c r="O255" s="8">
        <f t="shared" si="165"/>
        <v>-9.4018696595505187</v>
      </c>
      <c r="P255" s="8" t="e">
        <f t="shared" si="165"/>
        <v>#DIV/0!</v>
      </c>
      <c r="Q255" s="8" t="e">
        <f t="shared" si="165"/>
        <v>#DIV/0!</v>
      </c>
      <c r="R255" s="8">
        <f t="shared" si="165"/>
        <v>23.281418241384767</v>
      </c>
      <c r="S255" s="8">
        <f t="shared" si="165"/>
        <v>4.4340101522842508</v>
      </c>
      <c r="T255" s="8">
        <f t="shared" si="165"/>
        <v>-13.594122763419492</v>
      </c>
      <c r="U255" s="8">
        <f t="shared" si="165"/>
        <v>0.61982664343282012</v>
      </c>
      <c r="V255" s="8">
        <f t="shared" si="165"/>
        <v>17.46886095822266</v>
      </c>
      <c r="W255" s="8">
        <f t="shared" si="165"/>
        <v>4.817447845760884</v>
      </c>
      <c r="X255" s="8" t="e">
        <f t="shared" si="165"/>
        <v>#DIV/0!</v>
      </c>
      <c r="Y255" s="8">
        <f t="shared" si="165"/>
        <v>90.279802287264971</v>
      </c>
      <c r="Z255" s="8">
        <f t="shared" si="165"/>
        <v>4.7766083183017649</v>
      </c>
      <c r="AA255" s="8">
        <f t="shared" si="165"/>
        <v>0.72468571428571238</v>
      </c>
      <c r="AB255" s="8">
        <f t="shared" si="165"/>
        <v>0.33332114947402336</v>
      </c>
      <c r="AC255" s="8">
        <f t="shared" si="165"/>
        <v>7.2748857887185867</v>
      </c>
      <c r="AD255" s="8">
        <f t="shared" si="165"/>
        <v>6.4228080473878055</v>
      </c>
      <c r="AE255" s="8">
        <f t="shared" si="165"/>
        <v>20.083235747084842</v>
      </c>
      <c r="AF255" s="8">
        <f t="shared" si="165"/>
        <v>19.599228791773783</v>
      </c>
      <c r="AG255" s="8">
        <f t="shared" si="165"/>
        <v>12.830514096185741</v>
      </c>
      <c r="AH255" s="8">
        <f t="shared" si="165"/>
        <v>23.027095638288081</v>
      </c>
      <c r="AI255" s="8" t="e">
        <f t="shared" si="165"/>
        <v>#DIV/0!</v>
      </c>
      <c r="AJ255" s="8">
        <f t="shared" si="165"/>
        <v>27.607331157419033</v>
      </c>
      <c r="AK255" s="8" t="e">
        <f t="shared" si="165"/>
        <v>#DIV/0!</v>
      </c>
      <c r="AL255" s="8">
        <f t="shared" si="165"/>
        <v>28.441284886782523</v>
      </c>
      <c r="AM255" s="8">
        <f t="shared" si="165"/>
        <v>24.562487976915687</v>
      </c>
      <c r="AN255" s="8">
        <f t="shared" si="165"/>
        <v>35.863464651915812</v>
      </c>
      <c r="AO255" s="8">
        <f t="shared" si="165"/>
        <v>0.56138446695608302</v>
      </c>
      <c r="AP255" s="8">
        <f t="shared" si="165"/>
        <v>32.043880678409778</v>
      </c>
      <c r="AQ255" s="8">
        <f t="shared" si="165"/>
        <v>36.984445418312532</v>
      </c>
      <c r="AR255" s="8">
        <f t="shared" si="165"/>
        <v>39.45575056011949</v>
      </c>
    </row>
    <row r="256" spans="1:44" x14ac:dyDescent="0.2">
      <c r="A256" s="39" t="s">
        <v>218</v>
      </c>
      <c r="C256" s="8">
        <f>100*(C7-C242)/C7</f>
        <v>-4.7468062766143637</v>
      </c>
      <c r="D256" s="8">
        <f>100*(D7-D242)/D7</f>
        <v>-6.7559652683078193</v>
      </c>
      <c r="E256" s="8">
        <f>100*(E7-E242)/E7</f>
        <v>-10.214865744277519</v>
      </c>
      <c r="F256" s="8"/>
      <c r="G256" s="8">
        <f t="shared" ref="G256:AR256" si="166">100*(G7-G242)/G7</f>
        <v>39.777663277611992</v>
      </c>
      <c r="H256" s="8">
        <f t="shared" si="166"/>
        <v>2.5985274723818246</v>
      </c>
      <c r="I256" s="8">
        <f t="shared" si="166"/>
        <v>2.5345625327112278</v>
      </c>
      <c r="J256" s="14">
        <f t="shared" si="166"/>
        <v>2.23097747825586</v>
      </c>
      <c r="K256" s="8">
        <f t="shared" si="166"/>
        <v>-5.5831043956043933</v>
      </c>
      <c r="L256" s="8">
        <f t="shared" si="166"/>
        <v>-19.762745098039225</v>
      </c>
      <c r="M256" s="8">
        <f t="shared" si="166"/>
        <v>-6.5841023560828731</v>
      </c>
      <c r="N256" s="8">
        <f t="shared" si="166"/>
        <v>-4.919431380704042</v>
      </c>
      <c r="O256" s="8">
        <f t="shared" si="166"/>
        <v>-17.793962446093264</v>
      </c>
      <c r="P256" s="8" t="e">
        <f t="shared" si="166"/>
        <v>#DIV/0!</v>
      </c>
      <c r="Q256" s="8" t="e">
        <f t="shared" si="166"/>
        <v>#DIV/0!</v>
      </c>
      <c r="R256" s="8">
        <f t="shared" si="166"/>
        <v>13.766974040753009</v>
      </c>
      <c r="S256" s="8">
        <f t="shared" si="166"/>
        <v>-1.8615096005296881</v>
      </c>
      <c r="T256" s="8">
        <f t="shared" si="166"/>
        <v>-22.267084990059647</v>
      </c>
      <c r="U256" s="8">
        <f t="shared" si="166"/>
        <v>-8.9157536255031431</v>
      </c>
      <c r="V256" s="8">
        <f t="shared" si="166"/>
        <v>8.6032658798616257</v>
      </c>
      <c r="W256" s="8">
        <f t="shared" si="166"/>
        <v>-4.7449622051940432</v>
      </c>
      <c r="X256" s="8" t="e">
        <f t="shared" si="166"/>
        <v>#DIV/0!</v>
      </c>
      <c r="Y256" s="8">
        <f t="shared" si="166"/>
        <v>87.649253731343293</v>
      </c>
      <c r="Z256" s="8">
        <f t="shared" si="166"/>
        <v>-3.3507384876520949</v>
      </c>
      <c r="AA256" s="8">
        <f t="shared" si="166"/>
        <v>-7.7383999999999995</v>
      </c>
      <c r="AB256" s="8">
        <f t="shared" si="166"/>
        <v>-10.76025089003093</v>
      </c>
      <c r="AC256" s="8">
        <f t="shared" si="166"/>
        <v>-1.2180916333157001</v>
      </c>
      <c r="AD256" s="8">
        <f t="shared" si="166"/>
        <v>-3.2944127221303101</v>
      </c>
      <c r="AE256" s="8">
        <f t="shared" si="166"/>
        <v>8.5722362982992806</v>
      </c>
      <c r="AF256" s="8">
        <f t="shared" si="166"/>
        <v>10.817480719794348</v>
      </c>
      <c r="AG256" s="8">
        <f t="shared" si="166"/>
        <v>6.3762754853185069</v>
      </c>
      <c r="AH256" s="8">
        <f t="shared" si="166"/>
        <v>20.653079608152236</v>
      </c>
      <c r="AI256" s="8" t="e">
        <f t="shared" si="166"/>
        <v>#DIV/0!</v>
      </c>
      <c r="AJ256" s="8">
        <f t="shared" si="166"/>
        <v>23.357559099858612</v>
      </c>
      <c r="AK256" s="8" t="e">
        <f t="shared" si="166"/>
        <v>#DIV/0!</v>
      </c>
      <c r="AL256" s="8">
        <f t="shared" si="166"/>
        <v>22.61892223977533</v>
      </c>
      <c r="AM256" s="8">
        <f t="shared" si="166"/>
        <v>17.231163834562377</v>
      </c>
      <c r="AN256" s="8">
        <f t="shared" si="166"/>
        <v>30.237452779276857</v>
      </c>
      <c r="AO256" s="8">
        <f t="shared" si="166"/>
        <v>-10.007557485126254</v>
      </c>
      <c r="AP256" s="8">
        <f t="shared" si="166"/>
        <v>26.983912308447408</v>
      </c>
      <c r="AQ256" s="8">
        <f t="shared" si="166"/>
        <v>35.226919819729112</v>
      </c>
      <c r="AR256" s="8">
        <f t="shared" si="166"/>
        <v>36.708364451082893</v>
      </c>
    </row>
    <row r="257" spans="1:44" x14ac:dyDescent="0.2">
      <c r="A257" s="39" t="s">
        <v>217</v>
      </c>
      <c r="C257" s="8">
        <f>100*(C7-C243)/C7</f>
        <v>6.9948861537264859</v>
      </c>
      <c r="D257" s="8">
        <f>100*(D7-D243)/D7</f>
        <v>8.6697952549295891</v>
      </c>
      <c r="E257" s="8">
        <f>100*(E7-E243)/E7</f>
        <v>3.0644257703081297</v>
      </c>
      <c r="F257" s="8"/>
      <c r="G257" s="8">
        <f t="shared" ref="G257:AR257" si="167">100*(G7-G243)/G7</f>
        <v>37.309190772968527</v>
      </c>
      <c r="H257" s="8">
        <f t="shared" si="167"/>
        <v>17.785807537591875</v>
      </c>
      <c r="I257" s="8">
        <f t="shared" si="167"/>
        <v>14.551408908904927</v>
      </c>
      <c r="J257" s="14">
        <f t="shared" si="167"/>
        <v>15.692068429237946</v>
      </c>
      <c r="K257" s="8">
        <f t="shared" si="167"/>
        <v>11.556999999999995</v>
      </c>
      <c r="L257" s="8">
        <f t="shared" si="167"/>
        <v>1.4736842105263135</v>
      </c>
      <c r="M257" s="8">
        <f t="shared" si="167"/>
        <v>8.6238295642767806</v>
      </c>
      <c r="N257" s="8">
        <f t="shared" si="167"/>
        <v>11.682503119301275</v>
      </c>
      <c r="O257" s="8">
        <f t="shared" si="167"/>
        <v>-3.8169983660580824E-2</v>
      </c>
      <c r="P257" s="8" t="e">
        <f t="shared" si="167"/>
        <v>#DIV/0!</v>
      </c>
      <c r="Q257" s="8" t="e">
        <f t="shared" si="167"/>
        <v>#DIV/0!</v>
      </c>
      <c r="R257" s="8">
        <f t="shared" si="167"/>
        <v>21.119508473624862</v>
      </c>
      <c r="S257" s="8">
        <f t="shared" si="167"/>
        <v>3.4289340101522869</v>
      </c>
      <c r="T257" s="8">
        <f t="shared" si="167"/>
        <v>0.48851060304837546</v>
      </c>
      <c r="U257" s="8">
        <f t="shared" si="167"/>
        <v>11.811635096988162</v>
      </c>
      <c r="V257" s="8">
        <f t="shared" si="167"/>
        <v>27.031052328924666</v>
      </c>
      <c r="W257" s="8">
        <f t="shared" si="167"/>
        <v>16.805856574221743</v>
      </c>
      <c r="X257" s="8" t="e">
        <f t="shared" si="167"/>
        <v>#DIV/0!</v>
      </c>
      <c r="Y257" s="8">
        <f t="shared" si="167"/>
        <v>88.752762163209923</v>
      </c>
      <c r="Z257" s="8">
        <f t="shared" si="167"/>
        <v>21.734396318604194</v>
      </c>
      <c r="AA257" s="8">
        <f t="shared" si="167"/>
        <v>16.586857142857141</v>
      </c>
      <c r="AB257" s="8">
        <f t="shared" si="167"/>
        <v>18.981117454840529</v>
      </c>
      <c r="AC257" s="8">
        <f t="shared" si="167"/>
        <v>26.59321905912557</v>
      </c>
      <c r="AD257" s="8">
        <f t="shared" si="167"/>
        <v>21.223998078872938</v>
      </c>
      <c r="AE257" s="8">
        <f t="shared" si="167"/>
        <v>33.901051092611127</v>
      </c>
      <c r="AF257" s="8">
        <f t="shared" si="167"/>
        <v>27.185064267352189</v>
      </c>
      <c r="AG257" s="8">
        <f t="shared" si="167"/>
        <v>25.609286898839137</v>
      </c>
      <c r="AH257" s="8">
        <f t="shared" si="167"/>
        <v>35.625799715429267</v>
      </c>
      <c r="AI257" s="8" t="e">
        <f t="shared" si="167"/>
        <v>#DIV/0!</v>
      </c>
      <c r="AJ257" s="8">
        <f t="shared" si="167"/>
        <v>41.641978408234991</v>
      </c>
      <c r="AK257" s="8" t="e">
        <f t="shared" si="167"/>
        <v>#DIV/0!</v>
      </c>
      <c r="AL257" s="8">
        <f t="shared" si="167"/>
        <v>45.829383886255933</v>
      </c>
      <c r="AM257" s="8">
        <f t="shared" si="167"/>
        <v>36.35293363257454</v>
      </c>
      <c r="AN257" s="8">
        <f t="shared" si="167"/>
        <v>46.014570966001074</v>
      </c>
      <c r="AO257" s="8">
        <f t="shared" si="167"/>
        <v>13.509180535455856</v>
      </c>
      <c r="AP257" s="8">
        <f t="shared" si="167"/>
        <v>46.148281616403999</v>
      </c>
      <c r="AQ257" s="8">
        <f t="shared" si="167"/>
        <v>53.579907851021872</v>
      </c>
      <c r="AR257" s="8">
        <f t="shared" si="167"/>
        <v>57.999296260125234</v>
      </c>
    </row>
    <row r="258" spans="1:44" x14ac:dyDescent="0.2">
      <c r="A258" s="39" t="s">
        <v>220</v>
      </c>
      <c r="C258" s="8">
        <f>100*(C7-C244)/C7</f>
        <v>4.8804371074685502</v>
      </c>
      <c r="D258" s="8">
        <f>100*(D7-D244)/D7</f>
        <v>3.2093854416431213</v>
      </c>
      <c r="E258" s="8">
        <f>100*(E7-E244)/E7</f>
        <v>0.57889822595706064</v>
      </c>
      <c r="F258" s="8"/>
      <c r="G258" s="8">
        <f t="shared" ref="G258:AR258" si="168">100*(G7-G244)/G7</f>
        <v>41.335430110650428</v>
      </c>
      <c r="H258" s="8">
        <f t="shared" si="168"/>
        <v>13.580753759186726</v>
      </c>
      <c r="I258" s="8">
        <f t="shared" si="168"/>
        <v>11.766357994740751</v>
      </c>
      <c r="J258" s="14">
        <f t="shared" si="168"/>
        <v>11.008294453084496</v>
      </c>
      <c r="K258" s="8">
        <f t="shared" si="168"/>
        <v>4.5829999999999931</v>
      </c>
      <c r="L258" s="8">
        <f t="shared" si="168"/>
        <v>22.295149638802886</v>
      </c>
      <c r="M258" s="8">
        <f t="shared" si="168"/>
        <v>6.2041121590102408</v>
      </c>
      <c r="N258" s="8">
        <f t="shared" si="168"/>
        <v>8.2938221838308301</v>
      </c>
      <c r="O258" s="8">
        <f t="shared" si="168"/>
        <v>-3.8471325636836036</v>
      </c>
      <c r="P258" s="8" t="e">
        <f t="shared" si="168"/>
        <v>#DIV/0!</v>
      </c>
      <c r="Q258" s="8" t="e">
        <f t="shared" si="168"/>
        <v>#DIV/0!</v>
      </c>
      <c r="R258" s="8">
        <f t="shared" si="168"/>
        <v>26.436637902439777</v>
      </c>
      <c r="S258" s="8">
        <f t="shared" si="168"/>
        <v>8.6637055837563537</v>
      </c>
      <c r="T258" s="8">
        <f t="shared" si="168"/>
        <v>-7.1712268058316795</v>
      </c>
      <c r="U258" s="8">
        <f t="shared" si="168"/>
        <v>7.382159455739342</v>
      </c>
      <c r="V258" s="8">
        <f t="shared" si="168"/>
        <v>23.044561278603826</v>
      </c>
      <c r="W258" s="8">
        <f t="shared" si="168"/>
        <v>12.431707443567108</v>
      </c>
      <c r="X258" s="8" t="e">
        <f t="shared" si="168"/>
        <v>#DIV/0!</v>
      </c>
      <c r="Y258" s="8">
        <f t="shared" si="168"/>
        <v>89.0464237255282</v>
      </c>
      <c r="Z258" s="8">
        <f t="shared" si="168"/>
        <v>14.200808798469831</v>
      </c>
      <c r="AA258" s="8">
        <f t="shared" si="168"/>
        <v>10.257616326530623</v>
      </c>
      <c r="AB258" s="8">
        <f t="shared" si="168"/>
        <v>10.759644133837272</v>
      </c>
      <c r="AC258" s="8">
        <f t="shared" si="168"/>
        <v>18.254162576455482</v>
      </c>
      <c r="AD258" s="8">
        <f t="shared" si="168"/>
        <v>15.962911574790541</v>
      </c>
      <c r="AE258" s="8">
        <f t="shared" si="168"/>
        <v>25.470734771222354</v>
      </c>
      <c r="AF258" s="8">
        <f t="shared" si="168"/>
        <v>24.823007712082269</v>
      </c>
      <c r="AG258" s="8">
        <f t="shared" si="168"/>
        <v>25.295522388059698</v>
      </c>
      <c r="AH258" s="8">
        <f t="shared" si="168"/>
        <v>31.052297550439654</v>
      </c>
      <c r="AI258" s="8" t="e">
        <f t="shared" si="168"/>
        <v>#DIV/0!</v>
      </c>
      <c r="AJ258" s="8">
        <f t="shared" si="168"/>
        <v>39.553100677880991</v>
      </c>
      <c r="AK258" s="8" t="e">
        <f t="shared" si="168"/>
        <v>#DIV/0!</v>
      </c>
      <c r="AL258" s="8">
        <f t="shared" si="168"/>
        <v>36.466561348077938</v>
      </c>
      <c r="AM258" s="8">
        <f t="shared" si="168"/>
        <v>24.829240141070866</v>
      </c>
      <c r="AN258" s="8">
        <f t="shared" si="168"/>
        <v>41.092822450080945</v>
      </c>
      <c r="AO258" s="8">
        <f t="shared" si="168"/>
        <v>13.722488543174132</v>
      </c>
      <c r="AP258" s="8">
        <f t="shared" si="168"/>
        <v>44.267694824671437</v>
      </c>
      <c r="AQ258" s="8">
        <f t="shared" si="168"/>
        <v>53.107881224941814</v>
      </c>
      <c r="AR258" s="8">
        <f t="shared" si="168"/>
        <v>54.111133452059519</v>
      </c>
    </row>
    <row r="260" spans="1:44" x14ac:dyDescent="0.2">
      <c r="A260" s="39" t="s">
        <v>195</v>
      </c>
      <c r="B260" s="39" t="s">
        <v>196</v>
      </c>
    </row>
    <row r="261" spans="1:44" x14ac:dyDescent="0.2">
      <c r="A261" s="39" t="s">
        <v>198</v>
      </c>
      <c r="C261" s="8">
        <f>100*_xlfn.STDEV.S(C5,C233)/((C5+C233)/2)</f>
        <v>4.5723297251994612</v>
      </c>
      <c r="D261" s="8">
        <f>100*_xlfn.STDEV.S(D5,D233)/((D5+D233)/2)</f>
        <v>2.191201918249766</v>
      </c>
      <c r="E261" s="8">
        <f>100*_xlfn.STDEV.S(E5,E233)/((E5+E233)/2)</f>
        <v>4.560508101815753E-2</v>
      </c>
      <c r="F261" s="14"/>
      <c r="G261" s="14">
        <f t="shared" ref="G261:AR261" si="169">100*_xlfn.STDEV.S(G5,G233)/((G5+G233)/2)</f>
        <v>0.40775870546046578</v>
      </c>
      <c r="H261" s="8">
        <f t="shared" si="169"/>
        <v>62.119661150967737</v>
      </c>
      <c r="I261" s="8">
        <f t="shared" si="169"/>
        <v>2.8750793558026158</v>
      </c>
      <c r="J261" s="14">
        <f t="shared" si="169"/>
        <v>8.178560305043808</v>
      </c>
      <c r="K261" s="8">
        <f t="shared" si="169"/>
        <v>5.5222349594927325</v>
      </c>
      <c r="L261" s="8">
        <f t="shared" si="169"/>
        <v>2.6442661755020116</v>
      </c>
      <c r="M261" s="8">
        <f t="shared" si="169"/>
        <v>11.031458560312471</v>
      </c>
      <c r="N261" s="8">
        <f t="shared" si="169"/>
        <v>3.5932830985886288</v>
      </c>
      <c r="O261" s="8">
        <f t="shared" si="169"/>
        <v>1.8122338008577887</v>
      </c>
      <c r="P261" s="8">
        <f t="shared" si="169"/>
        <v>4.5952277914947164</v>
      </c>
      <c r="Q261" s="8">
        <f t="shared" si="169"/>
        <v>23.687959436352525</v>
      </c>
      <c r="R261" s="8">
        <f t="shared" si="169"/>
        <v>14.284710290970661</v>
      </c>
      <c r="S261" s="8">
        <f t="shared" si="169"/>
        <v>2.1991896082602889</v>
      </c>
      <c r="T261" s="8" t="e">
        <f t="shared" si="169"/>
        <v>#DIV/0!</v>
      </c>
      <c r="U261" s="8">
        <f t="shared" si="169"/>
        <v>8.4133552641828917</v>
      </c>
      <c r="V261" s="8">
        <f t="shared" si="169"/>
        <v>2.4731874699688499</v>
      </c>
      <c r="W261" s="8">
        <f t="shared" si="169"/>
        <v>3.1795612839277769</v>
      </c>
      <c r="X261" s="8">
        <f t="shared" si="169"/>
        <v>17.330400062757281</v>
      </c>
      <c r="Y261" s="8" t="e">
        <f t="shared" si="169"/>
        <v>#DIV/0!</v>
      </c>
      <c r="Z261" s="8">
        <f t="shared" si="169"/>
        <v>15.593648113869186</v>
      </c>
      <c r="AA261" s="8">
        <f t="shared" si="169"/>
        <v>13.777438716528721</v>
      </c>
      <c r="AB261" s="8">
        <f t="shared" si="169"/>
        <v>3.0941609472770488</v>
      </c>
      <c r="AC261" s="8" t="e">
        <f t="shared" si="169"/>
        <v>#DIV/0!</v>
      </c>
      <c r="AD261" s="8">
        <f t="shared" si="169"/>
        <v>7.2554270231083979</v>
      </c>
      <c r="AE261" s="8">
        <f t="shared" si="169"/>
        <v>1.9551339571978292</v>
      </c>
      <c r="AF261" s="8">
        <f t="shared" si="169"/>
        <v>15.396679912933042</v>
      </c>
      <c r="AG261" s="8">
        <f t="shared" si="169"/>
        <v>6.3054107876507404</v>
      </c>
      <c r="AH261" s="8" t="e">
        <f t="shared" si="169"/>
        <v>#DIV/0!</v>
      </c>
      <c r="AI261" s="8">
        <f t="shared" si="169"/>
        <v>27.490386058670765</v>
      </c>
      <c r="AJ261" s="8" t="e">
        <f t="shared" si="169"/>
        <v>#DIV/0!</v>
      </c>
      <c r="AK261" s="8" t="e">
        <f t="shared" si="169"/>
        <v>#DIV/0!</v>
      </c>
      <c r="AL261" s="8" t="e">
        <f t="shared" si="169"/>
        <v>#DIV/0!</v>
      </c>
      <c r="AM261" s="8">
        <f t="shared" si="169"/>
        <v>2.5326759349258223</v>
      </c>
      <c r="AN261" s="8">
        <f t="shared" si="169"/>
        <v>2.4060344161357023</v>
      </c>
      <c r="AO261" s="8">
        <f t="shared" si="169"/>
        <v>28.66014196171394</v>
      </c>
      <c r="AP261" s="8">
        <f t="shared" si="169"/>
        <v>20.840407335240879</v>
      </c>
      <c r="AQ261" s="8" t="e">
        <f t="shared" si="169"/>
        <v>#DIV/0!</v>
      </c>
      <c r="AR261" s="8" t="e">
        <f t="shared" si="169"/>
        <v>#DIV/0!</v>
      </c>
    </row>
    <row r="262" spans="1:44" x14ac:dyDescent="0.2">
      <c r="A262" s="39" t="s">
        <v>199</v>
      </c>
      <c r="C262" s="8">
        <f t="shared" ref="C262:E263" si="170">100*_xlfn.STDEV.S(C5,C234)/((C5+C234)/2)</f>
        <v>0.78133345987463876</v>
      </c>
      <c r="D262" s="8">
        <f t="shared" si="170"/>
        <v>0.81176670246918192</v>
      </c>
      <c r="E262" s="8">
        <f t="shared" si="170"/>
        <v>3.6877073728233318</v>
      </c>
      <c r="F262" s="14"/>
      <c r="G262" s="14">
        <f t="shared" ref="G262:AR262" si="171">100*_xlfn.STDEV.S(G5,G234)/((G5+G234)/2)</f>
        <v>6.706488154855264</v>
      </c>
      <c r="H262" s="8">
        <f t="shared" si="171"/>
        <v>16.637806616154062</v>
      </c>
      <c r="I262" s="8">
        <f t="shared" si="171"/>
        <v>0.74042594888643065</v>
      </c>
      <c r="J262" s="14">
        <f t="shared" si="171"/>
        <v>4.1256585821239096</v>
      </c>
      <c r="K262" s="8">
        <f t="shared" si="171"/>
        <v>10.748866122358844</v>
      </c>
      <c r="L262" s="8">
        <f t="shared" si="171"/>
        <v>6.7170138308105525</v>
      </c>
      <c r="M262" s="8">
        <f t="shared" si="171"/>
        <v>14.93333094505374</v>
      </c>
      <c r="N262" s="8">
        <f t="shared" si="171"/>
        <v>0.6230015693273524</v>
      </c>
      <c r="O262" s="8">
        <f t="shared" si="171"/>
        <v>4.272707890795254</v>
      </c>
      <c r="P262" s="8">
        <f t="shared" si="171"/>
        <v>2.9294727050058129</v>
      </c>
      <c r="Q262" s="8">
        <f t="shared" si="171"/>
        <v>24.117643366283136</v>
      </c>
      <c r="R262" s="8">
        <f t="shared" si="171"/>
        <v>11.181980673414419</v>
      </c>
      <c r="S262" s="8">
        <f t="shared" si="171"/>
        <v>1.1135539861205472</v>
      </c>
      <c r="T262" s="8" t="e">
        <f t="shared" si="171"/>
        <v>#DIV/0!</v>
      </c>
      <c r="U262" s="8">
        <f t="shared" si="171"/>
        <v>3.1229453374785621</v>
      </c>
      <c r="V262" s="8">
        <f t="shared" si="171"/>
        <v>4.9471885776622155</v>
      </c>
      <c r="W262" s="8">
        <f t="shared" si="171"/>
        <v>8.2074563853250417</v>
      </c>
      <c r="X262" s="8">
        <f t="shared" si="171"/>
        <v>3.5023222296173899</v>
      </c>
      <c r="Y262" s="8" t="e">
        <f t="shared" si="171"/>
        <v>#DIV/0!</v>
      </c>
      <c r="Z262" s="8">
        <f t="shared" si="171"/>
        <v>12.261007400312115</v>
      </c>
      <c r="AA262" s="8">
        <f t="shared" si="171"/>
        <v>15.223828716764421</v>
      </c>
      <c r="AB262" s="8">
        <f t="shared" si="171"/>
        <v>13.95428942000018</v>
      </c>
      <c r="AC262" s="8" t="e">
        <f t="shared" si="171"/>
        <v>#DIV/0!</v>
      </c>
      <c r="AD262" s="8">
        <f t="shared" si="171"/>
        <v>0.39487414984489505</v>
      </c>
      <c r="AE262" s="8">
        <f t="shared" si="171"/>
        <v>8.0049824285269491</v>
      </c>
      <c r="AF262" s="8">
        <f t="shared" si="171"/>
        <v>0.38674937895344474</v>
      </c>
      <c r="AG262" s="8">
        <f t="shared" si="171"/>
        <v>17.21621292081408</v>
      </c>
      <c r="AH262" s="8" t="e">
        <f t="shared" si="171"/>
        <v>#DIV/0!</v>
      </c>
      <c r="AI262" s="8">
        <f t="shared" si="171"/>
        <v>19.170673556654446</v>
      </c>
      <c r="AJ262" s="8" t="e">
        <f t="shared" si="171"/>
        <v>#DIV/0!</v>
      </c>
      <c r="AK262" s="8" t="e">
        <f t="shared" si="171"/>
        <v>#DIV/0!</v>
      </c>
      <c r="AL262" s="8" t="e">
        <f t="shared" si="171"/>
        <v>#DIV/0!</v>
      </c>
      <c r="AM262" s="8">
        <f t="shared" si="171"/>
        <v>6.3939450587494626</v>
      </c>
      <c r="AN262" s="8">
        <f t="shared" si="171"/>
        <v>11.263647841909604</v>
      </c>
      <c r="AO262" s="8">
        <f t="shared" si="171"/>
        <v>35.61984284281354</v>
      </c>
      <c r="AP262" s="8">
        <f t="shared" si="171"/>
        <v>19.994891236757677</v>
      </c>
      <c r="AQ262" s="8" t="e">
        <f t="shared" si="171"/>
        <v>#DIV/0!</v>
      </c>
      <c r="AR262" s="8" t="e">
        <f t="shared" si="171"/>
        <v>#DIV/0!</v>
      </c>
    </row>
    <row r="263" spans="1:44" x14ac:dyDescent="0.2">
      <c r="A263" s="39" t="s">
        <v>200</v>
      </c>
      <c r="C263" s="8">
        <f t="shared" si="170"/>
        <v>1.1060888197331373</v>
      </c>
      <c r="D263" s="8">
        <f t="shared" si="170"/>
        <v>1.5189952062158767</v>
      </c>
      <c r="E263" s="8">
        <f t="shared" si="170"/>
        <v>1.0914547890420845</v>
      </c>
      <c r="F263" s="14"/>
      <c r="G263" s="14">
        <f t="shared" ref="G263:AR263" si="172">100*_xlfn.STDEV.S(G6,G235)/((G6+G235)/2)</f>
        <v>1.8982684287013163</v>
      </c>
      <c r="H263" s="8">
        <f t="shared" si="172"/>
        <v>2.6317392443769667</v>
      </c>
      <c r="I263" s="8">
        <f t="shared" si="172"/>
        <v>0.80177829528347566</v>
      </c>
      <c r="J263" s="14">
        <f t="shared" si="172"/>
        <v>1.5348054165289324</v>
      </c>
      <c r="K263" s="8">
        <f t="shared" si="172"/>
        <v>3.5023593838189298</v>
      </c>
      <c r="L263" s="8">
        <f t="shared" si="172"/>
        <v>4.0237859859331593</v>
      </c>
      <c r="M263" s="8">
        <f t="shared" si="172"/>
        <v>3.2141217326661247</v>
      </c>
      <c r="N263" s="8">
        <f t="shared" si="172"/>
        <v>0.46140736129627929</v>
      </c>
      <c r="O263" s="8">
        <f t="shared" si="172"/>
        <v>4.7236646750943239</v>
      </c>
      <c r="P263" s="8">
        <f t="shared" si="172"/>
        <v>3.7033415708624453</v>
      </c>
      <c r="Q263" s="8">
        <f t="shared" si="172"/>
        <v>44.677417416203632</v>
      </c>
      <c r="R263" s="8">
        <f t="shared" si="172"/>
        <v>10.605014140831026</v>
      </c>
      <c r="S263" s="8">
        <f t="shared" si="172"/>
        <v>3.2593075878608289E-2</v>
      </c>
      <c r="T263" s="8">
        <f t="shared" si="172"/>
        <v>1.8123447884897124</v>
      </c>
      <c r="U263" s="8">
        <f t="shared" si="172"/>
        <v>1.2568149651474032</v>
      </c>
      <c r="V263" s="8">
        <f t="shared" si="172"/>
        <v>9.2117966578173736</v>
      </c>
      <c r="W263" s="8">
        <f t="shared" si="172"/>
        <v>4.2481287002727397</v>
      </c>
      <c r="X263" s="8">
        <f t="shared" si="172"/>
        <v>6.3629347508804006</v>
      </c>
      <c r="Y263" s="8" t="e">
        <f t="shared" si="172"/>
        <v>#DIV/0!</v>
      </c>
      <c r="Z263" s="8">
        <f t="shared" si="172"/>
        <v>1.0962895832349575</v>
      </c>
      <c r="AA263" s="8">
        <f t="shared" si="172"/>
        <v>3.8965365575919941</v>
      </c>
      <c r="AB263" s="8">
        <f t="shared" si="172"/>
        <v>1.3146739623654324</v>
      </c>
      <c r="AC263" s="8" t="e">
        <f t="shared" si="172"/>
        <v>#DIV/0!</v>
      </c>
      <c r="AD263" s="8">
        <f t="shared" si="172"/>
        <v>2.008011143328936</v>
      </c>
      <c r="AE263" s="8">
        <f t="shared" si="172"/>
        <v>4.4587550132218929</v>
      </c>
      <c r="AF263" s="8" t="e">
        <f t="shared" si="172"/>
        <v>#DIV/0!</v>
      </c>
      <c r="AG263" s="8">
        <f t="shared" si="172"/>
        <v>0.54784144640906141</v>
      </c>
      <c r="AH263" s="8">
        <f t="shared" si="172"/>
        <v>1.8304396136511656</v>
      </c>
      <c r="AI263" s="8" t="e">
        <f t="shared" si="172"/>
        <v>#DIV/0!</v>
      </c>
      <c r="AJ263" s="8">
        <f t="shared" si="172"/>
        <v>8.5054638307861978</v>
      </c>
      <c r="AK263" s="8" t="e">
        <f t="shared" si="172"/>
        <v>#DIV/0!</v>
      </c>
      <c r="AL263" s="8" t="e">
        <f t="shared" si="172"/>
        <v>#DIV/0!</v>
      </c>
      <c r="AM263" s="8">
        <f t="shared" si="172"/>
        <v>0.49671324318171972</v>
      </c>
      <c r="AN263" s="8">
        <f t="shared" si="172"/>
        <v>4.1594516540385182</v>
      </c>
      <c r="AO263" s="8">
        <f t="shared" si="172"/>
        <v>9.0708516554859724</v>
      </c>
      <c r="AP263" s="8" t="e">
        <f t="shared" si="172"/>
        <v>#DIV/0!</v>
      </c>
      <c r="AQ263" s="8">
        <f t="shared" si="172"/>
        <v>2.9475314570940689</v>
      </c>
      <c r="AR263" s="8" t="e">
        <f t="shared" si="172"/>
        <v>#DIV/0!</v>
      </c>
    </row>
    <row r="264" spans="1:44" x14ac:dyDescent="0.2">
      <c r="A264" s="39" t="s">
        <v>201</v>
      </c>
      <c r="C264" s="8">
        <f t="shared" ref="C264:E265" si="173">100*_xlfn.STDEV.S(C6,C236)/((C6+C236)/2)</f>
        <v>0.69728145164069488</v>
      </c>
      <c r="D264" s="8">
        <f t="shared" si="173"/>
        <v>0.41930071834821792</v>
      </c>
      <c r="E264" s="8">
        <f t="shared" si="173"/>
        <v>0.3135728519674294</v>
      </c>
      <c r="F264" s="14"/>
      <c r="G264" s="14">
        <f t="shared" ref="G264:AR264" si="174">100*_xlfn.STDEV.S(G6,G236)/((G6+G236)/2)</f>
        <v>1.6228363650740376</v>
      </c>
      <c r="H264" s="8">
        <f t="shared" si="174"/>
        <v>4.3449574265179374</v>
      </c>
      <c r="I264" s="8">
        <f t="shared" si="174"/>
        <v>0.74042594888643232</v>
      </c>
      <c r="J264" s="14">
        <f t="shared" si="174"/>
        <v>2.7868456186895441</v>
      </c>
      <c r="K264" s="8">
        <f t="shared" si="174"/>
        <v>1.4133302309787286</v>
      </c>
      <c r="L264" s="8">
        <f t="shared" si="174"/>
        <v>3.6413292837720639</v>
      </c>
      <c r="M264" s="8">
        <f t="shared" si="174"/>
        <v>1.4646630680503863</v>
      </c>
      <c r="N264" s="8">
        <f t="shared" si="174"/>
        <v>1.3347111996135104</v>
      </c>
      <c r="O264" s="8">
        <f t="shared" si="174"/>
        <v>4.7089817866343679</v>
      </c>
      <c r="P264" s="8">
        <f t="shared" si="174"/>
        <v>2.4523934607625941</v>
      </c>
      <c r="Q264" s="8">
        <f t="shared" si="174"/>
        <v>41.917133289174835</v>
      </c>
      <c r="R264" s="8">
        <f t="shared" si="174"/>
        <v>6.7343502970147364</v>
      </c>
      <c r="S264" s="8">
        <f t="shared" si="174"/>
        <v>0.88531801957044998</v>
      </c>
      <c r="T264" s="8">
        <f t="shared" si="174"/>
        <v>1.3081993727658905</v>
      </c>
      <c r="U264" s="8">
        <f t="shared" si="174"/>
        <v>1.7208713145736187</v>
      </c>
      <c r="V264" s="8">
        <f t="shared" si="174"/>
        <v>10.080714721489308</v>
      </c>
      <c r="W264" s="8">
        <f t="shared" si="174"/>
        <v>5.0375035734924642</v>
      </c>
      <c r="X264" s="8">
        <f t="shared" si="174"/>
        <v>7.3997143427297249</v>
      </c>
      <c r="Y264" s="8" t="e">
        <f t="shared" si="174"/>
        <v>#DIV/0!</v>
      </c>
      <c r="Z264" s="8">
        <f t="shared" si="174"/>
        <v>1.4284985478516081</v>
      </c>
      <c r="AA264" s="8">
        <f t="shared" si="174"/>
        <v>3.3145630368119452</v>
      </c>
      <c r="AB264" s="8">
        <f t="shared" si="174"/>
        <v>2.480412058788001</v>
      </c>
      <c r="AC264" s="8" t="e">
        <f t="shared" si="174"/>
        <v>#DIV/0!</v>
      </c>
      <c r="AD264" s="8">
        <f t="shared" si="174"/>
        <v>3.1812575022707703</v>
      </c>
      <c r="AE264" s="8">
        <f t="shared" si="174"/>
        <v>3.3149277955922645</v>
      </c>
      <c r="AF264" s="8" t="e">
        <f t="shared" si="174"/>
        <v>#DIV/0!</v>
      </c>
      <c r="AG264" s="8">
        <f t="shared" si="174"/>
        <v>3.4022042787909346</v>
      </c>
      <c r="AH264" s="8">
        <f t="shared" si="174"/>
        <v>4.7925675002879196</v>
      </c>
      <c r="AI264" s="8" t="e">
        <f t="shared" si="174"/>
        <v>#DIV/0!</v>
      </c>
      <c r="AJ264" s="8">
        <f t="shared" si="174"/>
        <v>11.625689014305362</v>
      </c>
      <c r="AK264" s="8" t="e">
        <f t="shared" si="174"/>
        <v>#DIV/0!</v>
      </c>
      <c r="AL264" s="8" t="e">
        <f t="shared" si="174"/>
        <v>#DIV/0!</v>
      </c>
      <c r="AM264" s="8">
        <f t="shared" si="174"/>
        <v>1.4284985478516123</v>
      </c>
      <c r="AN264" s="8">
        <f t="shared" si="174"/>
        <v>6.0571530604434285</v>
      </c>
      <c r="AO264" s="8">
        <f t="shared" si="174"/>
        <v>10.015676787344882</v>
      </c>
      <c r="AP264" s="8" t="e">
        <f t="shared" si="174"/>
        <v>#DIV/0!</v>
      </c>
      <c r="AQ264" s="8">
        <f t="shared" si="174"/>
        <v>1.4284985478516126</v>
      </c>
      <c r="AR264" s="8" t="e">
        <f t="shared" si="174"/>
        <v>#DIV/0!</v>
      </c>
    </row>
    <row r="265" spans="1:44" x14ac:dyDescent="0.2">
      <c r="A265" s="39" t="s">
        <v>204</v>
      </c>
      <c r="C265" s="8">
        <f t="shared" si="173"/>
        <v>2.0943147065540715</v>
      </c>
      <c r="D265" s="8">
        <f t="shared" si="173"/>
        <v>2.8533436467317332</v>
      </c>
      <c r="E265" s="8">
        <f t="shared" si="173"/>
        <v>2.1806226422450887</v>
      </c>
      <c r="F265" s="14"/>
      <c r="G265" s="14">
        <f t="shared" ref="G265:AR265" si="175">100*_xlfn.STDEV.S(G7,G237)/((G7+G237)/2)</f>
        <v>9.0049759419836324</v>
      </c>
      <c r="H265" s="8">
        <f t="shared" si="175"/>
        <v>4.2312488632566749</v>
      </c>
      <c r="I265" s="8">
        <f t="shared" si="175"/>
        <v>0.56835770327340462</v>
      </c>
      <c r="J265" s="14">
        <f t="shared" si="175"/>
        <v>3.4335989374764071</v>
      </c>
      <c r="K265" s="8">
        <f t="shared" si="175"/>
        <v>3.5624594717072693</v>
      </c>
      <c r="L265" s="8">
        <f t="shared" si="175"/>
        <v>7.6611862090489833</v>
      </c>
      <c r="M265" s="8">
        <f t="shared" si="175"/>
        <v>1.7005492950212715</v>
      </c>
      <c r="N265" s="8">
        <f t="shared" si="175"/>
        <v>1.0842820302970104</v>
      </c>
      <c r="O265" s="8">
        <f t="shared" si="175"/>
        <v>6.1423960309896568</v>
      </c>
      <c r="P265" s="8" t="e">
        <f t="shared" si="175"/>
        <v>#DIV/0!</v>
      </c>
      <c r="Q265" s="8" t="e">
        <f t="shared" si="175"/>
        <v>#DIV/0!</v>
      </c>
      <c r="R265" s="8">
        <f t="shared" si="175"/>
        <v>13.724859670382335</v>
      </c>
      <c r="S265" s="8">
        <f t="shared" si="175"/>
        <v>1.9406018008550205</v>
      </c>
      <c r="T265" s="8">
        <f t="shared" si="175"/>
        <v>3.3089432283398925</v>
      </c>
      <c r="U265" s="8">
        <f t="shared" si="175"/>
        <v>5.0049878646120911</v>
      </c>
      <c r="V265" s="8">
        <f t="shared" si="175"/>
        <v>15.689893748591974</v>
      </c>
      <c r="W265" s="8">
        <f t="shared" si="175"/>
        <v>9.3134891716515487</v>
      </c>
      <c r="X265" s="8" t="e">
        <f t="shared" si="175"/>
        <v>#DIV/0!</v>
      </c>
      <c r="Y265" s="8">
        <f t="shared" si="175"/>
        <v>11.241540584123728</v>
      </c>
      <c r="Z265" s="8">
        <f t="shared" si="175"/>
        <v>4.917233733272103</v>
      </c>
      <c r="AA265" s="8">
        <f t="shared" si="175"/>
        <v>1.4284985478516112</v>
      </c>
      <c r="AB265" s="8">
        <f t="shared" si="175"/>
        <v>1.8654317683759076</v>
      </c>
      <c r="AC265" s="8">
        <f t="shared" si="175"/>
        <v>6.1638528501221419</v>
      </c>
      <c r="AD265" s="8">
        <f t="shared" si="175"/>
        <v>3.1759771439089057</v>
      </c>
      <c r="AE265" s="8">
        <f t="shared" si="175"/>
        <v>4.250576546144055</v>
      </c>
      <c r="AF265" s="8">
        <f t="shared" si="175"/>
        <v>1.9716538892400539</v>
      </c>
      <c r="AG265" s="8">
        <f t="shared" si="175"/>
        <v>8.4874859160349381</v>
      </c>
      <c r="AH265" s="8">
        <f t="shared" si="175"/>
        <v>11.196748829681088</v>
      </c>
      <c r="AI265" s="8" t="e">
        <f t="shared" si="175"/>
        <v>#DIV/0!</v>
      </c>
      <c r="AJ265" s="8">
        <f t="shared" si="175"/>
        <v>11.001985574377411</v>
      </c>
      <c r="AK265" s="8" t="e">
        <f t="shared" si="175"/>
        <v>#DIV/0!</v>
      </c>
      <c r="AL265" s="8">
        <f t="shared" si="175"/>
        <v>17.34690232432698</v>
      </c>
      <c r="AM265" s="8">
        <f t="shared" si="175"/>
        <v>8.1404346164699941</v>
      </c>
      <c r="AN265" s="8">
        <f t="shared" si="175"/>
        <v>11.062558521734573</v>
      </c>
      <c r="AO265" s="8">
        <f t="shared" si="175"/>
        <v>3.2243948683980577</v>
      </c>
      <c r="AP265" s="8">
        <f t="shared" si="175"/>
        <v>8.1763953284954063</v>
      </c>
      <c r="AQ265" s="8">
        <f t="shared" si="175"/>
        <v>9.1431511330552144</v>
      </c>
      <c r="AR265" s="8">
        <f t="shared" si="175"/>
        <v>1.779417903525166</v>
      </c>
    </row>
    <row r="266" spans="1:44" x14ac:dyDescent="0.2">
      <c r="A266" s="39" t="s">
        <v>202</v>
      </c>
      <c r="C266" s="8">
        <f>100*_xlfn.STDEV.S(C7,C238)/((C7+C238)/2)</f>
        <v>3.0220110190072309</v>
      </c>
      <c r="D266" s="8">
        <f>100*_xlfn.STDEV.S(D7,D238)/((D7+D238)/2)</f>
        <v>1.8558185593438379</v>
      </c>
      <c r="E266" s="8">
        <f>100*_xlfn.STDEV.S(E7,E238)/((E7+E238)/2)</f>
        <v>1.3216949181056963</v>
      </c>
      <c r="F266" s="14"/>
      <c r="G266" s="14">
        <f t="shared" ref="G266:AR266" si="176">100*_xlfn.STDEV.S(G7,G238)/((G7+G238)/2)</f>
        <v>0.74137866250252482</v>
      </c>
      <c r="H266" s="8">
        <f t="shared" si="176"/>
        <v>3.3151947431273268</v>
      </c>
      <c r="I266" s="8">
        <f t="shared" si="176"/>
        <v>1.9022586526831904</v>
      </c>
      <c r="J266" s="14">
        <f t="shared" si="176"/>
        <v>3.1046323473746975</v>
      </c>
      <c r="K266" s="8">
        <f t="shared" si="176"/>
        <v>3.352160755683701</v>
      </c>
      <c r="L266" s="8">
        <f t="shared" si="176"/>
        <v>1.5087062147719672</v>
      </c>
      <c r="M266" s="8">
        <f t="shared" si="176"/>
        <v>1.7913065583809908</v>
      </c>
      <c r="N266" s="8">
        <f t="shared" si="176"/>
        <v>0.46266528758116449</v>
      </c>
      <c r="O266" s="8">
        <f t="shared" si="176"/>
        <v>7.3039608565469365</v>
      </c>
      <c r="P266" s="8" t="e">
        <f t="shared" si="176"/>
        <v>#DIV/0!</v>
      </c>
      <c r="Q266" s="8" t="e">
        <f t="shared" si="176"/>
        <v>#DIV/0!</v>
      </c>
      <c r="R266" s="8">
        <f t="shared" si="176"/>
        <v>7.2875829577105025</v>
      </c>
      <c r="S266" s="8">
        <f t="shared" si="176"/>
        <v>6.7622300332888594</v>
      </c>
      <c r="T266" s="8">
        <f t="shared" si="176"/>
        <v>5.4256615685554959</v>
      </c>
      <c r="U266" s="8">
        <f t="shared" si="176"/>
        <v>4.3941024912699644</v>
      </c>
      <c r="V266" s="8">
        <f t="shared" si="176"/>
        <v>14.102203898831133</v>
      </c>
      <c r="W266" s="8">
        <f t="shared" si="176"/>
        <v>7.5399790791008483</v>
      </c>
      <c r="X266" s="8" t="e">
        <f t="shared" si="176"/>
        <v>#DIV/0!</v>
      </c>
      <c r="Y266" s="8">
        <f t="shared" si="176"/>
        <v>86.177022491352474</v>
      </c>
      <c r="Z266" s="8">
        <f t="shared" si="176"/>
        <v>4.0576501789603849</v>
      </c>
      <c r="AA266" s="8">
        <f t="shared" si="176"/>
        <v>0.73158680106845775</v>
      </c>
      <c r="AB266" s="8">
        <f t="shared" si="176"/>
        <v>0.83204821471941104</v>
      </c>
      <c r="AC266" s="8">
        <f t="shared" si="176"/>
        <v>5.0734601864401547</v>
      </c>
      <c r="AD266" s="8">
        <f t="shared" si="176"/>
        <v>2.4666515622786567</v>
      </c>
      <c r="AE266" s="8">
        <f t="shared" si="176"/>
        <v>6.0760109466839136</v>
      </c>
      <c r="AF266" s="8">
        <f t="shared" si="176"/>
        <v>4.5996620768975163</v>
      </c>
      <c r="AG266" s="8">
        <f t="shared" si="176"/>
        <v>6.4702581285043541</v>
      </c>
      <c r="AH266" s="8">
        <f t="shared" si="176"/>
        <v>8.9969848898487239</v>
      </c>
      <c r="AI266" s="8" t="e">
        <f t="shared" si="176"/>
        <v>#DIV/0!</v>
      </c>
      <c r="AJ266" s="8">
        <f t="shared" si="176"/>
        <v>8.3321499693956316</v>
      </c>
      <c r="AK266" s="8" t="e">
        <f t="shared" si="176"/>
        <v>#DIV/0!</v>
      </c>
      <c r="AL266" s="8">
        <f t="shared" si="176"/>
        <v>10.705202264975622</v>
      </c>
      <c r="AM266" s="8">
        <f t="shared" si="176"/>
        <v>10.341558627195555</v>
      </c>
      <c r="AN266" s="8">
        <f t="shared" si="176"/>
        <v>9.1525303619135592</v>
      </c>
      <c r="AO266" s="8">
        <f t="shared" si="176"/>
        <v>3.1401360419366044</v>
      </c>
      <c r="AP266" s="8">
        <f t="shared" si="176"/>
        <v>19.226644858410463</v>
      </c>
      <c r="AQ266" s="8">
        <f t="shared" si="176"/>
        <v>7.6964003394454217</v>
      </c>
      <c r="AR266" s="8">
        <f t="shared" si="176"/>
        <v>1.8580908118770658</v>
      </c>
    </row>
    <row r="267" spans="1:44" x14ac:dyDescent="0.2">
      <c r="A267" s="39" t="s">
        <v>214</v>
      </c>
      <c r="C267" s="8">
        <f>100*_xlfn.STDEV.S(C7,C239)/((C7+C239)/2)</f>
        <v>0.79340956667403362</v>
      </c>
      <c r="D267" s="8">
        <f>100*_xlfn.STDEV.S(D7,D239)/((D7+D239)/2)</f>
        <v>1.8968387115764513</v>
      </c>
      <c r="E267" s="8">
        <f>100*_xlfn.STDEV.S(E7,E239)/((E7+E239)/2)</f>
        <v>0.89088599137300095</v>
      </c>
      <c r="F267" s="14"/>
      <c r="G267" s="14">
        <f t="shared" ref="G267:AR267" si="177">100*_xlfn.STDEV.S(G7,G239)/((G7+G239)/2)</f>
        <v>20.104767034610301</v>
      </c>
      <c r="H267" s="8">
        <f t="shared" si="177"/>
        <v>1.9861719796995803</v>
      </c>
      <c r="I267" s="8">
        <f t="shared" si="177"/>
        <v>5.4513456225637373</v>
      </c>
      <c r="J267" s="14">
        <f t="shared" si="177"/>
        <v>5.3936173105718934</v>
      </c>
      <c r="K267" s="8">
        <f t="shared" si="177"/>
        <v>1.3196579254560041</v>
      </c>
      <c r="L267" s="8">
        <f t="shared" si="177"/>
        <v>6.8211972621949473</v>
      </c>
      <c r="M267" s="8">
        <f t="shared" si="177"/>
        <v>9.5554889624469508E-2</v>
      </c>
      <c r="N267" s="8">
        <f t="shared" si="177"/>
        <v>1.0897951808466844</v>
      </c>
      <c r="O267" s="8">
        <f t="shared" si="177"/>
        <v>7.3214318373091061</v>
      </c>
      <c r="P267" s="8" t="e">
        <f t="shared" si="177"/>
        <v>#DIV/0!</v>
      </c>
      <c r="Q267" s="8" t="e">
        <f t="shared" si="177"/>
        <v>#DIV/0!</v>
      </c>
      <c r="R267" s="8">
        <f t="shared" si="177"/>
        <v>3.2626082259568316</v>
      </c>
      <c r="S267" s="8">
        <f t="shared" si="177"/>
        <v>8.1211574607741603</v>
      </c>
      <c r="T267" s="8">
        <f t="shared" si="177"/>
        <v>11.896359187874072</v>
      </c>
      <c r="U267" s="8">
        <f t="shared" si="177"/>
        <v>3.5443910454464844</v>
      </c>
      <c r="V267" s="8">
        <f t="shared" si="177"/>
        <v>13.60727644037544</v>
      </c>
      <c r="W267" s="8">
        <f t="shared" si="177"/>
        <v>5.5552901796185186</v>
      </c>
      <c r="X267" s="8" t="e">
        <f t="shared" si="177"/>
        <v>#DIV/0!</v>
      </c>
      <c r="Y267" s="8">
        <f t="shared" si="177"/>
        <v>106.34988670750933</v>
      </c>
      <c r="Z267" s="8">
        <f t="shared" si="177"/>
        <v>2.8370219064748365</v>
      </c>
      <c r="AA267" s="8">
        <f t="shared" si="177"/>
        <v>1.4779847857079631</v>
      </c>
      <c r="AB267" s="8">
        <f t="shared" si="177"/>
        <v>1.2303978407175085</v>
      </c>
      <c r="AC267" s="8">
        <f t="shared" si="177"/>
        <v>5.8023025085325894</v>
      </c>
      <c r="AD267" s="8">
        <f t="shared" si="177"/>
        <v>1.6526927068926867</v>
      </c>
      <c r="AE267" s="8">
        <f t="shared" si="177"/>
        <v>12.059509103912381</v>
      </c>
      <c r="AF267" s="8">
        <f t="shared" si="177"/>
        <v>8.1713374562638315</v>
      </c>
      <c r="AG267" s="8">
        <f t="shared" si="177"/>
        <v>6.2715924705777732</v>
      </c>
      <c r="AH267" s="8">
        <f t="shared" si="177"/>
        <v>12.630927989250846</v>
      </c>
      <c r="AI267" s="8" t="e">
        <f t="shared" si="177"/>
        <v>#DIV/0!</v>
      </c>
      <c r="AJ267" s="8">
        <f t="shared" si="177"/>
        <v>12.272211099058806</v>
      </c>
      <c r="AK267" s="8" t="e">
        <f t="shared" si="177"/>
        <v>#DIV/0!</v>
      </c>
      <c r="AL267" s="8">
        <f t="shared" si="177"/>
        <v>10.041705910708517</v>
      </c>
      <c r="AM267" s="8">
        <f t="shared" si="177"/>
        <v>16.806910382381052</v>
      </c>
      <c r="AN267" s="8">
        <f t="shared" si="177"/>
        <v>11.11581354153827</v>
      </c>
      <c r="AO267" s="8">
        <f t="shared" si="177"/>
        <v>3.0934642499447724</v>
      </c>
      <c r="AP267" s="8">
        <f t="shared" si="177"/>
        <v>14.781726810305702</v>
      </c>
      <c r="AQ267" s="8">
        <f t="shared" si="177"/>
        <v>16.018685312667341</v>
      </c>
      <c r="AR267" s="8">
        <f t="shared" si="177"/>
        <v>9.7595703970472112</v>
      </c>
    </row>
    <row r="268" spans="1:44" x14ac:dyDescent="0.2">
      <c r="A268" s="39" t="s">
        <v>215</v>
      </c>
      <c r="C268" s="8">
        <f>100*_xlfn.STDEV.S(C7,C240)/((C7+C240)/2)</f>
        <v>1.3963161192969384</v>
      </c>
      <c r="D268" s="8">
        <f>100*_xlfn.STDEV.S(D7,D240)/((D7+D240)/2)</f>
        <v>0.89855951500955555</v>
      </c>
      <c r="E268" s="8">
        <f>100*_xlfn.STDEV.S(E7,E240)/((E7+E240)/2)</f>
        <v>0.64923339905034572</v>
      </c>
      <c r="F268" s="14"/>
      <c r="G268" s="14">
        <f t="shared" ref="G268:AR268" si="178">100*_xlfn.STDEV.S(G7,G240)/((G7+G240)/2)</f>
        <v>17.946765654206796</v>
      </c>
      <c r="H268" s="8">
        <f t="shared" si="178"/>
        <v>4.5410793461097283</v>
      </c>
      <c r="I268" s="8">
        <f t="shared" si="178"/>
        <v>2.5861601142175514</v>
      </c>
      <c r="J268" s="14">
        <f t="shared" si="178"/>
        <v>3.3248011427934716</v>
      </c>
      <c r="K268" s="8">
        <f t="shared" si="178"/>
        <v>1.7177024791066864</v>
      </c>
      <c r="L268" s="8">
        <f t="shared" si="178"/>
        <v>5.3276000549687614</v>
      </c>
      <c r="M268" s="8">
        <f t="shared" si="178"/>
        <v>1.8820623460500694</v>
      </c>
      <c r="N268" s="8">
        <f t="shared" si="178"/>
        <v>0.41637903177115759</v>
      </c>
      <c r="O268" s="8">
        <f t="shared" si="178"/>
        <v>9.0288145867651171</v>
      </c>
      <c r="P268" s="8" t="e">
        <f t="shared" si="178"/>
        <v>#DIV/0!</v>
      </c>
      <c r="Q268" s="8" t="e">
        <f t="shared" si="178"/>
        <v>#DIV/0!</v>
      </c>
      <c r="R268" s="8">
        <f t="shared" si="178"/>
        <v>4.1184831226771292</v>
      </c>
      <c r="S268" s="8">
        <f t="shared" si="178"/>
        <v>4.2698043727766768</v>
      </c>
      <c r="T268" s="8">
        <f t="shared" si="178"/>
        <v>8.2436394422821575</v>
      </c>
      <c r="U268" s="8">
        <f t="shared" si="178"/>
        <v>1.3471737675175608</v>
      </c>
      <c r="V268" s="8">
        <f t="shared" si="178"/>
        <v>11.704497048110378</v>
      </c>
      <c r="W268" s="8">
        <f t="shared" si="178"/>
        <v>2.7756650594239991</v>
      </c>
      <c r="X268" s="8" t="e">
        <f t="shared" si="178"/>
        <v>#DIV/0!</v>
      </c>
      <c r="Y268" s="8">
        <f t="shared" si="178"/>
        <v>119.10631995253542</v>
      </c>
      <c r="Z268" s="8">
        <f t="shared" si="178"/>
        <v>1.5831080416239722</v>
      </c>
      <c r="AA268" s="8">
        <f t="shared" si="178"/>
        <v>3.309784623061907</v>
      </c>
      <c r="AB268" s="8">
        <f t="shared" si="178"/>
        <v>1.4855943757951766</v>
      </c>
      <c r="AC268" s="8">
        <f t="shared" si="178"/>
        <v>2.8965977898804049</v>
      </c>
      <c r="AD268" s="8">
        <f t="shared" si="178"/>
        <v>2.7046997626852045</v>
      </c>
      <c r="AE268" s="8">
        <f t="shared" si="178"/>
        <v>8.8339391500486126</v>
      </c>
      <c r="AF268" s="8">
        <f t="shared" si="178"/>
        <v>11.244275070987158</v>
      </c>
      <c r="AG268" s="8">
        <f t="shared" si="178"/>
        <v>5.516885218162324</v>
      </c>
      <c r="AH268" s="8">
        <f t="shared" si="178"/>
        <v>10.634459135120476</v>
      </c>
      <c r="AI268" s="8" t="e">
        <f t="shared" si="178"/>
        <v>#DIV/0!</v>
      </c>
      <c r="AJ268" s="8">
        <f t="shared" si="178"/>
        <v>10.149630025448133</v>
      </c>
      <c r="AK268" s="8" t="e">
        <f t="shared" si="178"/>
        <v>#DIV/0!</v>
      </c>
      <c r="AL268" s="8">
        <f t="shared" si="178"/>
        <v>9.7121233785062575</v>
      </c>
      <c r="AM268" s="8">
        <f t="shared" si="178"/>
        <v>17.200076111520644</v>
      </c>
      <c r="AN268" s="8">
        <f t="shared" si="178"/>
        <v>12.284886420755198</v>
      </c>
      <c r="AO268" s="8">
        <f t="shared" si="178"/>
        <v>4.4647970430992565</v>
      </c>
      <c r="AP268" s="8">
        <f t="shared" si="178"/>
        <v>17.635493485577648</v>
      </c>
      <c r="AQ268" s="8">
        <f t="shared" si="178"/>
        <v>12.699547101225981</v>
      </c>
      <c r="AR268" s="8">
        <f t="shared" si="178"/>
        <v>8.8091422579672773</v>
      </c>
    </row>
    <row r="269" spans="1:44" x14ac:dyDescent="0.2">
      <c r="A269" s="39" t="s">
        <v>216</v>
      </c>
      <c r="C269" s="8">
        <f>100*_xlfn.STDEV.S(C7,C241)/((C7+C241)/2)</f>
        <v>1.8052529232546046</v>
      </c>
      <c r="D269" s="8">
        <f>100*_xlfn.STDEV.S(D7,D241)/((D7+D241)/2)</f>
        <v>2.2456824634205197</v>
      </c>
      <c r="E269" s="8">
        <f>100*_xlfn.STDEV.S(E7,E241)/((E7+E241)/2)</f>
        <v>0.96869930829350481</v>
      </c>
      <c r="F269" s="14"/>
      <c r="G269" s="14">
        <f t="shared" ref="G269:AR269" si="179">100*_xlfn.STDEV.S(G7,G241)/((G7+G241)/2)</f>
        <v>31.15902525833917</v>
      </c>
      <c r="H269" s="8">
        <f t="shared" si="179"/>
        <v>7.9696854150691552</v>
      </c>
      <c r="I269" s="8">
        <f t="shared" si="179"/>
        <v>4.2888382840868413</v>
      </c>
      <c r="J269" s="14">
        <f t="shared" si="179"/>
        <v>5.6027701022396359</v>
      </c>
      <c r="K269" s="8">
        <f t="shared" si="179"/>
        <v>2.3008383472328928</v>
      </c>
      <c r="L269" s="8">
        <f t="shared" si="179"/>
        <v>3.2792838559842408</v>
      </c>
      <c r="M269" s="8">
        <f t="shared" si="179"/>
        <v>0.51658997553677521</v>
      </c>
      <c r="N269" s="8">
        <f t="shared" si="179"/>
        <v>2.0500727052082208</v>
      </c>
      <c r="O269" s="8">
        <f t="shared" si="179"/>
        <v>6.3496336521816881</v>
      </c>
      <c r="P269" s="8" t="e">
        <f t="shared" si="179"/>
        <v>#DIV/0!</v>
      </c>
      <c r="Q269" s="8" t="e">
        <f t="shared" si="179"/>
        <v>#DIV/0!</v>
      </c>
      <c r="R269" s="8">
        <f t="shared" si="179"/>
        <v>18.631259429876881</v>
      </c>
      <c r="S269" s="8">
        <f t="shared" si="179"/>
        <v>3.2064048037919215</v>
      </c>
      <c r="T269" s="8">
        <f t="shared" si="179"/>
        <v>9.0007124408973507</v>
      </c>
      <c r="U269" s="8">
        <f t="shared" si="179"/>
        <v>0.43964614470228824</v>
      </c>
      <c r="V269" s="8">
        <f t="shared" si="179"/>
        <v>13.534512640428975</v>
      </c>
      <c r="W269" s="8">
        <f t="shared" si="179"/>
        <v>3.4905272035362742</v>
      </c>
      <c r="X269" s="8" t="e">
        <f t="shared" si="179"/>
        <v>#DIV/0!</v>
      </c>
      <c r="Y269" s="8">
        <f t="shared" si="179"/>
        <v>116.36410019719889</v>
      </c>
      <c r="Z269" s="8">
        <f t="shared" si="179"/>
        <v>3.4602125327790714</v>
      </c>
      <c r="AA269" s="8">
        <f t="shared" si="179"/>
        <v>0.51429368924817132</v>
      </c>
      <c r="AB269" s="8">
        <f t="shared" si="179"/>
        <v>0.23608710923911466</v>
      </c>
      <c r="AC269" s="8">
        <f t="shared" si="179"/>
        <v>5.3382986380499853</v>
      </c>
      <c r="AD269" s="8">
        <f t="shared" si="179"/>
        <v>4.6922998301155587</v>
      </c>
      <c r="AE269" s="8">
        <f t="shared" si="179"/>
        <v>15.786180063764299</v>
      </c>
      <c r="AF269" s="8">
        <f t="shared" si="179"/>
        <v>15.364399488839803</v>
      </c>
      <c r="AG269" s="8">
        <f t="shared" si="179"/>
        <v>9.6944686039100123</v>
      </c>
      <c r="AH269" s="8">
        <f t="shared" si="179"/>
        <v>18.401252480532136</v>
      </c>
      <c r="AI269" s="8" t="e">
        <f t="shared" si="179"/>
        <v>#DIV/0!</v>
      </c>
      <c r="AJ269" s="8">
        <f t="shared" si="179"/>
        <v>22.647518833529368</v>
      </c>
      <c r="AK269" s="8" t="e">
        <f t="shared" si="179"/>
        <v>#DIV/0!</v>
      </c>
      <c r="AL269" s="8">
        <f t="shared" si="179"/>
        <v>23.445064152911609</v>
      </c>
      <c r="AM269" s="8">
        <f t="shared" si="179"/>
        <v>19.799986457861788</v>
      </c>
      <c r="AN269" s="8">
        <f t="shared" si="179"/>
        <v>30.900248988970361</v>
      </c>
      <c r="AO269" s="8">
        <f t="shared" si="179"/>
        <v>0.39807613222392391</v>
      </c>
      <c r="AP269" s="8">
        <f t="shared" si="179"/>
        <v>26.981387060808981</v>
      </c>
      <c r="AQ269" s="8">
        <f t="shared" si="179"/>
        <v>32.085223058401752</v>
      </c>
      <c r="AR269" s="8">
        <f t="shared" si="179"/>
        <v>34.756061179647524</v>
      </c>
    </row>
    <row r="270" spans="1:44" x14ac:dyDescent="0.2">
      <c r="A270" s="39" t="s">
        <v>218</v>
      </c>
      <c r="C270" s="8">
        <f>100*_xlfn.STDEV.S(C7,C242)/((C7+C242)/2)</f>
        <v>3.2786825525749395</v>
      </c>
      <c r="D270" s="8">
        <f>100*_xlfn.STDEV.S(D7,D242)/((D7+D242)/2)</f>
        <v>4.6210892619053388</v>
      </c>
      <c r="E270" s="8">
        <f>100*_xlfn.STDEV.S(E7,E242)/((E7+E242)/2)</f>
        <v>6.8720171726346422</v>
      </c>
      <c r="F270" s="14"/>
      <c r="G270" s="14">
        <f t="shared" ref="G270:AR270" si="180">100*_xlfn.STDEV.S(G7,G242)/((G7+G242)/2)</f>
        <v>35.110030247641895</v>
      </c>
      <c r="H270" s="8">
        <f t="shared" si="180"/>
        <v>1.8616237997552465</v>
      </c>
      <c r="I270" s="8">
        <f t="shared" si="180"/>
        <v>1.8152101726848768</v>
      </c>
      <c r="J270" s="14">
        <f t="shared" si="180"/>
        <v>1.5953350867937228</v>
      </c>
      <c r="K270" s="8">
        <f t="shared" si="180"/>
        <v>3.8406375755542848</v>
      </c>
      <c r="L270" s="8">
        <f t="shared" si="180"/>
        <v>12.717688858000546</v>
      </c>
      <c r="M270" s="8">
        <f t="shared" si="180"/>
        <v>4.5072814131531729</v>
      </c>
      <c r="N270" s="8">
        <f t="shared" si="180"/>
        <v>3.3950545982290703</v>
      </c>
      <c r="O270" s="8">
        <f t="shared" si="180"/>
        <v>11.554251888801163</v>
      </c>
      <c r="P270" s="8" t="e">
        <f t="shared" si="180"/>
        <v>#DIV/0!</v>
      </c>
      <c r="Q270" s="8" t="e">
        <f t="shared" si="180"/>
        <v>#DIV/0!</v>
      </c>
      <c r="R270" s="8">
        <f t="shared" si="180"/>
        <v>10.454344121290118</v>
      </c>
      <c r="S270" s="8">
        <f t="shared" si="180"/>
        <v>1.3041476449703018</v>
      </c>
      <c r="T270" s="8">
        <f t="shared" si="180"/>
        <v>14.167825878881285</v>
      </c>
      <c r="U270" s="8">
        <f t="shared" si="180"/>
        <v>6.0353417476433115</v>
      </c>
      <c r="V270" s="8">
        <f t="shared" si="180"/>
        <v>6.356877166130201</v>
      </c>
      <c r="W270" s="8">
        <f t="shared" si="180"/>
        <v>3.2774383463501571</v>
      </c>
      <c r="X270" s="8" t="e">
        <f t="shared" si="180"/>
        <v>#DIV/0!</v>
      </c>
      <c r="Y270" s="8">
        <f t="shared" si="180"/>
        <v>110.32838452389241</v>
      </c>
      <c r="Z270" s="8">
        <f t="shared" si="180"/>
        <v>2.3302889620392739</v>
      </c>
      <c r="AA270" s="8">
        <f t="shared" si="180"/>
        <v>5.2680439586845553</v>
      </c>
      <c r="AB270" s="8">
        <f t="shared" si="180"/>
        <v>7.2201910364772193</v>
      </c>
      <c r="AC270" s="8">
        <f t="shared" si="180"/>
        <v>0.8561067715459042</v>
      </c>
      <c r="AD270" s="8">
        <f t="shared" si="180"/>
        <v>2.2917516961271507</v>
      </c>
      <c r="AE270" s="8">
        <f t="shared" si="180"/>
        <v>6.3329229775743725</v>
      </c>
      <c r="AF270" s="8">
        <f t="shared" si="180"/>
        <v>8.086491290447313</v>
      </c>
      <c r="AG270" s="8">
        <f t="shared" si="180"/>
        <v>4.6571851106400848</v>
      </c>
      <c r="AH270" s="8">
        <f t="shared" si="180"/>
        <v>16.285679856004844</v>
      </c>
      <c r="AI270" s="8" t="e">
        <f t="shared" si="180"/>
        <v>#DIV/0!</v>
      </c>
      <c r="AJ270" s="8">
        <f t="shared" si="180"/>
        <v>18.70024932548613</v>
      </c>
      <c r="AK270" s="8" t="e">
        <f t="shared" si="180"/>
        <v>#DIV/0!</v>
      </c>
      <c r="AL270" s="8">
        <f t="shared" si="180"/>
        <v>18.033483053357383</v>
      </c>
      <c r="AM270" s="8">
        <f t="shared" si="180"/>
        <v>13.332987232163104</v>
      </c>
      <c r="AN270" s="8">
        <f t="shared" si="180"/>
        <v>25.189428712135477</v>
      </c>
      <c r="AO270" s="8">
        <f t="shared" si="180"/>
        <v>6.7391972418403574</v>
      </c>
      <c r="AP270" s="8">
        <f t="shared" si="180"/>
        <v>22.056338957637756</v>
      </c>
      <c r="AQ270" s="8">
        <f t="shared" si="180"/>
        <v>30.234542994029304</v>
      </c>
      <c r="AR270" s="8">
        <f t="shared" si="180"/>
        <v>31.791871448127036</v>
      </c>
    </row>
    <row r="271" spans="1:44" x14ac:dyDescent="0.2">
      <c r="A271" s="39" t="s">
        <v>217</v>
      </c>
      <c r="C271" s="8">
        <f>100*_xlfn.STDEV.S(C7,C243)/((C7+C243)/2)</f>
        <v>5.1253889955137923</v>
      </c>
      <c r="D271" s="8">
        <f>100*_xlfn.STDEV.S(D7,D243)/((D7+D243)/2)</f>
        <v>6.4082626414663002</v>
      </c>
      <c r="E271" s="8">
        <f>100*_xlfn.STDEV.S(E7,E243)/((E7+E243)/2)</f>
        <v>2.2005940278726839</v>
      </c>
      <c r="F271" s="14"/>
      <c r="G271" s="14">
        <f t="shared" ref="G271:AR271" si="181">100*_xlfn.STDEV.S(G7,G243)/((G7+G243)/2)</f>
        <v>32.43155765404515</v>
      </c>
      <c r="H271" s="8">
        <f t="shared" si="181"/>
        <v>13.804045611106419</v>
      </c>
      <c r="I271" s="8">
        <f t="shared" si="181"/>
        <v>11.096767955762692</v>
      </c>
      <c r="J271" s="14">
        <f t="shared" si="181"/>
        <v>12.040684199092503</v>
      </c>
      <c r="K271" s="8">
        <f t="shared" si="181"/>
        <v>8.6732147866176241</v>
      </c>
      <c r="L271" s="8">
        <f t="shared" si="181"/>
        <v>1.0497873739779056</v>
      </c>
      <c r="M271" s="8">
        <f t="shared" si="181"/>
        <v>6.3727561804725763</v>
      </c>
      <c r="N271" s="8">
        <f t="shared" si="181"/>
        <v>8.7732444554785296</v>
      </c>
      <c r="O271" s="8">
        <f t="shared" si="181"/>
        <v>2.6985104179248418E-2</v>
      </c>
      <c r="P271" s="8" t="e">
        <f t="shared" si="181"/>
        <v>#DIV/0!</v>
      </c>
      <c r="Q271" s="8" t="e">
        <f t="shared" si="181"/>
        <v>#DIV/0!</v>
      </c>
      <c r="R271" s="8">
        <f t="shared" si="181"/>
        <v>16.696899175084059</v>
      </c>
      <c r="S271" s="8">
        <f t="shared" si="181"/>
        <v>2.4669169682837135</v>
      </c>
      <c r="T271" s="8">
        <f t="shared" si="181"/>
        <v>0.34627495503255357</v>
      </c>
      <c r="U271" s="8">
        <f t="shared" si="181"/>
        <v>8.8763056932726272</v>
      </c>
      <c r="V271" s="8">
        <f t="shared" si="181"/>
        <v>22.100892283554511</v>
      </c>
      <c r="W271" s="8">
        <f t="shared" si="181"/>
        <v>12.973706391542335</v>
      </c>
      <c r="X271" s="8" t="e">
        <f t="shared" si="181"/>
        <v>#DIV/0!</v>
      </c>
      <c r="Y271" s="8">
        <f t="shared" si="181"/>
        <v>112.82559674284025</v>
      </c>
      <c r="Z271" s="8">
        <f t="shared" si="181"/>
        <v>17.242293190051864</v>
      </c>
      <c r="AA271" s="8">
        <f t="shared" si="181"/>
        <v>12.789355202775255</v>
      </c>
      <c r="AB271" s="8">
        <f t="shared" si="181"/>
        <v>14.829035157111562</v>
      </c>
      <c r="AC271" s="8">
        <f t="shared" si="181"/>
        <v>21.688016383509886</v>
      </c>
      <c r="AD271" s="8">
        <f t="shared" si="181"/>
        <v>16.789314901540806</v>
      </c>
      <c r="AE271" s="8">
        <f t="shared" si="181"/>
        <v>28.864316450675133</v>
      </c>
      <c r="AF271" s="8">
        <f t="shared" si="181"/>
        <v>22.246622618516358</v>
      </c>
      <c r="AG271" s="8">
        <f t="shared" si="181"/>
        <v>20.767734824292685</v>
      </c>
      <c r="AH271" s="8">
        <f t="shared" si="181"/>
        <v>30.651093079524387</v>
      </c>
      <c r="AI271" s="8" t="e">
        <f t="shared" si="181"/>
        <v>#DIV/0!</v>
      </c>
      <c r="AJ271" s="8">
        <f t="shared" si="181"/>
        <v>37.188296517614489</v>
      </c>
      <c r="AK271" s="8" t="e">
        <f t="shared" si="181"/>
        <v>#DIV/0!</v>
      </c>
      <c r="AL271" s="8">
        <f t="shared" si="181"/>
        <v>42.039487083147378</v>
      </c>
      <c r="AM271" s="8">
        <f t="shared" si="181"/>
        <v>31.415663547433674</v>
      </c>
      <c r="AN271" s="8">
        <f t="shared" si="181"/>
        <v>42.26012210059821</v>
      </c>
      <c r="AO271" s="8">
        <f t="shared" si="181"/>
        <v>10.244400440001575</v>
      </c>
      <c r="AP271" s="8">
        <f t="shared" si="181"/>
        <v>42.41975743125014</v>
      </c>
      <c r="AQ271" s="8">
        <f t="shared" si="181"/>
        <v>51.750706642445323</v>
      </c>
      <c r="AR271" s="8">
        <f t="shared" si="181"/>
        <v>57.762665408630284</v>
      </c>
    </row>
    <row r="273" spans="1:44" x14ac:dyDescent="0.2">
      <c r="A273" s="39" t="s">
        <v>197</v>
      </c>
    </row>
    <row r="274" spans="1:44" x14ac:dyDescent="0.2">
      <c r="A274" s="39" t="s">
        <v>198</v>
      </c>
      <c r="C274" s="8">
        <f>_xlfn.STDEV.S(C5,C233)</f>
        <v>8.0610173055266493E-2</v>
      </c>
      <c r="D274" s="8">
        <f>_xlfn.STDEV.S(D5,D233)</f>
        <v>0.20930360723121763</v>
      </c>
      <c r="E274" s="8">
        <f>_xlfn.STDEV.S(E5,E233)</f>
        <v>7.0710678118653244E-3</v>
      </c>
      <c r="F274" s="14"/>
      <c r="G274" s="14">
        <f t="shared" ref="G274:AR274" si="182">_xlfn.STDEV.S(G5,G233)</f>
        <v>0.1949988370478152</v>
      </c>
      <c r="H274" s="8">
        <f t="shared" si="182"/>
        <v>3.3234018715767741E-2</v>
      </c>
      <c r="I274" s="8">
        <f t="shared" si="182"/>
        <v>0.37476659402887097</v>
      </c>
      <c r="J274" s="14">
        <f t="shared" si="182"/>
        <v>444.9658925233706</v>
      </c>
      <c r="K274" s="8">
        <f t="shared" si="182"/>
        <v>16.475588001646567</v>
      </c>
      <c r="L274" s="8">
        <f t="shared" si="182"/>
        <v>9.970205614730336</v>
      </c>
      <c r="M274" s="8">
        <f t="shared" si="182"/>
        <v>132.31558866257987</v>
      </c>
      <c r="N274" s="8">
        <f t="shared" si="182"/>
        <v>0.39597979746446693</v>
      </c>
      <c r="O274" s="8">
        <f t="shared" si="182"/>
        <v>0.95459415460184016</v>
      </c>
      <c r="P274" s="8">
        <f t="shared" si="182"/>
        <v>7.5660425586960507</v>
      </c>
      <c r="Q274" s="8">
        <f t="shared" si="182"/>
        <v>35.567471093683316</v>
      </c>
      <c r="R274" s="8">
        <f t="shared" si="182"/>
        <v>11.122789668064305</v>
      </c>
      <c r="S274" s="8">
        <f t="shared" si="182"/>
        <v>0.34648232278140845</v>
      </c>
      <c r="T274" s="8" t="e">
        <f t="shared" si="182"/>
        <v>#DIV/0!</v>
      </c>
      <c r="U274" s="8">
        <f t="shared" si="182"/>
        <v>8.7350314893536591</v>
      </c>
      <c r="V274" s="8">
        <f t="shared" si="182"/>
        <v>0.38890872965260165</v>
      </c>
      <c r="W274" s="8">
        <f t="shared" si="182"/>
        <v>0.58548441482246094</v>
      </c>
      <c r="X274" s="8">
        <f t="shared" si="182"/>
        <v>9.2630988335437675E-2</v>
      </c>
      <c r="Y274" s="8" t="e">
        <f t="shared" si="182"/>
        <v>#DIV/0!</v>
      </c>
      <c r="Z274" s="8">
        <f t="shared" si="182"/>
        <v>1.2268302653586582</v>
      </c>
      <c r="AA274" s="8">
        <f t="shared" si="182"/>
        <v>9.616652224137047E-2</v>
      </c>
      <c r="AB274" s="8">
        <f t="shared" si="182"/>
        <v>6.0104076400856674E-2</v>
      </c>
      <c r="AC274" s="8" t="e">
        <f t="shared" si="182"/>
        <v>#DIV/0!</v>
      </c>
      <c r="AD274" s="8">
        <f t="shared" si="182"/>
        <v>0.17253405460951773</v>
      </c>
      <c r="AE274" s="8">
        <f t="shared" si="182"/>
        <v>2.1213203435596444E-2</v>
      </c>
      <c r="AF274" s="8">
        <f t="shared" si="182"/>
        <v>7.6367532368147889E-2</v>
      </c>
      <c r="AG274" s="8">
        <f t="shared" si="182"/>
        <v>0.11879393923933994</v>
      </c>
      <c r="AH274" s="8" t="e">
        <f t="shared" si="182"/>
        <v>#DIV/0!</v>
      </c>
      <c r="AI274" s="8">
        <f t="shared" si="182"/>
        <v>0.920653029104884</v>
      </c>
      <c r="AJ274" s="8" t="e">
        <f t="shared" si="182"/>
        <v>#DIV/0!</v>
      </c>
      <c r="AK274" s="8" t="e">
        <f t="shared" si="182"/>
        <v>#DIV/0!</v>
      </c>
      <c r="AL274" s="8" t="e">
        <f t="shared" si="182"/>
        <v>#DIV/0!</v>
      </c>
      <c r="AM274" s="8">
        <f t="shared" si="182"/>
        <v>4.3840620433565985E-2</v>
      </c>
      <c r="AN274" s="8">
        <f t="shared" si="182"/>
        <v>6.3639610306789329E-3</v>
      </c>
      <c r="AO274" s="8">
        <f t="shared" si="182"/>
        <v>0.2156675682618974</v>
      </c>
      <c r="AP274" s="8">
        <f t="shared" si="182"/>
        <v>0.73326973209045043</v>
      </c>
      <c r="AQ274" s="8" t="e">
        <f t="shared" si="182"/>
        <v>#DIV/0!</v>
      </c>
      <c r="AR274" s="8" t="e">
        <f t="shared" si="182"/>
        <v>#DIV/0!</v>
      </c>
    </row>
    <row r="275" spans="1:44" x14ac:dyDescent="0.2">
      <c r="A275" s="39" t="s">
        <v>199</v>
      </c>
      <c r="C275" s="8">
        <f t="shared" ref="C275:E276" si="183">_xlfn.STDEV.S(C5,C234)</f>
        <v>1.4142135623730963E-2</v>
      </c>
      <c r="D275" s="8">
        <f t="shared" si="183"/>
        <v>7.9195959492893389E-2</v>
      </c>
      <c r="E275" s="8">
        <f t="shared" si="183"/>
        <v>0.5868986283848332</v>
      </c>
      <c r="F275" s="14"/>
      <c r="G275" s="14">
        <f t="shared" ref="G275:AR275" si="184">_xlfn.STDEV.S(G5,G234)</f>
        <v>3.0708077729877545</v>
      </c>
      <c r="H275" s="8">
        <f t="shared" si="184"/>
        <v>5.656854249492381E-3</v>
      </c>
      <c r="I275" s="8">
        <f t="shared" si="184"/>
        <v>9.8994949366115789E-2</v>
      </c>
      <c r="J275" s="14">
        <f t="shared" si="184"/>
        <v>230.71253782384667</v>
      </c>
      <c r="K275" s="8">
        <f t="shared" si="184"/>
        <v>36.062445840513924</v>
      </c>
      <c r="L275" s="8">
        <f t="shared" si="184"/>
        <v>26.092240225783588</v>
      </c>
      <c r="M275" s="8">
        <f t="shared" si="184"/>
        <v>184.64149047038561</v>
      </c>
      <c r="N275" s="8">
        <f t="shared" si="184"/>
        <v>7.0710678118654502E-2</v>
      </c>
      <c r="O275" s="8">
        <f t="shared" si="184"/>
        <v>2.2910259710444154</v>
      </c>
      <c r="P275" s="8">
        <f t="shared" si="184"/>
        <v>4.8790367901871816</v>
      </c>
      <c r="Q275" s="8">
        <f t="shared" si="184"/>
        <v>36.345288552988684</v>
      </c>
      <c r="R275" s="8">
        <f t="shared" si="184"/>
        <v>8.4994235098622983</v>
      </c>
      <c r="S275" s="8">
        <f t="shared" si="184"/>
        <v>0.17677669529663689</v>
      </c>
      <c r="T275" s="8" t="e">
        <f t="shared" si="184"/>
        <v>#DIV/0!</v>
      </c>
      <c r="U275" s="8">
        <f t="shared" si="184"/>
        <v>3.3610199523359028</v>
      </c>
      <c r="V275" s="8">
        <f t="shared" si="184"/>
        <v>0.82024386617639522</v>
      </c>
      <c r="W275" s="8">
        <f t="shared" si="184"/>
        <v>1.5683628406717625</v>
      </c>
      <c r="X275" s="8">
        <f t="shared" si="184"/>
        <v>2.0506096654409819E-2</v>
      </c>
      <c r="Y275" s="8" t="e">
        <f t="shared" si="184"/>
        <v>#DIV/0!</v>
      </c>
      <c r="Z275" s="8">
        <f t="shared" si="184"/>
        <v>0.93974491219692213</v>
      </c>
      <c r="AA275" s="8">
        <f t="shared" si="184"/>
        <v>0.1074802307403568</v>
      </c>
      <c r="AB275" s="8">
        <f t="shared" si="184"/>
        <v>0.29415642097360373</v>
      </c>
      <c r="AC275" s="8" t="e">
        <f t="shared" si="184"/>
        <v>#DIV/0!</v>
      </c>
      <c r="AD275" s="8">
        <f t="shared" si="184"/>
        <v>9.8994949366115175E-3</v>
      </c>
      <c r="AE275" s="8">
        <f t="shared" si="184"/>
        <v>9.3338095116624206E-2</v>
      </c>
      <c r="AF275" s="8">
        <f t="shared" si="184"/>
        <v>2.1213203435596446E-3</v>
      </c>
      <c r="AG275" s="8">
        <f t="shared" si="184"/>
        <v>0.35284628381208455</v>
      </c>
      <c r="AH275" s="8" t="e">
        <f t="shared" si="184"/>
        <v>#DIV/0!</v>
      </c>
      <c r="AI275" s="8">
        <f t="shared" si="184"/>
        <v>0.6752869760331528</v>
      </c>
      <c r="AJ275" s="8" t="e">
        <f t="shared" si="184"/>
        <v>#DIV/0!</v>
      </c>
      <c r="AK275" s="8" t="e">
        <f t="shared" si="184"/>
        <v>#DIV/0!</v>
      </c>
      <c r="AL275" s="8" t="e">
        <f t="shared" si="184"/>
        <v>#DIV/0!</v>
      </c>
      <c r="AM275" s="8">
        <f t="shared" si="184"/>
        <v>0.11384419177103418</v>
      </c>
      <c r="AN275" s="8">
        <f t="shared" si="184"/>
        <v>3.181980515339463E-2</v>
      </c>
      <c r="AO275" s="8">
        <f t="shared" si="184"/>
        <v>0.28567113959936463</v>
      </c>
      <c r="AP275" s="8">
        <f t="shared" si="184"/>
        <v>0.69862149981231325</v>
      </c>
      <c r="AQ275" s="8" t="e">
        <f t="shared" si="184"/>
        <v>#DIV/0!</v>
      </c>
      <c r="AR275" s="8" t="e">
        <f t="shared" si="184"/>
        <v>#DIV/0!</v>
      </c>
    </row>
    <row r="276" spans="1:44" x14ac:dyDescent="0.2">
      <c r="A276" s="39" t="s">
        <v>200</v>
      </c>
      <c r="C276" s="8">
        <f t="shared" si="183"/>
        <v>2.4748737341528947E-2</v>
      </c>
      <c r="D276" s="8">
        <f t="shared" si="183"/>
        <v>0.11101576464628736</v>
      </c>
      <c r="E276" s="8">
        <f t="shared" si="183"/>
        <v>0.14849242404917559</v>
      </c>
      <c r="F276" s="14"/>
      <c r="G276" s="14">
        <f t="shared" ref="G276:AR276" si="185">_xlfn.STDEV.S(G6,G235)</f>
        <v>0.93468980581822059</v>
      </c>
      <c r="H276" s="8">
        <f t="shared" si="185"/>
        <v>1.3435028842544414E-2</v>
      </c>
      <c r="I276" s="8">
        <f t="shared" si="185"/>
        <v>9.1923881554250478E-2</v>
      </c>
      <c r="J276" s="14">
        <f t="shared" si="185"/>
        <v>247.48737341529034</v>
      </c>
      <c r="K276" s="8">
        <f t="shared" si="185"/>
        <v>11.384419177103432</v>
      </c>
      <c r="L276" s="8">
        <f t="shared" si="185"/>
        <v>11.596551211459364</v>
      </c>
      <c r="M276" s="8">
        <f t="shared" si="185"/>
        <v>42.426406871192853</v>
      </c>
      <c r="N276" s="8">
        <f t="shared" si="185"/>
        <v>5.6568542494923851E-2</v>
      </c>
      <c r="O276" s="8">
        <f t="shared" si="185"/>
        <v>2.1991020894901623</v>
      </c>
      <c r="P276" s="8">
        <f t="shared" si="185"/>
        <v>4.5254833995939086</v>
      </c>
      <c r="Q276" s="8">
        <f t="shared" si="185"/>
        <v>82.943625433182049</v>
      </c>
      <c r="R276" s="8">
        <f t="shared" si="185"/>
        <v>11.808683245815345</v>
      </c>
      <c r="S276" s="8">
        <f t="shared" si="185"/>
        <v>7.0710678118640685E-3</v>
      </c>
      <c r="T276" s="8">
        <f t="shared" si="185"/>
        <v>0.17536248173426458</v>
      </c>
      <c r="U276" s="8">
        <f t="shared" si="185"/>
        <v>4.8459441928276581</v>
      </c>
      <c r="V276" s="8">
        <f t="shared" si="185"/>
        <v>2.248599564173221</v>
      </c>
      <c r="W276" s="8">
        <f t="shared" si="185"/>
        <v>7.0936952288634325</v>
      </c>
      <c r="X276" s="8">
        <f t="shared" si="185"/>
        <v>1.0960155108391492</v>
      </c>
      <c r="Y276" s="8" t="e">
        <f t="shared" si="185"/>
        <v>#DIV/0!</v>
      </c>
      <c r="Z276" s="8">
        <f t="shared" si="185"/>
        <v>1.4142135623730951</v>
      </c>
      <c r="AA276" s="8">
        <f t="shared" si="185"/>
        <v>0.6010407640085651</v>
      </c>
      <c r="AB276" s="8">
        <f t="shared" si="185"/>
        <v>0.49497474683058529</v>
      </c>
      <c r="AC276" s="8" t="e">
        <f t="shared" si="185"/>
        <v>#DIV/0!</v>
      </c>
      <c r="AD276" s="8">
        <f t="shared" si="185"/>
        <v>0.49497474683058273</v>
      </c>
      <c r="AE276" s="8">
        <f t="shared" si="185"/>
        <v>0.26799347006970187</v>
      </c>
      <c r="AF276" s="8" t="e">
        <f t="shared" si="185"/>
        <v>#DIV/0!</v>
      </c>
      <c r="AG276" s="8">
        <f t="shared" si="185"/>
        <v>3.4648232278141095E-2</v>
      </c>
      <c r="AH276" s="8">
        <f t="shared" si="185"/>
        <v>1.6263455967290608E-2</v>
      </c>
      <c r="AI276" s="8" t="e">
        <f t="shared" si="185"/>
        <v>#DIV/0!</v>
      </c>
      <c r="AJ276" s="8">
        <f t="shared" si="185"/>
        <v>8.3438600180012604E-2</v>
      </c>
      <c r="AK276" s="8" t="e">
        <f t="shared" si="185"/>
        <v>#DIV/0!</v>
      </c>
      <c r="AL276" s="8" t="e">
        <f t="shared" si="185"/>
        <v>#DIV/0!</v>
      </c>
      <c r="AM276" s="8">
        <f t="shared" si="185"/>
        <v>9.8994949366116736E-3</v>
      </c>
      <c r="AN276" s="8">
        <f t="shared" si="185"/>
        <v>1.1313708498984771E-2</v>
      </c>
      <c r="AO276" s="8">
        <f t="shared" si="185"/>
        <v>0.39739401102684052</v>
      </c>
      <c r="AP276" s="8" t="e">
        <f t="shared" si="185"/>
        <v>#DIV/0!</v>
      </c>
      <c r="AQ276" s="8">
        <f t="shared" si="185"/>
        <v>3.4648232278140782E-2</v>
      </c>
      <c r="AR276" s="8" t="e">
        <f t="shared" si="185"/>
        <v>#DIV/0!</v>
      </c>
    </row>
    <row r="277" spans="1:44" x14ac:dyDescent="0.2">
      <c r="A277" s="39" t="s">
        <v>201</v>
      </c>
      <c r="C277" s="8">
        <f t="shared" ref="C277:E278" si="186">_xlfn.STDEV.S(C6,C236)</f>
        <v>1.5556349186103902E-2</v>
      </c>
      <c r="D277" s="8">
        <f t="shared" si="186"/>
        <v>3.0405591591021019E-2</v>
      </c>
      <c r="E277" s="8">
        <f t="shared" si="186"/>
        <v>4.2426406871193201E-2</v>
      </c>
      <c r="F277" s="14"/>
      <c r="G277" s="14">
        <f t="shared" ref="G277:AR277" si="187">_xlfn.STDEV.S(G6,G236)</f>
        <v>0.800608217969624</v>
      </c>
      <c r="H277" s="8">
        <f t="shared" si="187"/>
        <v>2.1920310216782993E-2</v>
      </c>
      <c r="I277" s="8">
        <f t="shared" si="187"/>
        <v>8.4852813742385153E-2</v>
      </c>
      <c r="J277" s="14">
        <f t="shared" si="187"/>
        <v>445.47727214752365</v>
      </c>
      <c r="K277" s="8">
        <f t="shared" si="187"/>
        <v>4.5254833995938881</v>
      </c>
      <c r="L277" s="8">
        <f t="shared" si="187"/>
        <v>10.465180361560911</v>
      </c>
      <c r="M277" s="8">
        <f t="shared" si="187"/>
        <v>19.091883092036785</v>
      </c>
      <c r="N277" s="8">
        <f t="shared" si="187"/>
        <v>0.16263455967290624</v>
      </c>
      <c r="O277" s="8">
        <f t="shared" si="187"/>
        <v>2.1920310216782983</v>
      </c>
      <c r="P277" s="8">
        <f t="shared" si="187"/>
        <v>2.9698484809835013</v>
      </c>
      <c r="Q277" s="8">
        <f t="shared" si="187"/>
        <v>75.660425586960585</v>
      </c>
      <c r="R277" s="8">
        <f t="shared" si="187"/>
        <v>7.2831998462214376</v>
      </c>
      <c r="S277" s="8">
        <f t="shared" si="187"/>
        <v>0.19091883092036754</v>
      </c>
      <c r="T277" s="8">
        <f t="shared" si="187"/>
        <v>0.12940054095713807</v>
      </c>
      <c r="U277" s="8">
        <f t="shared" si="187"/>
        <v>6.613711145794027</v>
      </c>
      <c r="V277" s="8">
        <f t="shared" si="187"/>
        <v>2.4465894629054552</v>
      </c>
      <c r="W277" s="8">
        <f t="shared" si="187"/>
        <v>8.3664874349992253</v>
      </c>
      <c r="X277" s="8">
        <f t="shared" si="187"/>
        <v>1.2657211383239195</v>
      </c>
      <c r="Y277" s="8" t="e">
        <f t="shared" si="187"/>
        <v>#DIV/0!</v>
      </c>
      <c r="Z277" s="8">
        <f t="shared" si="187"/>
        <v>1.8384776310850195</v>
      </c>
      <c r="AA277" s="8">
        <f t="shared" si="187"/>
        <v>0.50911688245431475</v>
      </c>
      <c r="AB277" s="8">
        <f t="shared" si="187"/>
        <v>0.92630988335437892</v>
      </c>
      <c r="AC277" s="8" t="e">
        <f t="shared" si="187"/>
        <v>#DIV/0!</v>
      </c>
      <c r="AD277" s="8">
        <f t="shared" si="187"/>
        <v>0.7778174593052033</v>
      </c>
      <c r="AE277" s="8">
        <f t="shared" si="187"/>
        <v>0.20081832585697937</v>
      </c>
      <c r="AF277" s="8" t="e">
        <f t="shared" si="187"/>
        <v>#DIV/0!</v>
      </c>
      <c r="AG277" s="8">
        <f t="shared" si="187"/>
        <v>0.20930360723121824</v>
      </c>
      <c r="AH277" s="8">
        <f t="shared" si="187"/>
        <v>4.1719300090006343E-2</v>
      </c>
      <c r="AI277" s="8" t="e">
        <f t="shared" si="187"/>
        <v>#DIV/0!</v>
      </c>
      <c r="AJ277" s="8">
        <f t="shared" si="187"/>
        <v>0.11172287142747453</v>
      </c>
      <c r="AK277" s="8" t="e">
        <f t="shared" si="187"/>
        <v>#DIV/0!</v>
      </c>
      <c r="AL277" s="8" t="e">
        <f t="shared" si="187"/>
        <v>#DIV/0!</v>
      </c>
      <c r="AM277" s="8">
        <f t="shared" si="187"/>
        <v>2.8284271247461926E-2</v>
      </c>
      <c r="AN277" s="8">
        <f t="shared" si="187"/>
        <v>1.6263455967290608E-2</v>
      </c>
      <c r="AO277" s="8">
        <f t="shared" si="187"/>
        <v>0.44194173824159283</v>
      </c>
      <c r="AP277" s="8" t="e">
        <f t="shared" si="187"/>
        <v>#DIV/0!</v>
      </c>
      <c r="AQ277" s="8">
        <f t="shared" si="187"/>
        <v>1.6970562748477157E-2</v>
      </c>
      <c r="AR277" s="8" t="e">
        <f t="shared" si="187"/>
        <v>#DIV/0!</v>
      </c>
    </row>
    <row r="278" spans="1:44" x14ac:dyDescent="0.2">
      <c r="A278" s="39" t="s">
        <v>204</v>
      </c>
      <c r="C278" s="8">
        <f t="shared" si="186"/>
        <v>6.7175144212721846E-2</v>
      </c>
      <c r="D278" s="8">
        <f t="shared" si="186"/>
        <v>0.10040916292848968</v>
      </c>
      <c r="E278" s="8">
        <f t="shared" si="186"/>
        <v>0.28991378028648457</v>
      </c>
      <c r="F278" s="14"/>
      <c r="G278" s="14">
        <f t="shared" ref="G278:AR278" si="188">_xlfn.STDEV.S(G7,G237)</f>
        <v>5.2029913980267617</v>
      </c>
      <c r="H278" s="8">
        <f t="shared" si="188"/>
        <v>7.3539105243401015E-2</v>
      </c>
      <c r="I278" s="8">
        <f t="shared" si="188"/>
        <v>4.0305086527633482E-2</v>
      </c>
      <c r="J278" s="14">
        <f t="shared" si="188"/>
        <v>452.54833995939043</v>
      </c>
      <c r="K278" s="8">
        <f t="shared" si="188"/>
        <v>15.202795795510772</v>
      </c>
      <c r="L278" s="8">
        <f t="shared" si="188"/>
        <v>1.3081475451951139</v>
      </c>
      <c r="M278" s="8">
        <f t="shared" si="188"/>
        <v>26.16295090390226</v>
      </c>
      <c r="N278" s="8">
        <f t="shared" si="188"/>
        <v>0.14849242404917559</v>
      </c>
      <c r="O278" s="8">
        <f t="shared" si="188"/>
        <v>2.3758787847867993</v>
      </c>
      <c r="P278" s="8" t="e">
        <f t="shared" si="188"/>
        <v>#DIV/0!</v>
      </c>
      <c r="Q278" s="8" t="e">
        <f t="shared" si="188"/>
        <v>#DIV/0!</v>
      </c>
      <c r="R278" s="8">
        <f t="shared" si="188"/>
        <v>19.304015126392756</v>
      </c>
      <c r="S278" s="8">
        <f t="shared" si="188"/>
        <v>0.45254833995939081</v>
      </c>
      <c r="T278" s="8">
        <f t="shared" si="188"/>
        <v>1.6263455967290572</v>
      </c>
      <c r="U278" s="8">
        <f t="shared" si="188"/>
        <v>16.725338116761623</v>
      </c>
      <c r="V278" s="8">
        <f t="shared" si="188"/>
        <v>5.2255191129685565</v>
      </c>
      <c r="W278" s="8">
        <f t="shared" si="188"/>
        <v>16.427504740525869</v>
      </c>
      <c r="X278" s="8" t="e">
        <f t="shared" si="188"/>
        <v>#DIV/0!</v>
      </c>
      <c r="Y278" s="8">
        <f t="shared" si="188"/>
        <v>0.11455129855222079</v>
      </c>
      <c r="Z278" s="8">
        <f t="shared" si="188"/>
        <v>32.456201256462514</v>
      </c>
      <c r="AA278" s="8">
        <f t="shared" si="188"/>
        <v>0.35355339059327379</v>
      </c>
      <c r="AB278" s="8">
        <f t="shared" si="188"/>
        <v>0.97580735803743734</v>
      </c>
      <c r="AC278" s="8">
        <f t="shared" si="188"/>
        <v>0.40163665171395874</v>
      </c>
      <c r="AD278" s="8">
        <f t="shared" si="188"/>
        <v>0.86974134085945376</v>
      </c>
      <c r="AE278" s="8">
        <f t="shared" si="188"/>
        <v>0.27647875144394007</v>
      </c>
      <c r="AF278" s="8">
        <f t="shared" si="188"/>
        <v>3.8890872965260066E-2</v>
      </c>
      <c r="AG278" s="8">
        <f t="shared" si="188"/>
        <v>0.54447222151364127</v>
      </c>
      <c r="AH278" s="8">
        <f t="shared" si="188"/>
        <v>0.11101576464628798</v>
      </c>
      <c r="AI278" s="8" t="e">
        <f t="shared" si="188"/>
        <v>#DIV/0!</v>
      </c>
      <c r="AJ278" s="8">
        <f t="shared" si="188"/>
        <v>0.13576450198781725</v>
      </c>
      <c r="AK278" s="8" t="e">
        <f t="shared" si="188"/>
        <v>#DIV/0!</v>
      </c>
      <c r="AL278" s="8">
        <f t="shared" si="188"/>
        <v>8.3438600180012756E-2</v>
      </c>
      <c r="AM278" s="8">
        <f t="shared" si="188"/>
        <v>0.26940768363207446</v>
      </c>
      <c r="AN278" s="8">
        <f t="shared" si="188"/>
        <v>5.2325901807804526E-2</v>
      </c>
      <c r="AO278" s="8">
        <f t="shared" si="188"/>
        <v>0.15132085117392083</v>
      </c>
      <c r="AP278" s="8">
        <f t="shared" si="188"/>
        <v>0.95459415460183883</v>
      </c>
      <c r="AQ278" s="8">
        <f t="shared" si="188"/>
        <v>0.53245140623347043</v>
      </c>
      <c r="AR278" s="8">
        <f t="shared" si="188"/>
        <v>2.9698484809835023E-2</v>
      </c>
    </row>
    <row r="279" spans="1:44" x14ac:dyDescent="0.2">
      <c r="A279" s="39" t="s">
        <v>202</v>
      </c>
      <c r="C279" s="8">
        <f>_xlfn.STDEV.S(C7,C238)</f>
        <v>9.758073580374349E-2</v>
      </c>
      <c r="D279" s="8">
        <f>_xlfn.STDEV.S(D7,D238)</f>
        <v>6.5760930650348895E-2</v>
      </c>
      <c r="E279" s="8">
        <f>_xlfn.STDEV.S(E7,E238)</f>
        <v>0.17677669529663689</v>
      </c>
      <c r="F279" s="14"/>
      <c r="G279" s="14">
        <f t="shared" ref="G279:AR279" si="189">_xlfn.STDEV.S(G7,G238)</f>
        <v>0.3989941936726677</v>
      </c>
      <c r="H279" s="8">
        <f t="shared" si="189"/>
        <v>5.7982756057296948E-2</v>
      </c>
      <c r="I279" s="8">
        <f t="shared" si="189"/>
        <v>0.13364318164425754</v>
      </c>
      <c r="J279" s="14">
        <f t="shared" si="189"/>
        <v>410.12193308819758</v>
      </c>
      <c r="K279" s="8">
        <f t="shared" si="189"/>
        <v>14.283556979968251</v>
      </c>
      <c r="L279" s="8">
        <f t="shared" si="189"/>
        <v>0.26870057685088738</v>
      </c>
      <c r="M279" s="8">
        <f t="shared" si="189"/>
        <v>27.577164466275352</v>
      </c>
      <c r="N279" s="8">
        <f t="shared" si="189"/>
        <v>6.3639610306789177E-2</v>
      </c>
      <c r="O279" s="8">
        <f t="shared" si="189"/>
        <v>2.8496403281817875</v>
      </c>
      <c r="P279" s="8" t="e">
        <f t="shared" si="189"/>
        <v>#DIV/0!</v>
      </c>
      <c r="Q279" s="8" t="e">
        <f t="shared" si="189"/>
        <v>#DIV/0!</v>
      </c>
      <c r="R279" s="8">
        <f t="shared" si="189"/>
        <v>9.7580735803743632</v>
      </c>
      <c r="S279" s="8">
        <f t="shared" si="189"/>
        <v>1.633416664540924</v>
      </c>
      <c r="T279" s="8">
        <f t="shared" si="189"/>
        <v>2.7082189719444756</v>
      </c>
      <c r="U279" s="8">
        <f t="shared" si="189"/>
        <v>14.745439129439324</v>
      </c>
      <c r="V279" s="8">
        <f t="shared" si="189"/>
        <v>4.7446865017617341</v>
      </c>
      <c r="W279" s="8">
        <f t="shared" si="189"/>
        <v>13.457656259542359</v>
      </c>
      <c r="X279" s="8" t="e">
        <f t="shared" si="189"/>
        <v>#DIV/0!</v>
      </c>
      <c r="Y279" s="8">
        <f t="shared" si="189"/>
        <v>0.58901994872839414</v>
      </c>
      <c r="Z279" s="8">
        <f t="shared" si="189"/>
        <v>26.940768363207475</v>
      </c>
      <c r="AA279" s="8">
        <f t="shared" si="189"/>
        <v>0.18384776310850345</v>
      </c>
      <c r="AB279" s="8">
        <f t="shared" si="189"/>
        <v>0.43840620433565769</v>
      </c>
      <c r="AC279" s="8">
        <f t="shared" si="189"/>
        <v>0.33304729393886395</v>
      </c>
      <c r="AD279" s="8">
        <f t="shared" si="189"/>
        <v>0.67882250993908622</v>
      </c>
      <c r="AE279" s="8">
        <f t="shared" si="189"/>
        <v>0.39032294321497457</v>
      </c>
      <c r="AF279" s="8">
        <f t="shared" si="189"/>
        <v>8.9095454429504908E-2</v>
      </c>
      <c r="AG279" s="8">
        <f t="shared" si="189"/>
        <v>0.42072853480599559</v>
      </c>
      <c r="AH279" s="8">
        <f t="shared" si="189"/>
        <v>9.0509667991878165E-2</v>
      </c>
      <c r="AI279" s="8" t="e">
        <f t="shared" si="189"/>
        <v>#DIV/0!</v>
      </c>
      <c r="AJ279" s="8">
        <f t="shared" si="189"/>
        <v>0.10465180361560912</v>
      </c>
      <c r="AK279" s="8" t="e">
        <f t="shared" si="189"/>
        <v>#DIV/0!</v>
      </c>
      <c r="AL279" s="8">
        <f t="shared" si="189"/>
        <v>5.3740115370177623E-2</v>
      </c>
      <c r="AM279" s="8">
        <f t="shared" si="189"/>
        <v>0.33728993462598306</v>
      </c>
      <c r="AN279" s="8">
        <f t="shared" si="189"/>
        <v>4.3840620433565951E-2</v>
      </c>
      <c r="AO279" s="8">
        <f t="shared" si="189"/>
        <v>0.15414927829866795</v>
      </c>
      <c r="AP279" s="8">
        <f t="shared" si="189"/>
        <v>1.8618121548641773</v>
      </c>
      <c r="AQ279" s="8">
        <f t="shared" si="189"/>
        <v>0.45254833995939081</v>
      </c>
      <c r="AR279" s="8">
        <f t="shared" si="189"/>
        <v>3.1819805153394748E-2</v>
      </c>
    </row>
    <row r="280" spans="1:44" x14ac:dyDescent="0.2">
      <c r="A280" s="39" t="s">
        <v>214</v>
      </c>
      <c r="C280" s="8">
        <f>_xlfn.STDEV.S(C7,C239)</f>
        <v>2.4931868222186643E-2</v>
      </c>
      <c r="D280" s="8">
        <f>_xlfn.STDEV.S(D7,D239)</f>
        <v>6.7195241795249883E-2</v>
      </c>
      <c r="E280" s="8">
        <f>_xlfn.STDEV.S(E7,E239)</f>
        <v>0.11951671148779486</v>
      </c>
      <c r="F280" s="14"/>
      <c r="G280" s="14">
        <f t="shared" ref="G280:AR280" si="190">_xlfn.STDEV.S(G7,G239)</f>
        <v>9.5228849645643265</v>
      </c>
      <c r="H280" s="8">
        <f t="shared" si="190"/>
        <v>3.5060082135273243E-2</v>
      </c>
      <c r="I280" s="8">
        <f t="shared" si="190"/>
        <v>0.37372971098586422</v>
      </c>
      <c r="J280" s="14">
        <f t="shared" si="190"/>
        <v>701.38834376482032</v>
      </c>
      <c r="K280" s="8">
        <f t="shared" si="190"/>
        <v>5.5414867476841421</v>
      </c>
      <c r="L280" s="8">
        <f t="shared" si="190"/>
        <v>1.1713190992578941</v>
      </c>
      <c r="M280" s="8">
        <f t="shared" si="190"/>
        <v>1.4514536112218022</v>
      </c>
      <c r="N280" s="8">
        <f t="shared" si="190"/>
        <v>0.14924167626765092</v>
      </c>
      <c r="O280" s="8">
        <f t="shared" si="190"/>
        <v>2.8568287799241214</v>
      </c>
      <c r="P280" s="8" t="e">
        <f t="shared" si="190"/>
        <v>#DIV/0!</v>
      </c>
      <c r="Q280" s="8" t="e">
        <f t="shared" si="190"/>
        <v>#DIV/0!</v>
      </c>
      <c r="R280" s="8">
        <f t="shared" si="190"/>
        <v>4.0500766758071682</v>
      </c>
      <c r="S280" s="8">
        <f t="shared" si="190"/>
        <v>1.981663763129865</v>
      </c>
      <c r="T280" s="8">
        <f t="shared" si="190"/>
        <v>6.2347165311784725</v>
      </c>
      <c r="U280" s="8">
        <f t="shared" si="190"/>
        <v>11.963749984734955</v>
      </c>
      <c r="V280" s="8">
        <f t="shared" si="190"/>
        <v>4.5927839173493874</v>
      </c>
      <c r="W280" s="8">
        <f t="shared" si="190"/>
        <v>10.04919474225796</v>
      </c>
      <c r="X280" s="8" t="e">
        <f t="shared" si="190"/>
        <v>#DIV/0!</v>
      </c>
      <c r="Y280" s="8">
        <f t="shared" si="190"/>
        <v>0.66771912424601887</v>
      </c>
      <c r="Z280" s="8">
        <f t="shared" si="190"/>
        <v>18.995789378153397</v>
      </c>
      <c r="AA280" s="8">
        <f t="shared" si="190"/>
        <v>0.37339855886853685</v>
      </c>
      <c r="AB280" s="8">
        <f t="shared" si="190"/>
        <v>0.64648627848481977</v>
      </c>
      <c r="AC280" s="8">
        <f t="shared" si="190"/>
        <v>0.37900651158332771</v>
      </c>
      <c r="AD280" s="8">
        <f t="shared" si="190"/>
        <v>0.45740854346100951</v>
      </c>
      <c r="AE280" s="8">
        <f t="shared" si="190"/>
        <v>0.74450083832319114</v>
      </c>
      <c r="AF280" s="8">
        <f t="shared" si="190"/>
        <v>0.15449974150538393</v>
      </c>
      <c r="AG280" s="8">
        <f t="shared" si="190"/>
        <v>0.40835885672747801</v>
      </c>
      <c r="AH280" s="8">
        <f t="shared" si="190"/>
        <v>0.12406974580389957</v>
      </c>
      <c r="AI280" s="8" t="e">
        <f t="shared" si="190"/>
        <v>#DIV/0!</v>
      </c>
      <c r="AJ280" s="8">
        <f t="shared" si="190"/>
        <v>0.1501874919745502</v>
      </c>
      <c r="AK280" s="8" t="e">
        <f t="shared" si="190"/>
        <v>#DIV/0!</v>
      </c>
      <c r="AL280" s="8">
        <f t="shared" si="190"/>
        <v>5.0630186019745803E-2</v>
      </c>
      <c r="AM280" s="8">
        <f t="shared" si="190"/>
        <v>0.52575916991611116</v>
      </c>
      <c r="AN280" s="8">
        <f t="shared" si="190"/>
        <v>5.2559441662141368E-2</v>
      </c>
      <c r="AO280" s="8">
        <f t="shared" si="190"/>
        <v>0.15180692312915123</v>
      </c>
      <c r="AP280" s="8">
        <f t="shared" si="190"/>
        <v>1.4721201358401896</v>
      </c>
      <c r="AQ280" s="8">
        <f t="shared" si="190"/>
        <v>0.89210990510881238</v>
      </c>
      <c r="AR280" s="8">
        <f t="shared" si="190"/>
        <v>0.15428915500416887</v>
      </c>
    </row>
    <row r="281" spans="1:44" x14ac:dyDescent="0.2">
      <c r="A281" s="39" t="s">
        <v>215</v>
      </c>
      <c r="C281" s="8">
        <f>_xlfn.STDEV.S(C7,C240)</f>
        <v>4.456358552351649E-2</v>
      </c>
      <c r="D281" s="8">
        <f>_xlfn.STDEV.S(D7,D240)</f>
        <v>3.2054618745174873E-2</v>
      </c>
      <c r="E281" s="8">
        <f>_xlfn.STDEV.S(E7,E240)</f>
        <v>8.8050729819257365E-2</v>
      </c>
      <c r="F281" s="14"/>
      <c r="G281" s="14">
        <f t="shared" ref="G281:AR281" si="191">_xlfn.STDEV.S(G7,G240)</f>
        <v>8.6158275986634045</v>
      </c>
      <c r="H281" s="8">
        <f t="shared" si="191"/>
        <v>7.8756429299130834E-2</v>
      </c>
      <c r="I281" s="8">
        <f t="shared" si="191"/>
        <v>0.18082781746861884</v>
      </c>
      <c r="J281" s="14">
        <f t="shared" si="191"/>
        <v>438.53816827616077</v>
      </c>
      <c r="K281" s="8">
        <f t="shared" si="191"/>
        <v>7.233500341029437</v>
      </c>
      <c r="L281" s="8">
        <f t="shared" si="191"/>
        <v>0.99650829216406067</v>
      </c>
      <c r="M281" s="8">
        <f t="shared" si="191"/>
        <v>28.993194616397091</v>
      </c>
      <c r="N281" s="8">
        <f t="shared" si="191"/>
        <v>5.7629983137764018E-2</v>
      </c>
      <c r="O281" s="8">
        <f t="shared" si="191"/>
        <v>3.5684855024157782</v>
      </c>
      <c r="P281" s="8" t="e">
        <f t="shared" si="191"/>
        <v>#DIV/0!</v>
      </c>
      <c r="Q281" s="8" t="e">
        <f t="shared" si="191"/>
        <v>#DIV/0!</v>
      </c>
      <c r="R281" s="8">
        <f t="shared" si="191"/>
        <v>5.0824617416898992</v>
      </c>
      <c r="S281" s="8">
        <f t="shared" si="191"/>
        <v>1.0126283583606441</v>
      </c>
      <c r="T281" s="8">
        <f t="shared" si="191"/>
        <v>4.2018801282316041</v>
      </c>
      <c r="U281" s="8">
        <f t="shared" si="191"/>
        <v>4.6172376282079366</v>
      </c>
      <c r="V281" s="8">
        <f t="shared" si="191"/>
        <v>3.9996404925011881</v>
      </c>
      <c r="W281" s="8">
        <f t="shared" si="191"/>
        <v>5.1178036108677603</v>
      </c>
      <c r="X281" s="8" t="e">
        <f t="shared" si="191"/>
        <v>#DIV/0!</v>
      </c>
      <c r="Y281" s="8">
        <f t="shared" si="191"/>
        <v>0.71119488361125405</v>
      </c>
      <c r="Z281" s="8">
        <f t="shared" si="191"/>
        <v>10.692928456835624</v>
      </c>
      <c r="AA281" s="8">
        <f t="shared" si="191"/>
        <v>0.8472755482686154</v>
      </c>
      <c r="AB281" s="8">
        <f t="shared" si="191"/>
        <v>0.79572389061801885</v>
      </c>
      <c r="AC281" s="8">
        <f t="shared" si="191"/>
        <v>0.19301530267838873</v>
      </c>
      <c r="AD281" s="8">
        <f t="shared" si="191"/>
        <v>0.74310398407788081</v>
      </c>
      <c r="AE281" s="8">
        <f t="shared" si="191"/>
        <v>0.55707595997798731</v>
      </c>
      <c r="AF281" s="8">
        <f t="shared" si="191"/>
        <v>0.20832201941157591</v>
      </c>
      <c r="AG281" s="8">
        <f t="shared" si="191"/>
        <v>0.36106302878020347</v>
      </c>
      <c r="AH281" s="8">
        <f t="shared" si="191"/>
        <v>0.10583057307997489</v>
      </c>
      <c r="AI281" s="8" t="e">
        <f t="shared" si="191"/>
        <v>#DIV/0!</v>
      </c>
      <c r="AJ281" s="8">
        <f t="shared" si="191"/>
        <v>0.12595075462221067</v>
      </c>
      <c r="AK281" s="8" t="e">
        <f t="shared" si="191"/>
        <v>#DIV/0!</v>
      </c>
      <c r="AL281" s="8">
        <f t="shared" si="191"/>
        <v>4.9075221344529879E-2</v>
      </c>
      <c r="AM281" s="8">
        <f t="shared" si="191"/>
        <v>0.53672465269662395</v>
      </c>
      <c r="AN281" s="8">
        <f t="shared" si="191"/>
        <v>5.764542071214368E-2</v>
      </c>
      <c r="AO281" s="8">
        <f t="shared" si="191"/>
        <v>0.22129679315814541</v>
      </c>
      <c r="AP281" s="8">
        <f t="shared" si="191"/>
        <v>1.7248165999067504</v>
      </c>
      <c r="AQ281" s="8">
        <f t="shared" si="191"/>
        <v>0.72249255238284482</v>
      </c>
      <c r="AR281" s="8">
        <f t="shared" si="191"/>
        <v>0.14014487403219386</v>
      </c>
    </row>
    <row r="282" spans="1:44" x14ac:dyDescent="0.2">
      <c r="A282" s="39" t="s">
        <v>216</v>
      </c>
      <c r="C282" s="8">
        <f>_xlfn.STDEV.S(C7,C241)</f>
        <v>5.632697483265682E-2</v>
      </c>
      <c r="D282" s="8">
        <f>_xlfn.STDEV.S(D7,D241)</f>
        <v>7.9359816313707685E-2</v>
      </c>
      <c r="E282" s="8">
        <f>_xlfn.STDEV.S(E7,E241)</f>
        <v>0.13167635521927795</v>
      </c>
      <c r="F282" s="14"/>
      <c r="G282" s="14">
        <f t="shared" ref="G282:AR282" si="192">_xlfn.STDEV.S(G7,G241)</f>
        <v>13.813530836628177</v>
      </c>
      <c r="H282" s="8">
        <f t="shared" si="192"/>
        <v>0.13504691023063442</v>
      </c>
      <c r="I282" s="8">
        <f t="shared" si="192"/>
        <v>0.29637715474399579</v>
      </c>
      <c r="J282" s="14">
        <f t="shared" si="192"/>
        <v>727.55019496921932</v>
      </c>
      <c r="K282" s="8">
        <f t="shared" si="192"/>
        <v>9.4182582643869743</v>
      </c>
      <c r="L282" s="8">
        <f t="shared" si="192"/>
        <v>0.57689405256433113</v>
      </c>
      <c r="M282" s="8">
        <f t="shared" si="192"/>
        <v>7.823589286769864</v>
      </c>
      <c r="N282" s="8">
        <f t="shared" si="192"/>
        <v>0.2788675132043732</v>
      </c>
      <c r="O282" s="8">
        <f t="shared" si="192"/>
        <v>2.4598065430770846</v>
      </c>
      <c r="P282" s="8" t="e">
        <f t="shared" si="192"/>
        <v>#DIV/0!</v>
      </c>
      <c r="Q282" s="8" t="e">
        <f t="shared" si="192"/>
        <v>#DIV/0!</v>
      </c>
      <c r="R282" s="8">
        <f t="shared" si="192"/>
        <v>20.907309866936643</v>
      </c>
      <c r="S282" s="8">
        <f t="shared" si="192"/>
        <v>0.72112328870194364</v>
      </c>
      <c r="T282" s="8">
        <f t="shared" si="192"/>
        <v>4.6139982673422386</v>
      </c>
      <c r="U282" s="8">
        <f t="shared" si="192"/>
        <v>1.5164613346507938</v>
      </c>
      <c r="V282" s="8">
        <f t="shared" si="192"/>
        <v>4.5703695159707438</v>
      </c>
      <c r="W282" s="8">
        <f t="shared" si="192"/>
        <v>6.4041260747300868</v>
      </c>
      <c r="X282" s="8" t="e">
        <f t="shared" si="192"/>
        <v>#DIV/0!</v>
      </c>
      <c r="Y282" s="8">
        <f t="shared" si="192"/>
        <v>0.70221206441656447</v>
      </c>
      <c r="Z282" s="8">
        <f t="shared" si="192"/>
        <v>23.068817668002389</v>
      </c>
      <c r="AA282" s="8">
        <f t="shared" si="192"/>
        <v>0.12810754570011101</v>
      </c>
      <c r="AB282" s="8">
        <f t="shared" si="192"/>
        <v>0.12491763190616767</v>
      </c>
      <c r="AC282" s="8">
        <f t="shared" si="192"/>
        <v>0.34980023300211788</v>
      </c>
      <c r="AD282" s="8">
        <f t="shared" si="192"/>
        <v>1.2716511148788847</v>
      </c>
      <c r="AE282" s="8">
        <f t="shared" si="192"/>
        <v>0.95146647639042736</v>
      </c>
      <c r="AF282" s="8">
        <f t="shared" si="192"/>
        <v>0.27717495169379769</v>
      </c>
      <c r="AG282" s="8">
        <f t="shared" si="192"/>
        <v>0.61693295959953165</v>
      </c>
      <c r="AH282" s="8">
        <f t="shared" si="192"/>
        <v>0.17422398560245167</v>
      </c>
      <c r="AI282" s="8" t="e">
        <f t="shared" si="192"/>
        <v>#DIV/0!</v>
      </c>
      <c r="AJ282" s="8">
        <f t="shared" si="192"/>
        <v>0.25963370325592044</v>
      </c>
      <c r="AK282" s="8" t="e">
        <f t="shared" si="192"/>
        <v>#DIV/0!</v>
      </c>
      <c r="AL282" s="8">
        <f t="shared" si="192"/>
        <v>0.10859953720915272</v>
      </c>
      <c r="AM282" s="8">
        <f t="shared" si="192"/>
        <v>0.6078905633951559</v>
      </c>
      <c r="AN282" s="8">
        <f t="shared" si="192"/>
        <v>0.12933242516628979</v>
      </c>
      <c r="AO282" s="8">
        <f t="shared" si="192"/>
        <v>1.9054020644997196E-2</v>
      </c>
      <c r="AP282" s="8">
        <f t="shared" si="192"/>
        <v>2.4924289855559838</v>
      </c>
      <c r="AQ282" s="8">
        <f t="shared" si="192"/>
        <v>1.6214210335301775</v>
      </c>
      <c r="AR282" s="8">
        <f t="shared" si="192"/>
        <v>0.47150034634592525</v>
      </c>
    </row>
    <row r="283" spans="1:44" x14ac:dyDescent="0.2">
      <c r="A283" s="39" t="s">
        <v>218</v>
      </c>
      <c r="C283" s="8">
        <f>_xlfn.STDEV.S(C7,C242)</f>
        <v>0.10606536546666311</v>
      </c>
      <c r="D283" s="8">
        <f>_xlfn.STDEV.S(D7,D242)</f>
        <v>0.17150107988305696</v>
      </c>
      <c r="E283" s="8">
        <f>_xlfn.STDEV.S(E7,E242)</f>
        <v>0.97510511295298852</v>
      </c>
      <c r="F283" s="14"/>
      <c r="G283" s="14">
        <f t="shared" ref="G283:AR283" si="193">_xlfn.STDEV.S(G7,G242)</f>
        <v>15.216736994854804</v>
      </c>
      <c r="H283" s="8">
        <f t="shared" si="193"/>
        <v>3.289011150309102E-2</v>
      </c>
      <c r="I283" s="8">
        <f t="shared" si="193"/>
        <v>0.12760509242056794</v>
      </c>
      <c r="J283" s="14">
        <f t="shared" si="193"/>
        <v>212.96780597913957</v>
      </c>
      <c r="K283" s="8">
        <f t="shared" si="193"/>
        <v>16.423060069329836</v>
      </c>
      <c r="L283" s="8">
        <f t="shared" si="193"/>
        <v>2.5153867932632528</v>
      </c>
      <c r="M283" s="8">
        <f t="shared" si="193"/>
        <v>70.766084044990365</v>
      </c>
      <c r="N283" s="8">
        <f t="shared" si="193"/>
        <v>0.48004173386512655</v>
      </c>
      <c r="O283" s="8">
        <f t="shared" si="193"/>
        <v>4.6554256586301861</v>
      </c>
      <c r="P283" s="8" t="e">
        <f t="shared" si="193"/>
        <v>#DIV/0!</v>
      </c>
      <c r="Q283" s="8" t="e">
        <f t="shared" si="193"/>
        <v>#DIV/0!</v>
      </c>
      <c r="R283" s="8">
        <f t="shared" si="193"/>
        <v>12.363095289807235</v>
      </c>
      <c r="S283" s="8">
        <f t="shared" si="193"/>
        <v>0.30274579420903286</v>
      </c>
      <c r="T283" s="8">
        <f t="shared" si="193"/>
        <v>7.5576992609896152</v>
      </c>
      <c r="U283" s="8">
        <f t="shared" si="193"/>
        <v>21.813188874017094</v>
      </c>
      <c r="V283" s="8">
        <f t="shared" si="193"/>
        <v>2.2508682282803716</v>
      </c>
      <c r="W283" s="8">
        <f t="shared" si="193"/>
        <v>6.3077665093211746</v>
      </c>
      <c r="X283" s="8" t="e">
        <f t="shared" si="193"/>
        <v>#DIV/0!</v>
      </c>
      <c r="Y283" s="8">
        <f t="shared" si="193"/>
        <v>0.68175119847310461</v>
      </c>
      <c r="Z283" s="8">
        <f t="shared" si="193"/>
        <v>16.182523262088608</v>
      </c>
      <c r="AA283" s="8">
        <f t="shared" si="193"/>
        <v>1.3679687788834947</v>
      </c>
      <c r="AB283" s="8">
        <f t="shared" si="193"/>
        <v>4.0325825769530113</v>
      </c>
      <c r="AC283" s="8">
        <f t="shared" si="193"/>
        <v>5.856981807364077E-2</v>
      </c>
      <c r="AD283" s="8">
        <f t="shared" si="193"/>
        <v>0.65226044123676119</v>
      </c>
      <c r="AE283" s="8">
        <f t="shared" si="193"/>
        <v>0.40611958990287961</v>
      </c>
      <c r="AF283" s="8">
        <f t="shared" si="193"/>
        <v>0.15298227944642637</v>
      </c>
      <c r="AG283" s="8">
        <f t="shared" si="193"/>
        <v>0.30659211913799372</v>
      </c>
      <c r="AH283" s="8">
        <f t="shared" si="193"/>
        <v>0.15626207928341804</v>
      </c>
      <c r="AI283" s="8" t="e">
        <f t="shared" si="193"/>
        <v>#DIV/0!</v>
      </c>
      <c r="AJ283" s="8">
        <f t="shared" si="193"/>
        <v>0.21966663613862369</v>
      </c>
      <c r="AK283" s="8" t="e">
        <f t="shared" si="193"/>
        <v>#DIV/0!</v>
      </c>
      <c r="AL283" s="8">
        <f t="shared" si="193"/>
        <v>8.6367563813932555E-2</v>
      </c>
      <c r="AM283" s="8">
        <f t="shared" si="193"/>
        <v>0.42644954783044076</v>
      </c>
      <c r="AN283" s="8">
        <f t="shared" si="193"/>
        <v>0.10904365032077694</v>
      </c>
      <c r="AO283" s="8">
        <f t="shared" si="193"/>
        <v>0.33966776452065439</v>
      </c>
      <c r="AP283" s="8">
        <f t="shared" si="193"/>
        <v>2.0988558113870939</v>
      </c>
      <c r="AQ283" s="8">
        <f t="shared" si="193"/>
        <v>1.5443700208604021</v>
      </c>
      <c r="AR283" s="8">
        <f t="shared" si="193"/>
        <v>0.43866879496071176</v>
      </c>
    </row>
    <row r="284" spans="1:44" x14ac:dyDescent="0.2">
      <c r="A284" s="39" t="s">
        <v>217</v>
      </c>
      <c r="C284" s="8">
        <f>_xlfn.STDEV.S(C7,C243)</f>
        <v>0.15629775328052117</v>
      </c>
      <c r="D284" s="8">
        <f>_xlfn.STDEV.S(D7,D243)</f>
        <v>0.22008390948372195</v>
      </c>
      <c r="E284" s="8">
        <f>_xlfn.STDEV.S(E7,E243)</f>
        <v>0.29252829275473785</v>
      </c>
      <c r="F284" s="14"/>
      <c r="G284" s="14">
        <f t="shared" ref="G284:AR284" si="194">_xlfn.STDEV.S(G7,G243)</f>
        <v>14.272435751716422</v>
      </c>
      <c r="H284" s="8">
        <f t="shared" si="194"/>
        <v>0.22511872562490945</v>
      </c>
      <c r="I284" s="8">
        <f t="shared" si="194"/>
        <v>0.73260527396971697</v>
      </c>
      <c r="J284" s="14">
        <f t="shared" si="194"/>
        <v>1497.9556796162606</v>
      </c>
      <c r="K284" s="8">
        <f t="shared" si="194"/>
        <v>33.995657571919374</v>
      </c>
      <c r="L284" s="8">
        <f t="shared" si="194"/>
        <v>0.18756937774632601</v>
      </c>
      <c r="M284" s="8">
        <f t="shared" si="194"/>
        <v>92.689119143396539</v>
      </c>
      <c r="N284" s="8">
        <f t="shared" si="194"/>
        <v>1.1399872504109478</v>
      </c>
      <c r="O284" s="8">
        <f t="shared" si="194"/>
        <v>9.9863940851452754E-3</v>
      </c>
      <c r="P284" s="8" t="e">
        <f t="shared" si="194"/>
        <v>#DIV/0!</v>
      </c>
      <c r="Q284" s="8" t="e">
        <f t="shared" si="194"/>
        <v>#DIV/0!</v>
      </c>
      <c r="R284" s="8">
        <f t="shared" si="194"/>
        <v>18.965859524424062</v>
      </c>
      <c r="S284" s="8">
        <f t="shared" si="194"/>
        <v>0.55766317288856881</v>
      </c>
      <c r="T284" s="8">
        <f t="shared" si="194"/>
        <v>0.16580599684657729</v>
      </c>
      <c r="U284" s="8">
        <f t="shared" si="194"/>
        <v>28.898221967975481</v>
      </c>
      <c r="V284" s="8">
        <f t="shared" si="194"/>
        <v>7.0721209496246935</v>
      </c>
      <c r="W284" s="8">
        <f t="shared" si="194"/>
        <v>22.341046076887739</v>
      </c>
      <c r="X284" s="8" t="e">
        <f t="shared" si="194"/>
        <v>#DIV/0!</v>
      </c>
      <c r="Y284" s="8">
        <f t="shared" si="194"/>
        <v>0.69033447972106843</v>
      </c>
      <c r="Z284" s="8">
        <f t="shared" si="194"/>
        <v>104.96712151944776</v>
      </c>
      <c r="AA284" s="8">
        <f t="shared" si="194"/>
        <v>2.9321697910717019</v>
      </c>
      <c r="AB284" s="8">
        <f t="shared" si="194"/>
        <v>7.1134887394125279</v>
      </c>
      <c r="AC284" s="8">
        <f t="shared" si="194"/>
        <v>1.2786886960595141</v>
      </c>
      <c r="AD284" s="8">
        <f t="shared" si="194"/>
        <v>4.2021372303291722</v>
      </c>
      <c r="AE284" s="8">
        <f t="shared" si="194"/>
        <v>1.6061014288347766</v>
      </c>
      <c r="AF284" s="8">
        <f t="shared" si="194"/>
        <v>0.38445486580873733</v>
      </c>
      <c r="AG284" s="8">
        <f t="shared" si="194"/>
        <v>1.2313780290714325</v>
      </c>
      <c r="AH284" s="8">
        <f t="shared" si="194"/>
        <v>0.26954631683451974</v>
      </c>
      <c r="AI284" s="8" t="e">
        <f t="shared" si="194"/>
        <v>#DIV/0!</v>
      </c>
      <c r="AJ284" s="8">
        <f t="shared" si="194"/>
        <v>0.39162282668267406</v>
      </c>
      <c r="AK284" s="8" t="e">
        <f t="shared" si="194"/>
        <v>#DIV/0!</v>
      </c>
      <c r="AL284" s="8">
        <f t="shared" si="194"/>
        <v>0.17499384786729466</v>
      </c>
      <c r="AM284" s="8">
        <f t="shared" si="194"/>
        <v>0.89968920606662783</v>
      </c>
      <c r="AN284" s="8">
        <f t="shared" si="194"/>
        <v>0.16593979733358977</v>
      </c>
      <c r="AO284" s="8">
        <f t="shared" si="194"/>
        <v>0.45851679191491923</v>
      </c>
      <c r="AP284" s="8">
        <f t="shared" si="194"/>
        <v>3.5894939158172328</v>
      </c>
      <c r="AQ284" s="8">
        <f t="shared" si="194"/>
        <v>2.3489764029620894</v>
      </c>
      <c r="AR284" s="8">
        <f t="shared" si="194"/>
        <v>0.69309765715393745</v>
      </c>
    </row>
    <row r="285" spans="1:44" x14ac:dyDescent="0.2">
      <c r="C285" s="8"/>
      <c r="D285" s="8"/>
      <c r="E285" s="8"/>
      <c r="F285" s="14"/>
      <c r="G285" s="14"/>
      <c r="H285" s="8"/>
      <c r="I285" s="8"/>
      <c r="J285" s="14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x14ac:dyDescent="0.2">
      <c r="C286" s="8"/>
      <c r="D286" s="8"/>
      <c r="E286" s="8"/>
      <c r="F286" s="14"/>
      <c r="G286" s="14"/>
      <c r="H286" s="8"/>
      <c r="I286" s="8"/>
      <c r="J286" s="14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x14ac:dyDescent="0.2">
      <c r="A287" s="45" t="s">
        <v>223</v>
      </c>
      <c r="B287" s="46"/>
    </row>
    <row r="288" spans="1:44" s="5" customFormat="1" x14ac:dyDescent="0.2">
      <c r="A288" s="43" t="s">
        <v>198</v>
      </c>
      <c r="B288" s="5" t="s">
        <v>210</v>
      </c>
      <c r="C288" s="8">
        <v>1.746</v>
      </c>
      <c r="D288" s="8">
        <v>9.5090000000000003</v>
      </c>
      <c r="E288" s="8">
        <v>15.22</v>
      </c>
      <c r="F288" s="15">
        <v>0.97777000000000003</v>
      </c>
      <c r="G288" s="15">
        <f>F288*G5</f>
        <v>46.893849200000005</v>
      </c>
      <c r="H288" s="8">
        <v>0.14899999999999999</v>
      </c>
      <c r="I288" s="8">
        <v>12.98</v>
      </c>
      <c r="J288" s="13">
        <v>5320</v>
      </c>
      <c r="K288" s="21">
        <v>325.39999999999998</v>
      </c>
      <c r="L288" s="7">
        <v>391.1</v>
      </c>
      <c r="M288" s="7">
        <v>1325</v>
      </c>
      <c r="N288" s="8">
        <v>10.97</v>
      </c>
      <c r="O288" s="21">
        <v>54.68</v>
      </c>
      <c r="P288" s="7">
        <v>162.19999999999999</v>
      </c>
      <c r="Q288" s="21">
        <v>141.69999999999999</v>
      </c>
      <c r="R288" s="21">
        <v>94.73</v>
      </c>
      <c r="S288" s="21">
        <v>16.32</v>
      </c>
      <c r="T288" s="8">
        <v>1.23</v>
      </c>
      <c r="U288" s="21">
        <v>99.57</v>
      </c>
      <c r="V288" s="8">
        <v>15.399999999999999</v>
      </c>
      <c r="W288" s="8">
        <v>18.799999999999997</v>
      </c>
      <c r="X288" s="8">
        <v>0.57299999999999995</v>
      </c>
      <c r="Y288" s="8">
        <v>0.113</v>
      </c>
      <c r="Z288" s="21">
        <v>15.110000000000001</v>
      </c>
      <c r="AA288" s="22">
        <v>1.512</v>
      </c>
      <c r="AB288" s="22">
        <v>2.0190000000000001</v>
      </c>
      <c r="AC288" s="22">
        <v>0.36899999999999999</v>
      </c>
      <c r="AD288" s="22">
        <v>2.1469999999999998</v>
      </c>
      <c r="AE288" s="22">
        <v>1.1160000000000001</v>
      </c>
      <c r="AF288" s="22">
        <v>0.48199999999999998</v>
      </c>
      <c r="AG288" s="22">
        <v>1.837</v>
      </c>
      <c r="AH288" s="22">
        <v>0.36</v>
      </c>
      <c r="AI288" s="22">
        <v>2.6949999999999998</v>
      </c>
      <c r="AJ288" s="22">
        <v>0.57099999999999995</v>
      </c>
      <c r="AK288" s="22">
        <v>1.65</v>
      </c>
      <c r="AL288" s="22">
        <v>0.24299999999999999</v>
      </c>
      <c r="AM288" s="22">
        <v>1.5680000000000001</v>
      </c>
      <c r="AN288" s="22">
        <v>0.28199999999999997</v>
      </c>
      <c r="AO288" s="22">
        <v>0.78099999999999992</v>
      </c>
      <c r="AP288" s="8">
        <v>5.8710000000000004</v>
      </c>
      <c r="AQ288" s="22">
        <v>6.0999999999999999E-2</v>
      </c>
      <c r="AR288" s="22">
        <v>4.0999999999999995E-2</v>
      </c>
    </row>
    <row r="289" spans="1:44" s="5" customFormat="1" x14ac:dyDescent="0.2">
      <c r="A289" s="43" t="s">
        <v>211</v>
      </c>
      <c r="B289" s="5" t="s">
        <v>210</v>
      </c>
      <c r="C289" s="8">
        <v>1.802</v>
      </c>
      <c r="D289" s="8">
        <v>9.6910000000000007</v>
      </c>
      <c r="E289" s="8">
        <v>15.83</v>
      </c>
      <c r="F289" s="15">
        <v>0.88765000000000005</v>
      </c>
      <c r="G289" s="15">
        <f>F289*G5</f>
        <v>42.571694000000001</v>
      </c>
      <c r="H289" s="8">
        <v>0.127</v>
      </c>
      <c r="I289" s="8">
        <v>13.28</v>
      </c>
      <c r="J289" s="13">
        <v>5457</v>
      </c>
      <c r="K289" s="21">
        <v>353.9</v>
      </c>
      <c r="L289" s="7">
        <v>395.6</v>
      </c>
      <c r="M289" s="7">
        <v>1346</v>
      </c>
      <c r="N289" s="8">
        <v>11.19</v>
      </c>
      <c r="O289" s="21">
        <v>55.33</v>
      </c>
      <c r="P289" s="7">
        <v>166.3</v>
      </c>
      <c r="Q289" s="21">
        <v>133.4</v>
      </c>
      <c r="R289" s="21">
        <v>94.2</v>
      </c>
      <c r="S289" s="21">
        <v>15.65</v>
      </c>
      <c r="T289" s="8">
        <v>1.4179999999999999</v>
      </c>
      <c r="U289" s="21">
        <v>103.9</v>
      </c>
      <c r="V289" s="8">
        <v>15.819999999999999</v>
      </c>
      <c r="W289" s="8">
        <v>19.779999999999998</v>
      </c>
      <c r="X289" s="8">
        <v>0.55800000000000005</v>
      </c>
      <c r="Y289" s="8">
        <v>0.19500000000000001</v>
      </c>
      <c r="Z289" s="21">
        <v>26.049999999999997</v>
      </c>
      <c r="AA289" s="22">
        <v>0.95099999999999996</v>
      </c>
      <c r="AB289" s="22">
        <v>2.1429999999999998</v>
      </c>
      <c r="AC289" s="22">
        <v>0.38100000000000001</v>
      </c>
      <c r="AD289" s="22">
        <v>2.484</v>
      </c>
      <c r="AE289" s="22">
        <v>1.077</v>
      </c>
      <c r="AF289" s="22">
        <v>0.504</v>
      </c>
      <c r="AG289" s="22">
        <v>2.06</v>
      </c>
      <c r="AH289" s="22">
        <v>0.36899999999999999</v>
      </c>
      <c r="AI289" s="22">
        <v>2.8220000000000001</v>
      </c>
      <c r="AJ289" s="22">
        <v>0.64600000000000002</v>
      </c>
      <c r="AK289" s="22">
        <v>1.712</v>
      </c>
      <c r="AL289" s="22">
        <v>0.245</v>
      </c>
      <c r="AM289" s="22">
        <v>1.782</v>
      </c>
      <c r="AN289" s="22">
        <v>0.28199999999999997</v>
      </c>
      <c r="AO289" s="22">
        <v>0.71299999999999997</v>
      </c>
      <c r="AP289" s="8">
        <v>5.2640000000000002</v>
      </c>
      <c r="AQ289" s="22">
        <v>6.4000000000000001E-2</v>
      </c>
      <c r="AR289" s="22">
        <v>4.0999999999999995E-2</v>
      </c>
    </row>
    <row r="290" spans="1:44" s="5" customFormat="1" x14ac:dyDescent="0.2">
      <c r="A290" s="43" t="s">
        <v>219</v>
      </c>
      <c r="B290" s="5" t="s">
        <v>210</v>
      </c>
      <c r="C290" s="8">
        <v>2.3679999999999999</v>
      </c>
      <c r="D290" s="8">
        <v>7.3040000000000003</v>
      </c>
      <c r="E290" s="8">
        <v>13.86</v>
      </c>
      <c r="F290" s="15">
        <v>1.0862700000000001</v>
      </c>
      <c r="G290" s="15">
        <f>F290*G6</f>
        <v>54.204872999999999</v>
      </c>
      <c r="H290" s="8">
        <v>0.57700000000000007</v>
      </c>
      <c r="I290" s="8">
        <v>11.57</v>
      </c>
      <c r="J290" s="13">
        <v>15780</v>
      </c>
      <c r="K290" s="21">
        <v>341.1</v>
      </c>
      <c r="L290" s="7">
        <v>297.89999999999998</v>
      </c>
      <c r="M290" s="7">
        <v>1342</v>
      </c>
      <c r="N290" s="8">
        <v>12.24</v>
      </c>
      <c r="O290" s="21">
        <v>47.35</v>
      </c>
      <c r="P290" s="7">
        <v>120.5</v>
      </c>
      <c r="Q290" s="21">
        <v>139.30000000000001</v>
      </c>
      <c r="R290" s="21">
        <v>128.5</v>
      </c>
      <c r="S290" s="21">
        <v>22.04</v>
      </c>
      <c r="T290" s="8">
        <v>10.88</v>
      </c>
      <c r="U290" s="21">
        <v>382.5</v>
      </c>
      <c r="V290" s="8">
        <v>26.31</v>
      </c>
      <c r="W290" s="8">
        <v>174.70000000000002</v>
      </c>
      <c r="X290" s="8">
        <v>16.46</v>
      </c>
      <c r="Y290" s="8">
        <v>0.30800000000000005</v>
      </c>
      <c r="Z290" s="21">
        <v>127.10000000000001</v>
      </c>
      <c r="AA290" s="22">
        <v>16.57</v>
      </c>
      <c r="AB290" s="22">
        <v>37.61</v>
      </c>
      <c r="AC290" s="22">
        <v>5.1109999999999998</v>
      </c>
      <c r="AD290" s="22">
        <v>24.65</v>
      </c>
      <c r="AE290" s="22">
        <v>6.0910000000000002</v>
      </c>
      <c r="AF290" s="22">
        <v>2.0630000000000002</v>
      </c>
      <c r="AG290" s="22">
        <v>6.4459999999999997</v>
      </c>
      <c r="AH290" s="22">
        <v>0.94</v>
      </c>
      <c r="AI290" s="22">
        <v>5.59</v>
      </c>
      <c r="AJ290" s="22">
        <v>1.042</v>
      </c>
      <c r="AK290" s="22">
        <v>2.6619999999999999</v>
      </c>
      <c r="AL290" s="22">
        <v>0.36099999999999999</v>
      </c>
      <c r="AM290" s="22">
        <v>2.149</v>
      </c>
      <c r="AN290" s="22">
        <v>0.26400000000000001</v>
      </c>
      <c r="AO290" s="22">
        <v>5.2119999999999997</v>
      </c>
      <c r="AP290" s="8">
        <v>4.4290000000000003</v>
      </c>
      <c r="AQ290" s="22">
        <v>1.323</v>
      </c>
      <c r="AR290" s="22">
        <v>0.46800000000000003</v>
      </c>
    </row>
    <row r="291" spans="1:44" s="5" customFormat="1" x14ac:dyDescent="0.2">
      <c r="A291" s="43" t="s">
        <v>201</v>
      </c>
      <c r="B291" s="5" t="s">
        <v>210</v>
      </c>
      <c r="C291" s="8">
        <v>2.306</v>
      </c>
      <c r="D291" s="8">
        <v>7.3529999999999998</v>
      </c>
      <c r="E291" s="8">
        <v>14.01</v>
      </c>
      <c r="F291" s="15">
        <v>1.0716699999999999</v>
      </c>
      <c r="G291" s="15">
        <f>F291*G7</f>
        <v>57.977346999999995</v>
      </c>
      <c r="H291" s="8">
        <v>0.56900000000000006</v>
      </c>
      <c r="I291" s="8">
        <v>11.62</v>
      </c>
      <c r="J291" s="13">
        <v>16180</v>
      </c>
      <c r="K291" s="21">
        <v>336.3</v>
      </c>
      <c r="L291" s="7">
        <v>299.3</v>
      </c>
      <c r="M291" s="7">
        <v>1358</v>
      </c>
      <c r="N291" s="8">
        <v>12.37</v>
      </c>
      <c r="O291" s="21">
        <v>49.13</v>
      </c>
      <c r="P291" s="7">
        <v>120</v>
      </c>
      <c r="Q291" s="21">
        <v>134.5</v>
      </c>
      <c r="R291" s="21">
        <v>122</v>
      </c>
      <c r="S291" s="21">
        <v>22.68</v>
      </c>
      <c r="T291" s="8">
        <v>10.38</v>
      </c>
      <c r="U291" s="21">
        <v>387.6</v>
      </c>
      <c r="V291" s="8">
        <v>26.8</v>
      </c>
      <c r="W291" s="8">
        <v>179.1</v>
      </c>
      <c r="X291" s="8">
        <v>16.560000000000002</v>
      </c>
      <c r="Y291" s="8">
        <v>0.54400000000000004</v>
      </c>
      <c r="Z291" s="21">
        <v>131.5</v>
      </c>
      <c r="AA291" s="22">
        <v>16.7</v>
      </c>
      <c r="AB291" s="22">
        <v>37.5</v>
      </c>
      <c r="AC291" s="22">
        <v>5.1189999999999998</v>
      </c>
      <c r="AD291" s="22">
        <v>25.22</v>
      </c>
      <c r="AE291" s="22">
        <v>6.4020000000000001</v>
      </c>
      <c r="AF291" s="22">
        <v>2.0059999999999998</v>
      </c>
      <c r="AG291" s="22">
        <v>6.8289999999999997</v>
      </c>
      <c r="AH291" s="22">
        <v>0.99</v>
      </c>
      <c r="AI291" s="22">
        <v>5.6619999999999999</v>
      </c>
      <c r="AJ291" s="22">
        <v>1.004</v>
      </c>
      <c r="AK291" s="22">
        <v>2.7</v>
      </c>
      <c r="AL291" s="22">
        <v>0.37</v>
      </c>
      <c r="AM291" s="22">
        <v>2.0449999999999999</v>
      </c>
      <c r="AN291" s="22">
        <v>0.32300000000000001</v>
      </c>
      <c r="AO291" s="22">
        <v>5.016</v>
      </c>
      <c r="AP291" s="8">
        <v>3.8849999999999998</v>
      </c>
      <c r="AQ291" s="22">
        <v>1.319</v>
      </c>
      <c r="AR291" s="22">
        <v>0.48599999999999999</v>
      </c>
    </row>
    <row r="292" spans="1:44" s="5" customFormat="1" x14ac:dyDescent="0.2">
      <c r="A292" s="43" t="s">
        <v>204</v>
      </c>
      <c r="B292" s="5" t="s">
        <v>210</v>
      </c>
      <c r="C292" s="8">
        <v>3.22</v>
      </c>
      <c r="D292" s="8">
        <v>3.4729999999999999</v>
      </c>
      <c r="E292" s="8">
        <v>13.29</v>
      </c>
      <c r="F292" s="15">
        <v>1.14476</v>
      </c>
      <c r="G292" s="15">
        <f>F292*G7</f>
        <v>61.931516000000002</v>
      </c>
      <c r="H292" s="8">
        <v>1.702</v>
      </c>
      <c r="I292" s="8">
        <v>6.8049999999999997</v>
      </c>
      <c r="J292" s="13">
        <v>12520</v>
      </c>
      <c r="K292" s="21">
        <v>415.6</v>
      </c>
      <c r="L292" s="7">
        <v>16.37</v>
      </c>
      <c r="M292" s="7">
        <v>1532</v>
      </c>
      <c r="N292" s="8">
        <v>13.39</v>
      </c>
      <c r="O292" s="21">
        <v>38.83</v>
      </c>
      <c r="P292" s="7">
        <v>17.66</v>
      </c>
      <c r="Q292" s="21">
        <v>36.28</v>
      </c>
      <c r="R292" s="21">
        <v>135.4</v>
      </c>
      <c r="S292" s="21">
        <v>23.41</v>
      </c>
      <c r="T292" s="8">
        <v>50.78</v>
      </c>
      <c r="U292" s="21">
        <v>316.60000000000002</v>
      </c>
      <c r="V292" s="8">
        <v>27.77</v>
      </c>
      <c r="W292" s="8">
        <v>154.6</v>
      </c>
      <c r="X292" s="8">
        <v>10.86</v>
      </c>
      <c r="Y292" s="8">
        <v>0.91700000000000004</v>
      </c>
      <c r="Z292" s="21">
        <v>656.9</v>
      </c>
      <c r="AA292" s="22">
        <v>24.08</v>
      </c>
      <c r="AB292" s="22">
        <v>51.11</v>
      </c>
      <c r="AC292" s="22">
        <v>6.19</v>
      </c>
      <c r="AD292" s="22">
        <v>25.69</v>
      </c>
      <c r="AE292" s="22">
        <v>5.8019999999999996</v>
      </c>
      <c r="AF292" s="22">
        <v>1.946</v>
      </c>
      <c r="AG292" s="22">
        <v>5.8809999999999993</v>
      </c>
      <c r="AH292" s="22">
        <v>0.82199999999999995</v>
      </c>
      <c r="AI292" s="22">
        <v>5.34</v>
      </c>
      <c r="AJ292" s="22">
        <v>1.077</v>
      </c>
      <c r="AK292" s="22">
        <v>2.9249999999999998</v>
      </c>
      <c r="AL292" s="22">
        <v>0.40799999999999997</v>
      </c>
      <c r="AM292" s="22">
        <v>2.9420000000000002</v>
      </c>
      <c r="AN292" s="22">
        <v>0.44900000000000001</v>
      </c>
      <c r="AO292" s="22">
        <v>4.0659999999999998</v>
      </c>
      <c r="AP292" s="8">
        <v>10.31</v>
      </c>
      <c r="AQ292" s="22">
        <v>5.4509999999999996</v>
      </c>
      <c r="AR292" s="22">
        <v>1.7609999999999999</v>
      </c>
    </row>
    <row r="293" spans="1:44" s="5" customFormat="1" x14ac:dyDescent="0.2">
      <c r="A293" s="43" t="s">
        <v>202</v>
      </c>
      <c r="B293" s="5" t="s">
        <v>210</v>
      </c>
      <c r="C293" s="8">
        <v>3.1880000000000002</v>
      </c>
      <c r="D293" s="8">
        <v>3.5219999999999998</v>
      </c>
      <c r="E293" s="8">
        <v>13.31</v>
      </c>
      <c r="F293" s="15">
        <v>1.20224</v>
      </c>
      <c r="G293" s="15">
        <f>F293*G7</f>
        <v>65.041184000000001</v>
      </c>
      <c r="H293" s="8">
        <v>1.7210000000000001</v>
      </c>
      <c r="I293" s="8">
        <v>6.8780000000000001</v>
      </c>
      <c r="J293" s="13">
        <v>12760</v>
      </c>
      <c r="K293" s="21">
        <v>416.8</v>
      </c>
      <c r="L293" s="7">
        <v>16.88</v>
      </c>
      <c r="M293" s="7">
        <v>1542</v>
      </c>
      <c r="N293" s="8">
        <v>13.61</v>
      </c>
      <c r="O293" s="21">
        <v>40.07</v>
      </c>
      <c r="P293" s="7">
        <v>15.24</v>
      </c>
      <c r="Q293" s="21">
        <v>32.44</v>
      </c>
      <c r="R293" s="21">
        <v>135.5</v>
      </c>
      <c r="S293" s="21">
        <v>23.64</v>
      </c>
      <c r="T293" s="8">
        <v>51</v>
      </c>
      <c r="U293" s="21">
        <v>319.60000000000002</v>
      </c>
      <c r="V293" s="8">
        <v>27.84</v>
      </c>
      <c r="W293" s="8">
        <v>155.9</v>
      </c>
      <c r="X293" s="8">
        <v>11.11</v>
      </c>
      <c r="Y293" s="8">
        <v>0.82100000000000006</v>
      </c>
      <c r="Z293" s="21">
        <v>626.5</v>
      </c>
      <c r="AA293" s="22">
        <v>24.6</v>
      </c>
      <c r="AB293" s="22">
        <v>52.09</v>
      </c>
      <c r="AC293" s="22">
        <v>6.2249999999999996</v>
      </c>
      <c r="AD293" s="22">
        <v>26.65</v>
      </c>
      <c r="AE293" s="22">
        <v>5.9770000000000003</v>
      </c>
      <c r="AF293" s="22">
        <v>1.8109999999999999</v>
      </c>
      <c r="AG293" s="22">
        <v>5.6949999999999994</v>
      </c>
      <c r="AH293" s="22">
        <v>0.85899999999999999</v>
      </c>
      <c r="AI293" s="22">
        <v>5.2990000000000004</v>
      </c>
      <c r="AJ293" s="22">
        <v>1.0680000000000001</v>
      </c>
      <c r="AK293" s="22">
        <v>2.9790000000000001</v>
      </c>
      <c r="AL293" s="22">
        <v>0.40300000000000002</v>
      </c>
      <c r="AM293" s="22">
        <v>3.1720000000000002</v>
      </c>
      <c r="AN293" s="22">
        <v>0.40400000000000003</v>
      </c>
      <c r="AO293" s="22">
        <v>4.2119999999999997</v>
      </c>
      <c r="AP293" s="8">
        <v>9.4860000000000007</v>
      </c>
      <c r="AQ293" s="22">
        <v>5.5369999999999999</v>
      </c>
      <c r="AR293" s="22">
        <v>1.6579999999999999</v>
      </c>
    </row>
    <row r="294" spans="1:44" s="5" customFormat="1" x14ac:dyDescent="0.2">
      <c r="A294" s="43" t="s">
        <v>214</v>
      </c>
      <c r="B294" s="5" t="s">
        <v>210</v>
      </c>
      <c r="C294" s="8">
        <v>3.2899763975155278</v>
      </c>
      <c r="D294" s="8">
        <v>3.699469046933487</v>
      </c>
      <c r="E294" s="8">
        <v>14.151264108352148</v>
      </c>
      <c r="F294" s="15">
        <v>0.48887340577937738</v>
      </c>
      <c r="G294" s="15">
        <f>F294*G7</f>
        <v>26.448051252664317</v>
      </c>
      <c r="H294" s="8">
        <v>1.7290909090909092</v>
      </c>
      <c r="I294" s="8">
        <v>6.9770512858192495</v>
      </c>
      <c r="J294" s="13">
        <v>13106.517571884984</v>
      </c>
      <c r="K294" s="21">
        <v>413.69104908565924</v>
      </c>
      <c r="L294" s="7">
        <v>19.622871105681121</v>
      </c>
      <c r="M294" s="7">
        <v>1504.7584856396868</v>
      </c>
      <c r="N294" s="8">
        <v>13.538849887976101</v>
      </c>
      <c r="O294" s="21">
        <v>40.534370332217364</v>
      </c>
      <c r="P294" s="7">
        <v>13.980067950169875</v>
      </c>
      <c r="Q294" s="21">
        <v>27.924509371554574</v>
      </c>
      <c r="R294" s="21">
        <v>140.903988183161</v>
      </c>
      <c r="S294" s="21">
        <v>23.266364801366933</v>
      </c>
      <c r="T294" s="8">
        <v>52.436195352500981</v>
      </c>
      <c r="U294" s="21">
        <v>324.44548325963359</v>
      </c>
      <c r="V294" s="8">
        <v>31.449140369967356</v>
      </c>
      <c r="W294" s="8">
        <v>173.85203679369252</v>
      </c>
      <c r="X294" s="8">
        <v>11.345343866171005</v>
      </c>
      <c r="Y294" s="8">
        <v>0.46875084554678692</v>
      </c>
      <c r="Z294" s="21">
        <v>573.1904878048781</v>
      </c>
      <c r="AA294" s="22">
        <v>25.223172757475091</v>
      </c>
      <c r="AB294" s="22">
        <v>50.642772451575041</v>
      </c>
      <c r="AC294" s="22">
        <v>6.0922536348949903</v>
      </c>
      <c r="AD294" s="22">
        <v>26.10019462826002</v>
      </c>
      <c r="AE294" s="22">
        <v>6.0604431230610141</v>
      </c>
      <c r="AF294" s="22">
        <v>1.592302672147996</v>
      </c>
      <c r="AG294" s="22">
        <v>5.3241545811295001</v>
      </c>
      <c r="AH294" s="22">
        <v>0.83496472019464729</v>
      </c>
      <c r="AI294" s="22">
        <v>5.2970154716981144</v>
      </c>
      <c r="AJ294" s="22">
        <v>1.0471754874651813</v>
      </c>
      <c r="AK294" s="22">
        <v>2.9922400000000002</v>
      </c>
      <c r="AL294" s="22">
        <v>0.44547303921568637</v>
      </c>
      <c r="AM294" s="22">
        <v>2.9455825968728759</v>
      </c>
      <c r="AN294" s="22">
        <v>0.39680178173719377</v>
      </c>
      <c r="AO294" s="22">
        <v>5.5466848516949163</v>
      </c>
      <c r="AP294" s="8">
        <v>6.1433580989330743</v>
      </c>
      <c r="AQ294" s="22">
        <v>2.8399580187810711</v>
      </c>
      <c r="AR294" s="22">
        <v>0.51091122565864833</v>
      </c>
    </row>
    <row r="295" spans="1:44" s="5" customFormat="1" x14ac:dyDescent="0.2">
      <c r="A295" s="43" t="s">
        <v>215</v>
      </c>
      <c r="B295" s="5" t="s">
        <v>210</v>
      </c>
      <c r="C295" s="8">
        <v>3.4489024844720499</v>
      </c>
      <c r="D295" s="8">
        <v>3.9421088396199253</v>
      </c>
      <c r="E295" s="8">
        <v>14.044943566591424</v>
      </c>
      <c r="F295" s="15">
        <v>0.36433316590377024</v>
      </c>
      <c r="G295" s="15">
        <f>F295*G7</f>
        <v>19.710424275393972</v>
      </c>
      <c r="H295" s="8">
        <v>1.6135406698564594</v>
      </c>
      <c r="I295" s="8">
        <v>6.7133069801616463</v>
      </c>
      <c r="J295" s="13">
        <v>13075.702875399362</v>
      </c>
      <c r="K295" s="21">
        <v>414.08806544754572</v>
      </c>
      <c r="L295" s="7">
        <v>21.087611484422723</v>
      </c>
      <c r="M295" s="7">
        <v>1495.9758485639686</v>
      </c>
      <c r="N295" s="8">
        <v>13.101150112023898</v>
      </c>
      <c r="O295" s="21">
        <v>40.099387071851666</v>
      </c>
      <c r="P295" s="7">
        <v>13.016874292185729</v>
      </c>
      <c r="Q295" s="21">
        <v>28.027805953693495</v>
      </c>
      <c r="R295" s="21">
        <v>137.57636632200888</v>
      </c>
      <c r="S295" s="21">
        <v>21.317659120034175</v>
      </c>
      <c r="T295" s="8">
        <v>51.531413942497046</v>
      </c>
      <c r="U295" s="21">
        <v>307.28926089703089</v>
      </c>
      <c r="V295" s="8">
        <v>28.260914036996738</v>
      </c>
      <c r="W295" s="8">
        <v>156.53929040735875</v>
      </c>
      <c r="X295" s="8">
        <v>11.008289962825279</v>
      </c>
      <c r="Y295" s="8">
        <v>0.28182412626832021</v>
      </c>
      <c r="Z295" s="21">
        <v>540.53260670731709</v>
      </c>
      <c r="AA295" s="22">
        <v>22.557308970099673</v>
      </c>
      <c r="AB295" s="22">
        <v>48.017787125807082</v>
      </c>
      <c r="AC295" s="22">
        <v>5.6753379644588042</v>
      </c>
      <c r="AD295" s="22">
        <v>22.515702608018682</v>
      </c>
      <c r="AE295" s="22">
        <v>5.5727280248190283</v>
      </c>
      <c r="AF295" s="22">
        <v>1.394473792394656</v>
      </c>
      <c r="AG295" s="22">
        <v>4.4521235284081211</v>
      </c>
      <c r="AH295" s="22">
        <v>0.64639294403892955</v>
      </c>
      <c r="AI295" s="22">
        <v>4.3963554716981132</v>
      </c>
      <c r="AJ295" s="22">
        <v>0.87950974930362125</v>
      </c>
      <c r="AK295" s="22">
        <v>2.5191466666666669</v>
      </c>
      <c r="AL295" s="22">
        <v>0.39130882352941176</v>
      </c>
      <c r="AM295" s="22">
        <v>2.203615227736234</v>
      </c>
      <c r="AN295" s="22">
        <v>0.34179955456570155</v>
      </c>
      <c r="AO295" s="22">
        <v>4.9422063029661025</v>
      </c>
      <c r="AP295" s="8">
        <v>4.2665447138700285</v>
      </c>
      <c r="AQ295" s="22">
        <v>1.3264732093537102</v>
      </c>
      <c r="AR295" s="22">
        <v>0.21843528064146622</v>
      </c>
    </row>
    <row r="296" spans="1:44" s="5" customFormat="1" x14ac:dyDescent="0.2">
      <c r="A296" s="43" t="s">
        <v>216</v>
      </c>
      <c r="B296" s="5" t="s">
        <v>210</v>
      </c>
      <c r="C296" s="8">
        <v>3.3949322981366459</v>
      </c>
      <c r="D296" s="8">
        <v>4.025316729052693</v>
      </c>
      <c r="E296" s="8">
        <v>13.279578630549286</v>
      </c>
      <c r="F296" s="15">
        <v>0.68938409422062263</v>
      </c>
      <c r="G296" s="15">
        <f>F296*G7</f>
        <v>37.295679497335684</v>
      </c>
      <c r="H296" s="8">
        <v>1.5541578947368422</v>
      </c>
      <c r="I296" s="8">
        <v>6.4410013225569447</v>
      </c>
      <c r="J296" s="13">
        <v>12638.490415335464</v>
      </c>
      <c r="K296" s="21">
        <v>414.18845043310876</v>
      </c>
      <c r="L296" s="7">
        <v>16.41132559560171</v>
      </c>
      <c r="M296" s="7">
        <v>1559.0169712793731</v>
      </c>
      <c r="N296" s="8">
        <v>13.543756534727407</v>
      </c>
      <c r="O296" s="21">
        <v>41.9369353592583</v>
      </c>
      <c r="P296" s="7">
        <v>12.936523216308041</v>
      </c>
      <c r="Q296" s="21">
        <v>29.795810363836829</v>
      </c>
      <c r="R296" s="21">
        <v>128.29387001477107</v>
      </c>
      <c r="S296" s="21">
        <v>21.928321230243487</v>
      </c>
      <c r="T296" s="8">
        <v>51.205703032690032</v>
      </c>
      <c r="U296" s="21">
        <v>305.4726784586228</v>
      </c>
      <c r="V296" s="8">
        <v>24.290794341675735</v>
      </c>
      <c r="W296" s="8">
        <v>136.68252299605783</v>
      </c>
      <c r="X296" s="8">
        <v>11.216728624535314</v>
      </c>
      <c r="Y296" s="8">
        <v>0.31253438556933488</v>
      </c>
      <c r="Z296" s="21">
        <v>575.42303353658531</v>
      </c>
      <c r="AA296" s="22">
        <v>21.835548172757477</v>
      </c>
      <c r="AB296" s="22">
        <v>50.259712385051849</v>
      </c>
      <c r="AC296" s="22">
        <v>5.8233576736672052</v>
      </c>
      <c r="AD296" s="22">
        <v>22.148793304787855</v>
      </c>
      <c r="AE296" s="22">
        <v>5.3747507755946238</v>
      </c>
      <c r="AF296" s="22">
        <v>1.5403597122302159</v>
      </c>
      <c r="AG296" s="22">
        <v>4.3048715236307791</v>
      </c>
      <c r="AH296" s="22">
        <v>0.66014598540145986</v>
      </c>
      <c r="AI296" s="22">
        <v>4.0403150943396229</v>
      </c>
      <c r="AJ296" s="22">
        <v>0.83120334261838447</v>
      </c>
      <c r="AK296" s="22">
        <v>2.4394051282051286</v>
      </c>
      <c r="AL296" s="22">
        <v>0.34705882352941181</v>
      </c>
      <c r="AM296" s="22">
        <v>2.3060526852481309</v>
      </c>
      <c r="AN296" s="22">
        <v>0.30227171492204896</v>
      </c>
      <c r="AO296" s="22">
        <v>3.0348109110169497</v>
      </c>
      <c r="AP296" s="8">
        <v>5.6550727449078559</v>
      </c>
      <c r="AQ296" s="22">
        <v>1.9354704474314124</v>
      </c>
      <c r="AR296" s="22">
        <v>0.42302863688430697</v>
      </c>
    </row>
    <row r="297" spans="1:44" s="5" customFormat="1" x14ac:dyDescent="0.2">
      <c r="A297" s="43" t="s">
        <v>218</v>
      </c>
      <c r="B297" s="5" t="s">
        <v>210</v>
      </c>
      <c r="C297" s="8">
        <v>3.542312422360248</v>
      </c>
      <c r="D297" s="8">
        <v>4.1495882522315002</v>
      </c>
      <c r="E297" s="8">
        <v>13.687110609480813</v>
      </c>
      <c r="F297" s="15">
        <v>0.67661873667843042</v>
      </c>
      <c r="G297" s="15">
        <f>F297*G7</f>
        <v>36.605073654303084</v>
      </c>
      <c r="H297" s="8">
        <v>1.6135406698564594</v>
      </c>
      <c r="I297" s="8">
        <v>6.6530107274063202</v>
      </c>
      <c r="J297" s="13">
        <v>13207.883386581469</v>
      </c>
      <c r="K297" s="21">
        <v>424.32733397497594</v>
      </c>
      <c r="L297" s="7">
        <v>18.461356139279168</v>
      </c>
      <c r="M297" s="7">
        <v>1556.0150130548302</v>
      </c>
      <c r="N297" s="8">
        <v>13.64211351755041</v>
      </c>
      <c r="O297" s="21">
        <v>41.120247231522015</v>
      </c>
      <c r="P297" s="7">
        <v>14.173929784824463</v>
      </c>
      <c r="Q297" s="21">
        <v>31.626637265711139</v>
      </c>
      <c r="R297" s="21">
        <v>129.85723781388481</v>
      </c>
      <c r="S297" s="21">
        <v>21.54897052541649</v>
      </c>
      <c r="T297" s="8">
        <v>53.821260338716023</v>
      </c>
      <c r="U297" s="21">
        <v>315.98973468098541</v>
      </c>
      <c r="V297" s="8">
        <v>26.019281828073993</v>
      </c>
      <c r="W297" s="8">
        <v>143.57345597897503</v>
      </c>
      <c r="X297" s="8">
        <v>11.435092936802974</v>
      </c>
      <c r="Y297" s="8">
        <v>0.32328297632468994</v>
      </c>
      <c r="Z297" s="21">
        <v>578.39051829268294</v>
      </c>
      <c r="AA297" s="22">
        <v>22.630398671096348</v>
      </c>
      <c r="AB297" s="22">
        <v>51.506300136959496</v>
      </c>
      <c r="AC297" s="22">
        <v>5.9339040387722131</v>
      </c>
      <c r="AD297" s="22">
        <v>23.768563643441023</v>
      </c>
      <c r="AE297" s="22">
        <v>5.4647404343329899</v>
      </c>
      <c r="AF297" s="22">
        <v>1.5517697841726619</v>
      </c>
      <c r="AG297" s="22">
        <v>4.6511564579423306</v>
      </c>
      <c r="AH297" s="22">
        <v>0.65852798053527983</v>
      </c>
      <c r="AI297" s="22">
        <v>4.4629588679245282</v>
      </c>
      <c r="AJ297" s="22">
        <v>0.80038718662952646</v>
      </c>
      <c r="AK297" s="22">
        <v>2.3810994871794877</v>
      </c>
      <c r="AL297" s="22">
        <v>0.33230882352941177</v>
      </c>
      <c r="AM297" s="22">
        <v>2.3496087695445276</v>
      </c>
      <c r="AN297" s="22">
        <v>0.30149665924276164</v>
      </c>
      <c r="AO297" s="22">
        <v>3.6534504766949154</v>
      </c>
      <c r="AP297" s="8">
        <v>5.7547553831231815</v>
      </c>
      <c r="AQ297" s="22">
        <v>2.0046532866875344</v>
      </c>
      <c r="AR297" s="22">
        <v>0.41492210767468501</v>
      </c>
    </row>
    <row r="299" spans="1:44" x14ac:dyDescent="0.2">
      <c r="A299" s="39" t="s">
        <v>193</v>
      </c>
      <c r="B299" s="12" t="s">
        <v>194</v>
      </c>
    </row>
    <row r="300" spans="1:44" x14ac:dyDescent="0.2">
      <c r="A300" s="43" t="s">
        <v>198</v>
      </c>
      <c r="C300" s="8">
        <f>100*(C5-C288)/C5</f>
        <v>4.0659340659340693</v>
      </c>
      <c r="D300" s="8">
        <f>100*(D5-D288)/D5</f>
        <v>1.9690721649484428</v>
      </c>
      <c r="E300" s="8">
        <f>100*(E5-E288)/E5</f>
        <v>1.8064516129032218</v>
      </c>
      <c r="F300" s="14"/>
      <c r="G300" s="14">
        <f t="shared" ref="G300:AR300" si="195">100*(G5-G288)/G5</f>
        <v>2.2229999999999905</v>
      </c>
      <c r="H300" s="8">
        <f t="shared" si="195"/>
        <v>-396.66666666666663</v>
      </c>
      <c r="I300" s="8">
        <f t="shared" si="195"/>
        <v>2.406015037593987</v>
      </c>
      <c r="J300" s="14">
        <f t="shared" si="195"/>
        <v>7.5630906231999067</v>
      </c>
      <c r="K300" s="8">
        <f t="shared" si="195"/>
        <v>-4.9677419354838639</v>
      </c>
      <c r="L300" s="8">
        <f t="shared" si="195"/>
        <v>-5.7027027027027088</v>
      </c>
      <c r="M300" s="8">
        <f t="shared" si="195"/>
        <v>-19.81435556831568</v>
      </c>
      <c r="N300" s="8">
        <f t="shared" si="195"/>
        <v>2.9203539823008855</v>
      </c>
      <c r="O300" s="8">
        <f t="shared" si="195"/>
        <v>-5.1538461538461542</v>
      </c>
      <c r="P300" s="8">
        <f t="shared" si="195"/>
        <v>4.5882352941176539</v>
      </c>
      <c r="Q300" s="8">
        <f t="shared" si="195"/>
        <v>-13.359999999999991</v>
      </c>
      <c r="R300" s="8">
        <f t="shared" si="195"/>
        <v>-35.328571428571436</v>
      </c>
      <c r="S300" s="8">
        <f t="shared" si="195"/>
        <v>-2.0000000000000018</v>
      </c>
      <c r="T300" s="8" t="e">
        <f t="shared" si="195"/>
        <v>#DIV/0!</v>
      </c>
      <c r="U300" s="8">
        <f t="shared" si="195"/>
        <v>9.4818181818181877</v>
      </c>
      <c r="V300" s="8">
        <f t="shared" si="195"/>
        <v>3.7500000000000089</v>
      </c>
      <c r="W300" s="8">
        <f t="shared" si="195"/>
        <v>-4.4444444444444287</v>
      </c>
      <c r="X300" s="8">
        <f t="shared" si="195"/>
        <v>4.5000000000000044</v>
      </c>
      <c r="Y300" s="8" t="e">
        <f t="shared" si="195"/>
        <v>#DIV/0!</v>
      </c>
      <c r="Z300" s="8">
        <f t="shared" si="195"/>
        <v>-115.85714285714288</v>
      </c>
      <c r="AA300" s="8">
        <f t="shared" si="195"/>
        <v>-140</v>
      </c>
      <c r="AB300" s="8">
        <f t="shared" si="195"/>
        <v>-6.263157894736854</v>
      </c>
      <c r="AC300" s="8" t="e">
        <f t="shared" si="195"/>
        <v>#DIV/0!</v>
      </c>
      <c r="AD300" s="8">
        <f t="shared" si="195"/>
        <v>14.120000000000008</v>
      </c>
      <c r="AE300" s="8">
        <f t="shared" si="195"/>
        <v>-1.4545454545454557</v>
      </c>
      <c r="AF300" s="8">
        <f t="shared" si="195"/>
        <v>12.363636363636374</v>
      </c>
      <c r="AG300" s="8">
        <f t="shared" si="195"/>
        <v>-2.0555555555555514</v>
      </c>
      <c r="AH300" s="8" t="e">
        <f t="shared" si="195"/>
        <v>#DIV/0!</v>
      </c>
      <c r="AI300" s="8">
        <f t="shared" si="195"/>
        <v>32.625000000000007</v>
      </c>
      <c r="AJ300" s="8" t="e">
        <f t="shared" si="195"/>
        <v>#DIV/0!</v>
      </c>
      <c r="AK300" s="8" t="e">
        <f t="shared" si="195"/>
        <v>#DIV/0!</v>
      </c>
      <c r="AL300" s="8" t="e">
        <f t="shared" si="195"/>
        <v>#DIV/0!</v>
      </c>
      <c r="AM300" s="8">
        <f t="shared" si="195"/>
        <v>7.7647058823529349</v>
      </c>
      <c r="AN300" s="8">
        <f t="shared" si="195"/>
        <v>-8.4615384615384475</v>
      </c>
      <c r="AO300" s="8">
        <f t="shared" si="195"/>
        <v>-30.166666666666657</v>
      </c>
      <c r="AP300" s="8">
        <f t="shared" si="195"/>
        <v>-95.7</v>
      </c>
      <c r="AQ300" s="8" t="e">
        <f t="shared" si="195"/>
        <v>#DIV/0!</v>
      </c>
      <c r="AR300" s="8" t="e">
        <f t="shared" si="195"/>
        <v>#DIV/0!</v>
      </c>
    </row>
    <row r="301" spans="1:44" x14ac:dyDescent="0.2">
      <c r="A301" s="43" t="s">
        <v>211</v>
      </c>
      <c r="C301" s="8">
        <f t="shared" ref="C301:E302" si="196">100*(C5-C289)/C5</f>
        <v>0.98901098901098983</v>
      </c>
      <c r="D301" s="8">
        <f t="shared" si="196"/>
        <v>9.2783505154624385E-2</v>
      </c>
      <c r="E301" s="8">
        <f t="shared" si="196"/>
        <v>-2.1290322580645165</v>
      </c>
      <c r="F301" s="14"/>
      <c r="G301" s="14">
        <f t="shared" ref="G301:AR301" si="197">100*(G5-G289)/G5</f>
        <v>11.234999999999999</v>
      </c>
      <c r="H301" s="8">
        <f t="shared" si="197"/>
        <v>-323.33333333333337</v>
      </c>
      <c r="I301" s="8">
        <f t="shared" si="197"/>
        <v>0.15037593984963421</v>
      </c>
      <c r="J301" s="14">
        <f t="shared" si="197"/>
        <v>5.1826664531582507</v>
      </c>
      <c r="K301" s="8">
        <f t="shared" si="197"/>
        <v>-14.161290322580639</v>
      </c>
      <c r="L301" s="8">
        <f t="shared" si="197"/>
        <v>-6.9189189189189246</v>
      </c>
      <c r="M301" s="8">
        <f t="shared" si="197"/>
        <v>-21.713300071662569</v>
      </c>
      <c r="N301" s="8">
        <f t="shared" si="197"/>
        <v>0.97345132743363894</v>
      </c>
      <c r="O301" s="8">
        <f t="shared" si="197"/>
        <v>-6.4038461538461506</v>
      </c>
      <c r="P301" s="8">
        <f t="shared" si="197"/>
        <v>2.1764705882352873</v>
      </c>
      <c r="Q301" s="8">
        <f t="shared" si="197"/>
        <v>-6.7200000000000042</v>
      </c>
      <c r="R301" s="8">
        <f t="shared" si="197"/>
        <v>-34.571428571428577</v>
      </c>
      <c r="S301" s="8">
        <f t="shared" si="197"/>
        <v>2.1874999999999978</v>
      </c>
      <c r="T301" s="8" t="e">
        <f t="shared" si="197"/>
        <v>#DIV/0!</v>
      </c>
      <c r="U301" s="8">
        <f t="shared" si="197"/>
        <v>5.5454545454545405</v>
      </c>
      <c r="V301" s="8">
        <f t="shared" si="197"/>
        <v>1.1250000000000093</v>
      </c>
      <c r="W301" s="8">
        <f t="shared" si="197"/>
        <v>-9.8888888888888768</v>
      </c>
      <c r="X301" s="8">
        <f t="shared" si="197"/>
        <v>6.9999999999999876</v>
      </c>
      <c r="Y301" s="8" t="e">
        <f t="shared" si="197"/>
        <v>#DIV/0!</v>
      </c>
      <c r="Z301" s="8">
        <f t="shared" si="197"/>
        <v>-272.14285714285711</v>
      </c>
      <c r="AA301" s="8">
        <f t="shared" si="197"/>
        <v>-50.952380952380942</v>
      </c>
      <c r="AB301" s="8">
        <f t="shared" si="197"/>
        <v>-12.789473684210522</v>
      </c>
      <c r="AC301" s="8" t="e">
        <f t="shared" si="197"/>
        <v>#DIV/0!</v>
      </c>
      <c r="AD301" s="8">
        <f t="shared" si="197"/>
        <v>0.64000000000000057</v>
      </c>
      <c r="AE301" s="8">
        <f t="shared" si="197"/>
        <v>2.0909090909091028</v>
      </c>
      <c r="AF301" s="8">
        <f t="shared" si="197"/>
        <v>8.3636363636363704</v>
      </c>
      <c r="AG301" s="8">
        <f t="shared" si="197"/>
        <v>-14.444444444444445</v>
      </c>
      <c r="AH301" s="8" t="e">
        <f t="shared" si="197"/>
        <v>#DIV/0!</v>
      </c>
      <c r="AI301" s="8">
        <f t="shared" si="197"/>
        <v>29.45</v>
      </c>
      <c r="AJ301" s="8" t="e">
        <f t="shared" si="197"/>
        <v>#DIV/0!</v>
      </c>
      <c r="AK301" s="8" t="e">
        <f t="shared" si="197"/>
        <v>#DIV/0!</v>
      </c>
      <c r="AL301" s="8" t="e">
        <f t="shared" si="197"/>
        <v>#DIV/0!</v>
      </c>
      <c r="AM301" s="8">
        <f t="shared" si="197"/>
        <v>-4.8235294117647101</v>
      </c>
      <c r="AN301" s="8">
        <f t="shared" si="197"/>
        <v>-8.4615384615384475</v>
      </c>
      <c r="AO301" s="8">
        <f t="shared" si="197"/>
        <v>-18.833333333333332</v>
      </c>
      <c r="AP301" s="8">
        <f t="shared" si="197"/>
        <v>-75.466666666666683</v>
      </c>
      <c r="AQ301" s="8" t="e">
        <f t="shared" si="197"/>
        <v>#DIV/0!</v>
      </c>
      <c r="AR301" s="8" t="e">
        <f t="shared" si="197"/>
        <v>#DIV/0!</v>
      </c>
    </row>
    <row r="302" spans="1:44" x14ac:dyDescent="0.2">
      <c r="A302" s="43" t="s">
        <v>219</v>
      </c>
      <c r="C302" s="8">
        <f t="shared" si="196"/>
        <v>-6.6666666666666519</v>
      </c>
      <c r="D302" s="8">
        <f t="shared" si="196"/>
        <v>-1.02351313969571</v>
      </c>
      <c r="E302" s="8">
        <f t="shared" si="196"/>
        <v>-2.6666666666666625</v>
      </c>
      <c r="F302" s="14"/>
      <c r="G302" s="14">
        <f t="shared" ref="G302:AR302" si="198">100*(G6-G290)/G6</f>
        <v>-8.6270000000000007</v>
      </c>
      <c r="H302" s="8">
        <f t="shared" si="198"/>
        <v>-10.961538461538471</v>
      </c>
      <c r="I302" s="8">
        <f t="shared" si="198"/>
        <v>-1.4912280701754379</v>
      </c>
      <c r="J302" s="14">
        <f t="shared" si="198"/>
        <v>3.1901840490797437</v>
      </c>
      <c r="K302" s="8">
        <f t="shared" si="198"/>
        <v>-7.6025236593060006</v>
      </c>
      <c r="L302" s="8">
        <f t="shared" si="198"/>
        <v>-6.3928571428571344</v>
      </c>
      <c r="M302" s="8">
        <f t="shared" si="198"/>
        <v>-4.0310077519379846</v>
      </c>
      <c r="N302" s="8">
        <f t="shared" si="198"/>
        <v>0.48780487804878453</v>
      </c>
      <c r="O302" s="8">
        <f t="shared" si="198"/>
        <v>-5.222222222222225</v>
      </c>
      <c r="P302" s="8">
        <f t="shared" si="198"/>
        <v>-1.2605042016806722</v>
      </c>
      <c r="Q302" s="8">
        <f t="shared" si="198"/>
        <v>-9.6850393700787496</v>
      </c>
      <c r="R302" s="8">
        <f t="shared" si="198"/>
        <v>-24.757281553398059</v>
      </c>
      <c r="S302" s="8">
        <f t="shared" si="198"/>
        <v>-1.5668202764976953</v>
      </c>
      <c r="T302" s="8">
        <f t="shared" si="198"/>
        <v>-11.020408163265305</v>
      </c>
      <c r="U302" s="8">
        <f t="shared" si="198"/>
        <v>1.6709511568123394</v>
      </c>
      <c r="V302" s="8">
        <f t="shared" si="198"/>
        <v>-1.1923076923076874</v>
      </c>
      <c r="W302" s="8">
        <f t="shared" si="198"/>
        <v>-1.569767441860475</v>
      </c>
      <c r="X302" s="8">
        <f t="shared" si="198"/>
        <v>8.55555555555555</v>
      </c>
      <c r="Y302" s="8" t="e">
        <f t="shared" si="198"/>
        <v>#DIV/0!</v>
      </c>
      <c r="Z302" s="8">
        <f t="shared" si="198"/>
        <v>2.2307692307692242</v>
      </c>
      <c r="AA302" s="8">
        <f t="shared" si="198"/>
        <v>-10.466666666666669</v>
      </c>
      <c r="AB302" s="8">
        <f t="shared" si="198"/>
        <v>1.0263157894736856</v>
      </c>
      <c r="AC302" s="8" t="e">
        <f t="shared" si="198"/>
        <v>#DIV/0!</v>
      </c>
      <c r="AD302" s="8">
        <f t="shared" si="198"/>
        <v>1.4000000000000057</v>
      </c>
      <c r="AE302" s="8">
        <f t="shared" si="198"/>
        <v>1.758064516129032</v>
      </c>
      <c r="AF302" s="8" t="e">
        <f t="shared" si="198"/>
        <v>#DIV/0!</v>
      </c>
      <c r="AG302" s="8">
        <f t="shared" si="198"/>
        <v>-2.3174603174603159</v>
      </c>
      <c r="AH302" s="8">
        <f t="shared" si="198"/>
        <v>-4.4444444444444358</v>
      </c>
      <c r="AI302" s="8" t="e">
        <f t="shared" si="198"/>
        <v>#DIV/0!</v>
      </c>
      <c r="AJ302" s="8">
        <f t="shared" si="198"/>
        <v>-0.19230769230769248</v>
      </c>
      <c r="AK302" s="8" t="e">
        <f t="shared" si="198"/>
        <v>#DIV/0!</v>
      </c>
      <c r="AL302" s="8" t="e">
        <f t="shared" si="198"/>
        <v>#DIV/0!</v>
      </c>
      <c r="AM302" s="8">
        <f t="shared" si="198"/>
        <v>-7.4500000000000011</v>
      </c>
      <c r="AN302" s="8">
        <f t="shared" si="198"/>
        <v>5.7142857142857189</v>
      </c>
      <c r="AO302" s="8">
        <f t="shared" si="198"/>
        <v>-27.121951219512201</v>
      </c>
      <c r="AP302" s="8" t="e">
        <f t="shared" si="198"/>
        <v>#DIV/0!</v>
      </c>
      <c r="AQ302" s="8">
        <f t="shared" si="198"/>
        <v>-10.250000000000002</v>
      </c>
      <c r="AR302" s="8" t="e">
        <f t="shared" si="198"/>
        <v>#DIV/0!</v>
      </c>
    </row>
    <row r="303" spans="1:44" x14ac:dyDescent="0.2">
      <c r="A303" s="43" t="s">
        <v>201</v>
      </c>
      <c r="C303" s="8">
        <f t="shared" ref="C303:E304" si="199">100*(C6-C291)/C6</f>
        <v>-3.8738738738738672</v>
      </c>
      <c r="D303" s="8">
        <f t="shared" si="199"/>
        <v>-1.7012448132779989</v>
      </c>
      <c r="E303" s="8">
        <f t="shared" si="199"/>
        <v>-3.7777777777777763</v>
      </c>
      <c r="F303" s="14"/>
      <c r="G303" s="14">
        <f t="shared" ref="G303:AR303" si="200">100*(G6-G291)/G6</f>
        <v>-16.18706813627254</v>
      </c>
      <c r="H303" s="8">
        <f t="shared" si="200"/>
        <v>-9.4230769230769305</v>
      </c>
      <c r="I303" s="8">
        <f t="shared" si="200"/>
        <v>-1.9298245614034988</v>
      </c>
      <c r="J303" s="14">
        <f t="shared" si="200"/>
        <v>0.73619631901839389</v>
      </c>
      <c r="K303" s="8">
        <f t="shared" si="200"/>
        <v>-6.0883280757097831</v>
      </c>
      <c r="L303" s="8">
        <f t="shared" si="200"/>
        <v>-6.8928571428571468</v>
      </c>
      <c r="M303" s="8">
        <f t="shared" si="200"/>
        <v>-5.2713178294573639</v>
      </c>
      <c r="N303" s="8">
        <f t="shared" si="200"/>
        <v>-0.56910569105689846</v>
      </c>
      <c r="O303" s="8">
        <f t="shared" si="200"/>
        <v>-9.1777777777777825</v>
      </c>
      <c r="P303" s="8">
        <f t="shared" si="200"/>
        <v>-0.84033613445378152</v>
      </c>
      <c r="Q303" s="8">
        <f t="shared" si="200"/>
        <v>-5.9055118110236222</v>
      </c>
      <c r="R303" s="8">
        <f t="shared" si="200"/>
        <v>-18.446601941747574</v>
      </c>
      <c r="S303" s="8">
        <f t="shared" si="200"/>
        <v>-4.5161290322580667</v>
      </c>
      <c r="T303" s="8">
        <f t="shared" si="200"/>
        <v>-5.9183673469387754</v>
      </c>
      <c r="U303" s="8">
        <f t="shared" si="200"/>
        <v>0.35989717223649803</v>
      </c>
      <c r="V303" s="8">
        <f t="shared" si="200"/>
        <v>-3.0769230769230798</v>
      </c>
      <c r="W303" s="8">
        <f t="shared" si="200"/>
        <v>-4.1279069767441827</v>
      </c>
      <c r="X303" s="8">
        <f t="shared" si="200"/>
        <v>7.9999999999999876</v>
      </c>
      <c r="Y303" s="8" t="e">
        <f t="shared" si="200"/>
        <v>#DIV/0!</v>
      </c>
      <c r="Z303" s="8">
        <f t="shared" si="200"/>
        <v>-1.1538461538461537</v>
      </c>
      <c r="AA303" s="8">
        <f t="shared" si="200"/>
        <v>-11.33333333333333</v>
      </c>
      <c r="AB303" s="8">
        <f t="shared" si="200"/>
        <v>1.3157894736842106</v>
      </c>
      <c r="AC303" s="8" t="e">
        <f t="shared" si="200"/>
        <v>#DIV/0!</v>
      </c>
      <c r="AD303" s="8">
        <f t="shared" si="200"/>
        <v>-0.87999999999999545</v>
      </c>
      <c r="AE303" s="8">
        <f t="shared" si="200"/>
        <v>-3.2580645161290316</v>
      </c>
      <c r="AF303" s="8" t="e">
        <f t="shared" si="200"/>
        <v>#DIV/0!</v>
      </c>
      <c r="AG303" s="8">
        <f t="shared" si="200"/>
        <v>-8.3968253968253954</v>
      </c>
      <c r="AH303" s="8">
        <f t="shared" si="200"/>
        <v>-9.9999999999999964</v>
      </c>
      <c r="AI303" s="8" t="e">
        <f t="shared" si="200"/>
        <v>#DIV/0!</v>
      </c>
      <c r="AJ303" s="8">
        <f t="shared" si="200"/>
        <v>3.4615384615384643</v>
      </c>
      <c r="AK303" s="8" t="e">
        <f t="shared" si="200"/>
        <v>#DIV/0!</v>
      </c>
      <c r="AL303" s="8" t="e">
        <f t="shared" si="200"/>
        <v>#DIV/0!</v>
      </c>
      <c r="AM303" s="8">
        <f t="shared" si="200"/>
        <v>-2.2499999999999964</v>
      </c>
      <c r="AN303" s="8">
        <f t="shared" si="200"/>
        <v>-15.357142857142849</v>
      </c>
      <c r="AO303" s="8">
        <f t="shared" si="200"/>
        <v>-22.341463414634156</v>
      </c>
      <c r="AP303" s="8" t="e">
        <f t="shared" si="200"/>
        <v>#DIV/0!</v>
      </c>
      <c r="AQ303" s="8">
        <f t="shared" si="200"/>
        <v>-9.9166666666666661</v>
      </c>
      <c r="AR303" s="8" t="e">
        <f t="shared" si="200"/>
        <v>#DIV/0!</v>
      </c>
    </row>
    <row r="304" spans="1:44" x14ac:dyDescent="0.2">
      <c r="A304" s="43" t="s">
        <v>204</v>
      </c>
      <c r="C304" s="8">
        <f t="shared" si="199"/>
        <v>-1.8987341772151916</v>
      </c>
      <c r="D304" s="8">
        <f t="shared" si="199"/>
        <v>3.2590529247910864</v>
      </c>
      <c r="E304" s="8">
        <f t="shared" si="199"/>
        <v>1.5555555555555618</v>
      </c>
      <c r="F304" s="14"/>
      <c r="G304" s="14">
        <f t="shared" ref="G304:AR304" si="201">100*(G7-G292)/G7</f>
        <v>-14.476000000000001</v>
      </c>
      <c r="H304" s="8">
        <f t="shared" si="201"/>
        <v>4.9162011173184403</v>
      </c>
      <c r="I304" s="8">
        <f t="shared" si="201"/>
        <v>4.4241573033707917</v>
      </c>
      <c r="J304" s="14">
        <f t="shared" si="201"/>
        <v>7.2592592592592595</v>
      </c>
      <c r="K304" s="8">
        <f t="shared" si="201"/>
        <v>9.6153846153840691E-2</v>
      </c>
      <c r="L304" s="8">
        <f t="shared" si="201"/>
        <v>9.05555555555555</v>
      </c>
      <c r="M304" s="8">
        <f t="shared" si="201"/>
        <v>-0.78947368421052633</v>
      </c>
      <c r="N304" s="8">
        <f t="shared" si="201"/>
        <v>2.9710144927536239</v>
      </c>
      <c r="O304" s="8">
        <f t="shared" si="201"/>
        <v>-4.9459459459459412</v>
      </c>
      <c r="P304" s="8" t="e">
        <f t="shared" si="201"/>
        <v>#DIV/0!</v>
      </c>
      <c r="Q304" s="8" t="e">
        <f t="shared" si="201"/>
        <v>#DIV/0!</v>
      </c>
      <c r="R304" s="8">
        <f t="shared" si="201"/>
        <v>-6.6141732283464609</v>
      </c>
      <c r="S304" s="8">
        <f t="shared" si="201"/>
        <v>-1.7826086956521745</v>
      </c>
      <c r="T304" s="8">
        <f t="shared" si="201"/>
        <v>-5.7916666666666687</v>
      </c>
      <c r="U304" s="8">
        <f t="shared" si="201"/>
        <v>8.4971098265895897</v>
      </c>
      <c r="V304" s="8">
        <f t="shared" si="201"/>
        <v>24.945945945945947</v>
      </c>
      <c r="W304" s="8">
        <f t="shared" si="201"/>
        <v>17.765957446808514</v>
      </c>
      <c r="X304" s="8" t="e">
        <f t="shared" si="201"/>
        <v>#DIV/0!</v>
      </c>
      <c r="Y304" s="8">
        <f t="shared" si="201"/>
        <v>16.63636363636364</v>
      </c>
      <c r="Z304" s="8">
        <f t="shared" si="201"/>
        <v>3.8213762811127414</v>
      </c>
      <c r="AA304" s="8">
        <f t="shared" si="201"/>
        <v>3.6800000000000068</v>
      </c>
      <c r="AB304" s="8">
        <f t="shared" si="201"/>
        <v>3.5660377358490578</v>
      </c>
      <c r="AC304" s="8">
        <f t="shared" si="201"/>
        <v>8.9705882352941089</v>
      </c>
      <c r="AD304" s="8">
        <f t="shared" si="201"/>
        <v>8.2499999999999964</v>
      </c>
      <c r="AE304" s="8">
        <f t="shared" si="201"/>
        <v>13.402985074626873</v>
      </c>
      <c r="AF304" s="8">
        <f t="shared" si="201"/>
        <v>2.7000000000000024</v>
      </c>
      <c r="AG304" s="8">
        <f t="shared" si="201"/>
        <v>13.514705882352949</v>
      </c>
      <c r="AH304" s="8">
        <f t="shared" si="201"/>
        <v>23.177570093457952</v>
      </c>
      <c r="AI304" s="8" t="e">
        <f t="shared" si="201"/>
        <v>#DIV/0!</v>
      </c>
      <c r="AJ304" s="8">
        <f t="shared" si="201"/>
        <v>19.022556390977453</v>
      </c>
      <c r="AK304" s="8" t="e">
        <f t="shared" si="201"/>
        <v>#DIV/0!</v>
      </c>
      <c r="AL304" s="8">
        <f t="shared" si="201"/>
        <v>24.444444444444454</v>
      </c>
      <c r="AM304" s="8">
        <f t="shared" si="201"/>
        <v>15.942857142857138</v>
      </c>
      <c r="AN304" s="8">
        <f t="shared" si="201"/>
        <v>11.960784313725489</v>
      </c>
      <c r="AO304" s="8">
        <f t="shared" si="201"/>
        <v>15.291666666666668</v>
      </c>
      <c r="AP304" s="8">
        <f t="shared" si="201"/>
        <v>6.2727272727272672</v>
      </c>
      <c r="AQ304" s="8">
        <f t="shared" si="201"/>
        <v>12.080645161290333</v>
      </c>
      <c r="AR304" s="8">
        <f t="shared" si="201"/>
        <v>-4.2011834319526598</v>
      </c>
    </row>
    <row r="305" spans="1:44" x14ac:dyDescent="0.2">
      <c r="A305" s="43" t="s">
        <v>202</v>
      </c>
      <c r="C305" s="8">
        <f>100*(C7-C293)/C7</f>
        <v>-0.88607594936708933</v>
      </c>
      <c r="D305" s="8">
        <f>100*(D7-D293)/D7</f>
        <v>1.8941504178272999</v>
      </c>
      <c r="E305" s="8">
        <f>100*(E7-E293)/E7</f>
        <v>1.4074074074074037</v>
      </c>
      <c r="F305" s="14"/>
      <c r="G305" s="14">
        <f t="shared" ref="G305:AR305" si="202">100*(G7-G293)/G7</f>
        <v>-20.224</v>
      </c>
      <c r="H305" s="8">
        <f t="shared" si="202"/>
        <v>3.8547486033519522</v>
      </c>
      <c r="I305" s="8">
        <f t="shared" si="202"/>
        <v>3.398876404494382</v>
      </c>
      <c r="J305" s="14">
        <f t="shared" si="202"/>
        <v>5.4814814814814818</v>
      </c>
      <c r="K305" s="8">
        <f t="shared" si="202"/>
        <v>-0.19230769230769504</v>
      </c>
      <c r="L305" s="8">
        <f t="shared" si="202"/>
        <v>6.2222222222222276</v>
      </c>
      <c r="M305" s="8">
        <f t="shared" si="202"/>
        <v>-1.4473684210526316</v>
      </c>
      <c r="N305" s="8">
        <f t="shared" si="202"/>
        <v>1.3768115942029078</v>
      </c>
      <c r="O305" s="8">
        <f t="shared" si="202"/>
        <v>-8.2972972972972965</v>
      </c>
      <c r="P305" s="8" t="e">
        <f t="shared" si="202"/>
        <v>#DIV/0!</v>
      </c>
      <c r="Q305" s="8" t="e">
        <f t="shared" si="202"/>
        <v>#DIV/0!</v>
      </c>
      <c r="R305" s="8">
        <f t="shared" si="202"/>
        <v>-6.6929133858267713</v>
      </c>
      <c r="S305" s="8">
        <f t="shared" si="202"/>
        <v>-2.7826086956521765</v>
      </c>
      <c r="T305" s="8">
        <f t="shared" si="202"/>
        <v>-6.25</v>
      </c>
      <c r="U305" s="8">
        <f t="shared" si="202"/>
        <v>7.6300578034682012</v>
      </c>
      <c r="V305" s="8">
        <f t="shared" si="202"/>
        <v>24.756756756756758</v>
      </c>
      <c r="W305" s="8">
        <f t="shared" si="202"/>
        <v>17.074468085106382</v>
      </c>
      <c r="X305" s="8" t="e">
        <f t="shared" si="202"/>
        <v>#DIV/0!</v>
      </c>
      <c r="Y305" s="8">
        <f t="shared" si="202"/>
        <v>25.363636363636363</v>
      </c>
      <c r="Z305" s="8">
        <f t="shared" si="202"/>
        <v>8.2723279648609083</v>
      </c>
      <c r="AA305" s="8">
        <f t="shared" si="202"/>
        <v>1.5999999999999943</v>
      </c>
      <c r="AB305" s="8">
        <f t="shared" si="202"/>
        <v>1.7169811320754653</v>
      </c>
      <c r="AC305" s="8">
        <f t="shared" si="202"/>
        <v>8.4558823529411793</v>
      </c>
      <c r="AD305" s="8">
        <f t="shared" si="202"/>
        <v>4.8214285714285765</v>
      </c>
      <c r="AE305" s="8">
        <f t="shared" si="202"/>
        <v>10.791044776119399</v>
      </c>
      <c r="AF305" s="8">
        <f t="shared" si="202"/>
        <v>9.4500000000000028</v>
      </c>
      <c r="AG305" s="8">
        <f t="shared" si="202"/>
        <v>16.250000000000007</v>
      </c>
      <c r="AH305" s="8">
        <f t="shared" si="202"/>
        <v>19.719626168224305</v>
      </c>
      <c r="AI305" s="8" t="e">
        <f t="shared" si="202"/>
        <v>#DIV/0!</v>
      </c>
      <c r="AJ305" s="8">
        <f t="shared" si="202"/>
        <v>19.699248120300751</v>
      </c>
      <c r="AK305" s="8" t="e">
        <f t="shared" si="202"/>
        <v>#DIV/0!</v>
      </c>
      <c r="AL305" s="8">
        <f t="shared" si="202"/>
        <v>25.37037037037037</v>
      </c>
      <c r="AM305" s="8">
        <f t="shared" si="202"/>
        <v>9.3714285714285666</v>
      </c>
      <c r="AN305" s="8">
        <f t="shared" si="202"/>
        <v>20.784313725490193</v>
      </c>
      <c r="AO305" s="8">
        <f t="shared" si="202"/>
        <v>12.250000000000004</v>
      </c>
      <c r="AP305" s="8">
        <f t="shared" si="202"/>
        <v>13.763636363636357</v>
      </c>
      <c r="AQ305" s="8">
        <f t="shared" si="202"/>
        <v>10.693548387096778</v>
      </c>
      <c r="AR305" s="8">
        <f t="shared" si="202"/>
        <v>1.8934911242603567</v>
      </c>
    </row>
    <row r="306" spans="1:44" x14ac:dyDescent="0.2">
      <c r="A306" s="43" t="s">
        <v>214</v>
      </c>
      <c r="C306" s="8">
        <f>100*(C7-C294)/C7</f>
        <v>-4.113177136567332</v>
      </c>
      <c r="D306" s="8">
        <f>100*(D7-D294)/D7</f>
        <v>-3.0492770733561878</v>
      </c>
      <c r="E306" s="8">
        <f>100*(E7-E294)/E7</f>
        <v>-4.8241785803862811</v>
      </c>
      <c r="F306" s="14"/>
      <c r="G306" s="14">
        <f t="shared" ref="G306:AR306" si="203">100*(G7-G294)/G7</f>
        <v>51.112659422062258</v>
      </c>
      <c r="H306" s="8">
        <f t="shared" si="203"/>
        <v>3.4027425088877541</v>
      </c>
      <c r="I306" s="8">
        <f t="shared" si="203"/>
        <v>2.007706659842003</v>
      </c>
      <c r="J306" s="14">
        <f t="shared" si="203"/>
        <v>2.914684652703821</v>
      </c>
      <c r="K306" s="8">
        <f t="shared" si="203"/>
        <v>0.55503627748575846</v>
      </c>
      <c r="L306" s="8">
        <f t="shared" si="203"/>
        <v>-9.015950587117338</v>
      </c>
      <c r="M306" s="8">
        <f t="shared" si="203"/>
        <v>1.0027312079153423</v>
      </c>
      <c r="N306" s="8">
        <f t="shared" si="203"/>
        <v>1.8923921161152184</v>
      </c>
      <c r="O306" s="8">
        <f t="shared" si="203"/>
        <v>-9.5523522492361188</v>
      </c>
      <c r="P306" s="8" t="e">
        <f t="shared" si="203"/>
        <v>#DIV/0!</v>
      </c>
      <c r="Q306" s="8" t="e">
        <f t="shared" si="203"/>
        <v>#DIV/0!</v>
      </c>
      <c r="R306" s="8">
        <f t="shared" si="203"/>
        <v>-10.948022191465357</v>
      </c>
      <c r="S306" s="8">
        <f t="shared" si="203"/>
        <v>-1.1581078320301439</v>
      </c>
      <c r="T306" s="8">
        <f t="shared" si="203"/>
        <v>-9.2420736510437109</v>
      </c>
      <c r="U306" s="8">
        <f t="shared" si="203"/>
        <v>6.2296291157128341</v>
      </c>
      <c r="V306" s="8">
        <f t="shared" si="203"/>
        <v>15.002323324412551</v>
      </c>
      <c r="W306" s="8">
        <f t="shared" si="203"/>
        <v>7.5255123437805755</v>
      </c>
      <c r="X306" s="8" t="e">
        <f t="shared" si="203"/>
        <v>#DIV/0!</v>
      </c>
      <c r="Y306" s="8">
        <f t="shared" si="203"/>
        <v>57.386286768473916</v>
      </c>
      <c r="Z306" s="8">
        <f t="shared" si="203"/>
        <v>16.07752740777773</v>
      </c>
      <c r="AA306" s="8">
        <f t="shared" si="203"/>
        <v>-0.89269102990036231</v>
      </c>
      <c r="AB306" s="8">
        <f t="shared" si="203"/>
        <v>4.4475991479716201</v>
      </c>
      <c r="AC306" s="8">
        <f t="shared" si="203"/>
        <v>10.408034780956022</v>
      </c>
      <c r="AD306" s="8">
        <f t="shared" si="203"/>
        <v>6.785019184785642</v>
      </c>
      <c r="AE306" s="8">
        <f t="shared" si="203"/>
        <v>9.5456250289400906</v>
      </c>
      <c r="AF306" s="8">
        <f t="shared" si="203"/>
        <v>20.384866392600198</v>
      </c>
      <c r="AG306" s="8">
        <f t="shared" si="203"/>
        <v>21.703609101036761</v>
      </c>
      <c r="AH306" s="8">
        <f t="shared" si="203"/>
        <v>21.965914000500259</v>
      </c>
      <c r="AI306" s="8" t="e">
        <f t="shared" si="203"/>
        <v>#DIV/0!</v>
      </c>
      <c r="AJ306" s="8">
        <f t="shared" si="203"/>
        <v>21.265000942467577</v>
      </c>
      <c r="AK306" s="8" t="e">
        <f t="shared" si="203"/>
        <v>#DIV/0!</v>
      </c>
      <c r="AL306" s="8">
        <f t="shared" si="203"/>
        <v>17.504992737835863</v>
      </c>
      <c r="AM306" s="8">
        <f t="shared" si="203"/>
        <v>15.840497232203544</v>
      </c>
      <c r="AN306" s="8">
        <f t="shared" si="203"/>
        <v>22.195729071138476</v>
      </c>
      <c r="AO306" s="8">
        <f t="shared" si="203"/>
        <v>-15.55593441031076</v>
      </c>
      <c r="AP306" s="8">
        <f t="shared" si="203"/>
        <v>44.151290009699323</v>
      </c>
      <c r="AQ306" s="8">
        <f t="shared" si="203"/>
        <v>54.194225503531108</v>
      </c>
      <c r="AR306" s="8">
        <f t="shared" si="203"/>
        <v>69.768566529074064</v>
      </c>
    </row>
    <row r="307" spans="1:44" x14ac:dyDescent="0.2">
      <c r="A307" s="43" t="s">
        <v>215</v>
      </c>
      <c r="C307" s="8">
        <f>100*(C7-C295)/C7</f>
        <v>-9.1424836858243612</v>
      </c>
      <c r="D307" s="8">
        <f>100*(D7-D295)/D7</f>
        <v>-9.8080456718642193</v>
      </c>
      <c r="E307" s="8">
        <f>100*(E7-E295)/E7</f>
        <v>-4.0366190117883285</v>
      </c>
      <c r="F307" s="14"/>
      <c r="G307" s="14">
        <f t="shared" ref="G307:AR307" si="204">100*(G7-G295)/G7</f>
        <v>63.566683409622982</v>
      </c>
      <c r="H307" s="8">
        <f t="shared" si="204"/>
        <v>9.8580631365106495</v>
      </c>
      <c r="I307" s="8">
        <f t="shared" si="204"/>
        <v>5.7119806157072164</v>
      </c>
      <c r="J307" s="14">
        <f t="shared" si="204"/>
        <v>3.1429416637084313</v>
      </c>
      <c r="K307" s="8">
        <f t="shared" si="204"/>
        <v>0.4595996520322797</v>
      </c>
      <c r="L307" s="8">
        <f t="shared" si="204"/>
        <v>-17.153397135681796</v>
      </c>
      <c r="M307" s="8">
        <f t="shared" si="204"/>
        <v>1.5805362786862756</v>
      </c>
      <c r="N307" s="8">
        <f t="shared" si="204"/>
        <v>5.0641296230152353</v>
      </c>
      <c r="O307" s="8">
        <f t="shared" si="204"/>
        <v>-8.3767218158153138</v>
      </c>
      <c r="P307" s="8" t="e">
        <f t="shared" si="204"/>
        <v>#DIV/0!</v>
      </c>
      <c r="Q307" s="8" t="e">
        <f t="shared" si="204"/>
        <v>#DIV/0!</v>
      </c>
      <c r="R307" s="8">
        <f t="shared" si="204"/>
        <v>-8.3278474976447878</v>
      </c>
      <c r="S307" s="8">
        <f t="shared" si="204"/>
        <v>7.3145255650688021</v>
      </c>
      <c r="T307" s="8">
        <f t="shared" si="204"/>
        <v>-7.3571123802021789</v>
      </c>
      <c r="U307" s="8">
        <f t="shared" si="204"/>
        <v>11.18807488525119</v>
      </c>
      <c r="V307" s="8">
        <f t="shared" si="204"/>
        <v>23.619151251360169</v>
      </c>
      <c r="W307" s="8">
        <f t="shared" si="204"/>
        <v>16.734419996085773</v>
      </c>
      <c r="X307" s="8" t="e">
        <f t="shared" si="204"/>
        <v>#DIV/0!</v>
      </c>
      <c r="Y307" s="8">
        <f t="shared" si="204"/>
        <v>74.37962488469816</v>
      </c>
      <c r="Z307" s="8">
        <f t="shared" si="204"/>
        <v>20.859061975502623</v>
      </c>
      <c r="AA307" s="8">
        <f t="shared" si="204"/>
        <v>9.77076411960131</v>
      </c>
      <c r="AB307" s="8">
        <f t="shared" si="204"/>
        <v>9.4004016494205995</v>
      </c>
      <c r="AC307" s="8">
        <f t="shared" si="204"/>
        <v>16.539147581488169</v>
      </c>
      <c r="AD307" s="8">
        <f t="shared" si="204"/>
        <v>19.586776399933282</v>
      </c>
      <c r="AE307" s="8">
        <f t="shared" si="204"/>
        <v>16.824954853447341</v>
      </c>
      <c r="AF307" s="8">
        <f t="shared" si="204"/>
        <v>30.276310380267201</v>
      </c>
      <c r="AG307" s="8">
        <f t="shared" si="204"/>
        <v>34.527595170468807</v>
      </c>
      <c r="AH307" s="8">
        <f t="shared" si="204"/>
        <v>39.58944448234304</v>
      </c>
      <c r="AI307" s="8" t="e">
        <f t="shared" si="204"/>
        <v>#DIV/0!</v>
      </c>
      <c r="AJ307" s="8">
        <f t="shared" si="204"/>
        <v>33.871447420780363</v>
      </c>
      <c r="AK307" s="8" t="e">
        <f t="shared" si="204"/>
        <v>#DIV/0!</v>
      </c>
      <c r="AL307" s="8">
        <f t="shared" si="204"/>
        <v>27.535403050108936</v>
      </c>
      <c r="AM307" s="8">
        <f t="shared" si="204"/>
        <v>37.039564921821885</v>
      </c>
      <c r="AN307" s="8">
        <f t="shared" si="204"/>
        <v>32.980479496921262</v>
      </c>
      <c r="AO307" s="8">
        <f t="shared" si="204"/>
        <v>-2.9626313117938063</v>
      </c>
      <c r="AP307" s="8">
        <f t="shared" si="204"/>
        <v>61.21322987390883</v>
      </c>
      <c r="AQ307" s="8">
        <f t="shared" si="204"/>
        <v>78.605270816875645</v>
      </c>
      <c r="AR307" s="8">
        <f t="shared" si="204"/>
        <v>87.074835465001996</v>
      </c>
    </row>
    <row r="308" spans="1:44" x14ac:dyDescent="0.2">
      <c r="A308" s="43" t="s">
        <v>216</v>
      </c>
      <c r="C308" s="8">
        <f>100*(C7-C296)/C7</f>
        <v>-7.434566396729295</v>
      </c>
      <c r="D308" s="8">
        <f>100*(D7-D296)/D7</f>
        <v>-12.125814179740757</v>
      </c>
      <c r="E308" s="8">
        <f>100*(E7-E296)/E7</f>
        <v>1.6327508848201004</v>
      </c>
      <c r="F308" s="14"/>
      <c r="G308" s="14">
        <f t="shared" ref="G308:AR308" si="205">100*(G7-G296)/G7</f>
        <v>31.061590577937739</v>
      </c>
      <c r="H308" s="8">
        <f t="shared" si="205"/>
        <v>13.175536606880327</v>
      </c>
      <c r="I308" s="8">
        <f t="shared" si="205"/>
        <v>9.536498278694598</v>
      </c>
      <c r="J308" s="14">
        <f t="shared" si="205"/>
        <v>6.3815524789965643</v>
      </c>
      <c r="K308" s="8">
        <f t="shared" si="205"/>
        <v>0.43546864588731837</v>
      </c>
      <c r="L308" s="8">
        <f t="shared" si="205"/>
        <v>8.8259689133238339</v>
      </c>
      <c r="M308" s="8">
        <f t="shared" si="205"/>
        <v>-2.566906005221917</v>
      </c>
      <c r="N308" s="8">
        <f t="shared" si="205"/>
        <v>1.8568367048738648</v>
      </c>
      <c r="O308" s="8">
        <f t="shared" si="205"/>
        <v>-13.343068538535945</v>
      </c>
      <c r="P308" s="8" t="e">
        <f t="shared" si="205"/>
        <v>#DIV/0!</v>
      </c>
      <c r="Q308" s="8" t="e">
        <f t="shared" si="205"/>
        <v>#DIV/0!</v>
      </c>
      <c r="R308" s="8">
        <f t="shared" si="205"/>
        <v>-1.0187952872213175</v>
      </c>
      <c r="S308" s="8">
        <f t="shared" si="205"/>
        <v>4.6594729119848397</v>
      </c>
      <c r="T308" s="8">
        <f t="shared" si="205"/>
        <v>-6.6785479847708986</v>
      </c>
      <c r="U308" s="8">
        <f t="shared" si="205"/>
        <v>11.713098711380695</v>
      </c>
      <c r="V308" s="8">
        <f t="shared" si="205"/>
        <v>34.349204481957472</v>
      </c>
      <c r="W308" s="8">
        <f t="shared" si="205"/>
        <v>27.296530321245839</v>
      </c>
      <c r="X308" s="8" t="e">
        <f t="shared" si="205"/>
        <v>#DIV/0!</v>
      </c>
      <c r="Y308" s="8">
        <f t="shared" si="205"/>
        <v>71.587783130060473</v>
      </c>
      <c r="Z308" s="8">
        <f t="shared" si="205"/>
        <v>15.750653947791315</v>
      </c>
      <c r="AA308" s="8">
        <f t="shared" si="205"/>
        <v>12.65780730897009</v>
      </c>
      <c r="AB308" s="8">
        <f t="shared" si="205"/>
        <v>5.170353990468211</v>
      </c>
      <c r="AC308" s="8">
        <f t="shared" si="205"/>
        <v>14.362387151952861</v>
      </c>
      <c r="AD308" s="8">
        <f t="shared" si="205"/>
        <v>20.897166768614802</v>
      </c>
      <c r="AE308" s="8">
        <f t="shared" si="205"/>
        <v>19.779839170229497</v>
      </c>
      <c r="AF308" s="8">
        <f t="shared" si="205"/>
        <v>22.982014388489201</v>
      </c>
      <c r="AG308" s="8">
        <f t="shared" si="205"/>
        <v>36.693065828959128</v>
      </c>
      <c r="AH308" s="8">
        <f t="shared" si="205"/>
        <v>38.304113513882257</v>
      </c>
      <c r="AI308" s="8" t="e">
        <f t="shared" si="205"/>
        <v>#DIV/0!</v>
      </c>
      <c r="AJ308" s="8">
        <f t="shared" si="205"/>
        <v>37.503508073805683</v>
      </c>
      <c r="AK308" s="8" t="e">
        <f t="shared" si="205"/>
        <v>#DIV/0!</v>
      </c>
      <c r="AL308" s="8">
        <f t="shared" si="205"/>
        <v>35.729847494553375</v>
      </c>
      <c r="AM308" s="8">
        <f t="shared" si="205"/>
        <v>34.112780421481979</v>
      </c>
      <c r="AN308" s="8">
        <f t="shared" si="205"/>
        <v>40.731036289794318</v>
      </c>
      <c r="AO308" s="8">
        <f t="shared" si="205"/>
        <v>36.774772687146886</v>
      </c>
      <c r="AP308" s="8">
        <f t="shared" si="205"/>
        <v>48.590247773564947</v>
      </c>
      <c r="AQ308" s="8">
        <f t="shared" si="205"/>
        <v>68.782734718848189</v>
      </c>
      <c r="AR308" s="8">
        <f t="shared" si="205"/>
        <v>74.968719710987756</v>
      </c>
    </row>
    <row r="309" spans="1:44" x14ac:dyDescent="0.2">
      <c r="A309" s="43" t="s">
        <v>218</v>
      </c>
      <c r="C309" s="8">
        <f>100*(C7-C297)/C7</f>
        <v>-12.098494378488855</v>
      </c>
      <c r="D309" s="8">
        <f>100*(D7-D297)/D7</f>
        <v>-15.587416496699174</v>
      </c>
      <c r="E309" s="8">
        <f>100*(E7-E297)/E7</f>
        <v>-1.3860045146726891</v>
      </c>
      <c r="F309" s="14"/>
      <c r="G309" s="14">
        <f t="shared" ref="G309:AR309" si="206">100*(G7-G297)/G7</f>
        <v>32.338126332156961</v>
      </c>
      <c r="H309" s="8">
        <f t="shared" si="206"/>
        <v>9.8580631365106495</v>
      </c>
      <c r="I309" s="8">
        <f t="shared" si="206"/>
        <v>6.5588380982258414</v>
      </c>
      <c r="J309" s="14">
        <f t="shared" si="206"/>
        <v>2.1638267660631958</v>
      </c>
      <c r="K309" s="8">
        <f t="shared" si="206"/>
        <v>-2.0017629747538326</v>
      </c>
      <c r="L309" s="8">
        <f t="shared" si="206"/>
        <v>-2.563089662662045</v>
      </c>
      <c r="M309" s="8">
        <f t="shared" si="206"/>
        <v>-2.3694087536072503</v>
      </c>
      <c r="N309" s="8">
        <f t="shared" si="206"/>
        <v>1.1441049452868906</v>
      </c>
      <c r="O309" s="8">
        <f t="shared" si="206"/>
        <v>-11.135803328437879</v>
      </c>
      <c r="P309" s="8" t="e">
        <f t="shared" si="206"/>
        <v>#DIV/0!</v>
      </c>
      <c r="Q309" s="8" t="e">
        <f t="shared" si="206"/>
        <v>#DIV/0!</v>
      </c>
      <c r="R309" s="8">
        <f t="shared" si="206"/>
        <v>-2.2497935542400063</v>
      </c>
      <c r="S309" s="8">
        <f t="shared" si="206"/>
        <v>6.3088238025370007</v>
      </c>
      <c r="T309" s="8">
        <f t="shared" si="206"/>
        <v>-12.127625705658382</v>
      </c>
      <c r="U309" s="8">
        <f t="shared" si="206"/>
        <v>8.673487086420403</v>
      </c>
      <c r="V309" s="8">
        <f t="shared" si="206"/>
        <v>29.677616680881101</v>
      </c>
      <c r="W309" s="8">
        <f t="shared" si="206"/>
        <v>23.631140436715405</v>
      </c>
      <c r="X309" s="8" t="e">
        <f t="shared" si="206"/>
        <v>#DIV/0!</v>
      </c>
      <c r="Y309" s="8">
        <f t="shared" si="206"/>
        <v>70.610638515937282</v>
      </c>
      <c r="Z309" s="8">
        <f t="shared" si="206"/>
        <v>15.316175945434416</v>
      </c>
      <c r="AA309" s="8">
        <f t="shared" si="206"/>
        <v>9.4784053156146086</v>
      </c>
      <c r="AB309" s="8">
        <f t="shared" si="206"/>
        <v>2.8183016283783098</v>
      </c>
      <c r="AC309" s="8">
        <f t="shared" si="206"/>
        <v>12.736705312173333</v>
      </c>
      <c r="AD309" s="8">
        <f t="shared" si="206"/>
        <v>15.112272701996345</v>
      </c>
      <c r="AE309" s="8">
        <f t="shared" si="206"/>
        <v>18.436709935328512</v>
      </c>
      <c r="AF309" s="8">
        <f t="shared" si="206"/>
        <v>22.411510791366908</v>
      </c>
      <c r="AG309" s="8">
        <f t="shared" si="206"/>
        <v>31.60064032437749</v>
      </c>
      <c r="AH309" s="8">
        <f t="shared" si="206"/>
        <v>38.45532892193647</v>
      </c>
      <c r="AI309" s="8" t="e">
        <f t="shared" si="206"/>
        <v>#DIV/0!</v>
      </c>
      <c r="AJ309" s="8">
        <f t="shared" si="206"/>
        <v>39.820512283494253</v>
      </c>
      <c r="AK309" s="8" t="e">
        <f t="shared" si="206"/>
        <v>#DIV/0!</v>
      </c>
      <c r="AL309" s="8">
        <f t="shared" si="206"/>
        <v>38.461328976034864</v>
      </c>
      <c r="AM309" s="8">
        <f t="shared" si="206"/>
        <v>32.868320870156353</v>
      </c>
      <c r="AN309" s="8">
        <f t="shared" si="206"/>
        <v>40.883007991615365</v>
      </c>
      <c r="AO309" s="8">
        <f t="shared" si="206"/>
        <v>23.886448402189259</v>
      </c>
      <c r="AP309" s="8">
        <f t="shared" si="206"/>
        <v>47.684041971607442</v>
      </c>
      <c r="AQ309" s="8">
        <f t="shared" si="206"/>
        <v>67.666882472781694</v>
      </c>
      <c r="AR309" s="8">
        <f t="shared" si="206"/>
        <v>75.448395995580768</v>
      </c>
    </row>
    <row r="311" spans="1:44" x14ac:dyDescent="0.2">
      <c r="A311" s="39" t="s">
        <v>195</v>
      </c>
      <c r="B311" s="12" t="s">
        <v>196</v>
      </c>
    </row>
    <row r="312" spans="1:44" x14ac:dyDescent="0.2">
      <c r="A312" s="43" t="s">
        <v>198</v>
      </c>
      <c r="C312" s="8">
        <f>100*_xlfn.STDEV.S(C5,C288)/((C5+C288)/2)</f>
        <v>2.9347112623558367</v>
      </c>
      <c r="D312" s="8">
        <f>100*_xlfn.STDEV.S(D5,D288)/((D5+D288)/2)</f>
        <v>1.4061887157752075</v>
      </c>
      <c r="E312" s="8">
        <f>100*_xlfn.STDEV.S(E5,E288)/((E5+E288)/2)</f>
        <v>1.2889967365379742</v>
      </c>
      <c r="F312" s="14"/>
      <c r="G312" s="14">
        <f t="shared" ref="G312:AR312" si="207">100*_xlfn.STDEV.S(G5,G288)/((G5+G288)/2)</f>
        <v>1.5895664051711658</v>
      </c>
      <c r="H312" s="8">
        <f t="shared" si="207"/>
        <v>94.01754967731749</v>
      </c>
      <c r="I312" s="8">
        <f t="shared" si="207"/>
        <v>1.7220256467252313</v>
      </c>
      <c r="J312" s="14">
        <f t="shared" si="207"/>
        <v>5.5580945294871613</v>
      </c>
      <c r="K312" s="8">
        <f t="shared" si="207"/>
        <v>3.4275871672246825</v>
      </c>
      <c r="L312" s="8">
        <f t="shared" si="207"/>
        <v>3.9206288485182417</v>
      </c>
      <c r="M312" s="8">
        <f t="shared" si="207"/>
        <v>12.747907342969722</v>
      </c>
      <c r="N312" s="8">
        <f t="shared" si="207"/>
        <v>2.0956015966911603</v>
      </c>
      <c r="O312" s="8">
        <f t="shared" si="207"/>
        <v>3.5527674795274597</v>
      </c>
      <c r="P312" s="8">
        <f t="shared" si="207"/>
        <v>3.3205496046087171</v>
      </c>
      <c r="Q312" s="8">
        <f t="shared" si="207"/>
        <v>8.8554055086729182</v>
      </c>
      <c r="R312" s="8">
        <f t="shared" si="207"/>
        <v>21.230802766640267</v>
      </c>
      <c r="S312" s="8">
        <f t="shared" si="207"/>
        <v>1.4002114478941547</v>
      </c>
      <c r="T312" s="8" t="e">
        <f t="shared" si="207"/>
        <v>#DIV/0!</v>
      </c>
      <c r="U312" s="8">
        <f t="shared" si="207"/>
        <v>7.0383391971901474</v>
      </c>
      <c r="V312" s="8">
        <f t="shared" si="207"/>
        <v>2.7023189089931816</v>
      </c>
      <c r="W312" s="8">
        <f t="shared" si="207"/>
        <v>3.0743773095067177</v>
      </c>
      <c r="X312" s="8">
        <f t="shared" si="207"/>
        <v>3.2552230335953629</v>
      </c>
      <c r="Y312" s="8" t="e">
        <f t="shared" si="207"/>
        <v>#DIV/0!</v>
      </c>
      <c r="Z312" s="8">
        <f t="shared" si="207"/>
        <v>51.873686073477224</v>
      </c>
      <c r="AA312" s="8">
        <f t="shared" si="207"/>
        <v>58.232323156539231</v>
      </c>
      <c r="AB312" s="8">
        <f t="shared" si="207"/>
        <v>4.2942437847001429</v>
      </c>
      <c r="AC312" s="8" t="e">
        <f t="shared" si="207"/>
        <v>#DIV/0!</v>
      </c>
      <c r="AD312" s="8">
        <f t="shared" si="207"/>
        <v>10.74278862745218</v>
      </c>
      <c r="AE312" s="8">
        <f t="shared" si="207"/>
        <v>1.0210928248181201</v>
      </c>
      <c r="AF312" s="8">
        <f t="shared" si="207"/>
        <v>9.3184614574971469</v>
      </c>
      <c r="AG312" s="8">
        <f t="shared" si="207"/>
        <v>1.4387105253726808</v>
      </c>
      <c r="AH312" s="8" t="e">
        <f t="shared" si="207"/>
        <v>#DIV/0!</v>
      </c>
      <c r="AI312" s="8">
        <f t="shared" si="207"/>
        <v>27.566074666122287</v>
      </c>
      <c r="AJ312" s="8" t="e">
        <f t="shared" si="207"/>
        <v>#DIV/0!</v>
      </c>
      <c r="AK312" s="8" t="e">
        <f t="shared" si="207"/>
        <v>#DIV/0!</v>
      </c>
      <c r="AL312" s="8" t="e">
        <f t="shared" si="207"/>
        <v>#DIV/0!</v>
      </c>
      <c r="AM312" s="8">
        <f t="shared" si="207"/>
        <v>5.7122457231716171</v>
      </c>
      <c r="AN312" s="8">
        <f t="shared" si="207"/>
        <v>5.7403502531749142</v>
      </c>
      <c r="AO312" s="8">
        <f t="shared" si="207"/>
        <v>18.535311715389664</v>
      </c>
      <c r="AP312" s="8">
        <f t="shared" si="207"/>
        <v>45.769441298310866</v>
      </c>
      <c r="AQ312" s="8" t="e">
        <f t="shared" si="207"/>
        <v>#DIV/0!</v>
      </c>
      <c r="AR312" s="8" t="e">
        <f t="shared" si="207"/>
        <v>#DIV/0!</v>
      </c>
    </row>
    <row r="313" spans="1:44" x14ac:dyDescent="0.2">
      <c r="A313" s="43" t="s">
        <v>211</v>
      </c>
      <c r="C313" s="8">
        <f t="shared" ref="C313:E314" si="208">100*_xlfn.STDEV.S(C5,C289)/((C5+C289)/2)</f>
        <v>0.70281182006393528</v>
      </c>
      <c r="D313" s="8">
        <f t="shared" si="208"/>
        <v>6.5638296433169138E-2</v>
      </c>
      <c r="E313" s="8">
        <f t="shared" si="208"/>
        <v>1.489596155707378</v>
      </c>
      <c r="F313" s="14"/>
      <c r="G313" s="14">
        <f t="shared" ref="G313:AR313" si="209">100*_xlfn.STDEV.S(G5,G289)/((G5+G289)/2)</f>
        <v>8.4171797596279614</v>
      </c>
      <c r="H313" s="8">
        <f t="shared" si="209"/>
        <v>87.374978057446029</v>
      </c>
      <c r="I313" s="8">
        <f t="shared" si="209"/>
        <v>0.10641185570904368</v>
      </c>
      <c r="J313" s="14">
        <f t="shared" si="209"/>
        <v>3.762189459158257</v>
      </c>
      <c r="K313" s="8">
        <f t="shared" si="209"/>
        <v>9.3514046374723367</v>
      </c>
      <c r="L313" s="8">
        <f t="shared" si="209"/>
        <v>4.728822779094993</v>
      </c>
      <c r="M313" s="8">
        <f t="shared" si="209"/>
        <v>13.849978073167758</v>
      </c>
      <c r="N313" s="8">
        <f t="shared" si="209"/>
        <v>0.69170071970227731</v>
      </c>
      <c r="O313" s="8">
        <f t="shared" si="209"/>
        <v>4.3877118817687544</v>
      </c>
      <c r="P313" s="8">
        <f t="shared" si="209"/>
        <v>1.5559292836100018</v>
      </c>
      <c r="Q313" s="8">
        <f t="shared" si="209"/>
        <v>4.5972886702530982</v>
      </c>
      <c r="R313" s="8">
        <f t="shared" si="209"/>
        <v>20.842855182356331</v>
      </c>
      <c r="S313" s="8">
        <f t="shared" si="209"/>
        <v>1.5639012538091082</v>
      </c>
      <c r="T313" s="8" t="e">
        <f t="shared" si="209"/>
        <v>#DIV/0!</v>
      </c>
      <c r="U313" s="8">
        <f t="shared" si="209"/>
        <v>4.0330541049443065</v>
      </c>
      <c r="V313" s="8">
        <f t="shared" si="209"/>
        <v>0.79999510127957008</v>
      </c>
      <c r="W313" s="8">
        <f t="shared" si="209"/>
        <v>6.6630496056752406</v>
      </c>
      <c r="X313" s="8">
        <f t="shared" si="209"/>
        <v>5.1292719878816833</v>
      </c>
      <c r="Y313" s="8" t="e">
        <f t="shared" si="209"/>
        <v>#DIV/0!</v>
      </c>
      <c r="Z313" s="8">
        <f t="shared" si="209"/>
        <v>81.515184154939362</v>
      </c>
      <c r="AA313" s="8">
        <f t="shared" si="209"/>
        <v>28.713633998846543</v>
      </c>
      <c r="AB313" s="8">
        <f t="shared" si="209"/>
        <v>8.4999726850522386</v>
      </c>
      <c r="AC313" s="8" t="e">
        <f t="shared" si="209"/>
        <v>#DIV/0!</v>
      </c>
      <c r="AD313" s="8">
        <f t="shared" si="209"/>
        <v>0.45400114361897159</v>
      </c>
      <c r="AE313" s="8">
        <f t="shared" si="209"/>
        <v>1.4941163038392913</v>
      </c>
      <c r="AF313" s="8">
        <f t="shared" si="209"/>
        <v>6.1720895511539302</v>
      </c>
      <c r="AG313" s="8">
        <f t="shared" si="209"/>
        <v>9.5257908346374265</v>
      </c>
      <c r="AH313" s="8" t="e">
        <f t="shared" si="209"/>
        <v>#DIV/0!</v>
      </c>
      <c r="AI313" s="8">
        <f t="shared" si="209"/>
        <v>24.420163829896012</v>
      </c>
      <c r="AJ313" s="8" t="e">
        <f t="shared" si="209"/>
        <v>#DIV/0!</v>
      </c>
      <c r="AK313" s="8" t="e">
        <f t="shared" si="209"/>
        <v>#DIV/0!</v>
      </c>
      <c r="AL313" s="8" t="e">
        <f t="shared" si="209"/>
        <v>#DIV/0!</v>
      </c>
      <c r="AM313" s="8">
        <f t="shared" si="209"/>
        <v>3.3304282629119442</v>
      </c>
      <c r="AN313" s="8">
        <f t="shared" si="209"/>
        <v>5.7403502531749142</v>
      </c>
      <c r="AO313" s="8">
        <f t="shared" si="209"/>
        <v>12.171068739387641</v>
      </c>
      <c r="AP313" s="8">
        <f t="shared" si="209"/>
        <v>38.743701660366575</v>
      </c>
      <c r="AQ313" s="8" t="e">
        <f t="shared" si="209"/>
        <v>#DIV/0!</v>
      </c>
      <c r="AR313" s="8" t="e">
        <f t="shared" si="209"/>
        <v>#DIV/0!</v>
      </c>
    </row>
    <row r="314" spans="1:44" x14ac:dyDescent="0.2">
      <c r="A314" s="43" t="s">
        <v>219</v>
      </c>
      <c r="C314" s="8">
        <f t="shared" si="208"/>
        <v>4.561979233461587</v>
      </c>
      <c r="D314" s="8">
        <f t="shared" si="208"/>
        <v>0.72004818780520718</v>
      </c>
      <c r="E314" s="8">
        <f t="shared" si="208"/>
        <v>1.8608073189119643</v>
      </c>
      <c r="F314" s="14"/>
      <c r="G314" s="14">
        <f t="shared" ref="G314:AR314" si="210">100*_xlfn.STDEV.S(G6,G290)/((G6+G290)/2)</f>
        <v>5.847958510927489</v>
      </c>
      <c r="H314" s="8">
        <f t="shared" si="210"/>
        <v>7.3482382001154507</v>
      </c>
      <c r="I314" s="8">
        <f t="shared" si="210"/>
        <v>1.046653485430675</v>
      </c>
      <c r="J314" s="14">
        <f t="shared" si="210"/>
        <v>2.2923661235474029</v>
      </c>
      <c r="K314" s="8">
        <f t="shared" si="210"/>
        <v>5.1789312951210489</v>
      </c>
      <c r="L314" s="8">
        <f t="shared" si="210"/>
        <v>4.3804157754764441</v>
      </c>
      <c r="M314" s="8">
        <f t="shared" si="210"/>
        <v>2.7940389530167531</v>
      </c>
      <c r="N314" s="8">
        <f t="shared" si="210"/>
        <v>0.34577348713278894</v>
      </c>
      <c r="O314" s="8">
        <f t="shared" si="210"/>
        <v>3.5987026221730107</v>
      </c>
      <c r="P314" s="8">
        <f t="shared" si="210"/>
        <v>0.88572874470131202</v>
      </c>
      <c r="Q314" s="8">
        <f t="shared" si="210"/>
        <v>6.5320416136646955</v>
      </c>
      <c r="R314" s="8">
        <f t="shared" si="210"/>
        <v>15.577730384671241</v>
      </c>
      <c r="S314" s="8">
        <f t="shared" si="210"/>
        <v>1.0992972364125564</v>
      </c>
      <c r="T314" s="8">
        <f t="shared" si="210"/>
        <v>7.3856414282540754</v>
      </c>
      <c r="U314" s="8">
        <f t="shared" si="210"/>
        <v>1.191495548337669</v>
      </c>
      <c r="V314" s="8">
        <f t="shared" si="210"/>
        <v>0.8380925336181565</v>
      </c>
      <c r="W314" s="8">
        <f t="shared" si="210"/>
        <v>1.1013488948391637</v>
      </c>
      <c r="X314" s="8">
        <f t="shared" si="210"/>
        <v>6.320049001899493</v>
      </c>
      <c r="Y314" s="8" t="e">
        <f t="shared" si="210"/>
        <v>#DIV/0!</v>
      </c>
      <c r="Z314" s="8">
        <f t="shared" si="210"/>
        <v>1.5951844927584453</v>
      </c>
      <c r="AA314" s="8">
        <f t="shared" si="210"/>
        <v>7.0329911084122889</v>
      </c>
      <c r="AB314" s="8">
        <f t="shared" si="210"/>
        <v>0.72945812633978035</v>
      </c>
      <c r="AC314" s="8" t="e">
        <f t="shared" si="210"/>
        <v>#DIV/0!</v>
      </c>
      <c r="AD314" s="8">
        <f t="shared" si="210"/>
        <v>0.99692798958828854</v>
      </c>
      <c r="AE314" s="8">
        <f t="shared" si="210"/>
        <v>1.2541638458926641</v>
      </c>
      <c r="AF314" s="8" t="e">
        <f t="shared" si="210"/>
        <v>#DIV/0!</v>
      </c>
      <c r="AG314" s="8">
        <f t="shared" si="210"/>
        <v>1.6199213879371708</v>
      </c>
      <c r="AH314" s="8">
        <f t="shared" si="210"/>
        <v>3.0743773095067231</v>
      </c>
      <c r="AI314" s="8" t="e">
        <f t="shared" si="210"/>
        <v>#DIV/0!</v>
      </c>
      <c r="AJ314" s="8">
        <f t="shared" si="210"/>
        <v>0.13585144691384213</v>
      </c>
      <c r="AK314" s="8" t="e">
        <f t="shared" si="210"/>
        <v>#DIV/0!</v>
      </c>
      <c r="AL314" s="8" t="e">
        <f t="shared" si="210"/>
        <v>#DIV/0!</v>
      </c>
      <c r="AM314" s="8">
        <f t="shared" si="210"/>
        <v>5.078761648435556</v>
      </c>
      <c r="AN314" s="8">
        <f t="shared" si="210"/>
        <v>4.1594516540385182</v>
      </c>
      <c r="AO314" s="8">
        <f t="shared" si="210"/>
        <v>16.887945461328165</v>
      </c>
      <c r="AP314" s="8" t="e">
        <f t="shared" si="210"/>
        <v>#DIV/0!</v>
      </c>
      <c r="AQ314" s="8">
        <f t="shared" si="210"/>
        <v>6.8945013147796566</v>
      </c>
      <c r="AR314" s="8" t="e">
        <f t="shared" si="210"/>
        <v>#DIV/0!</v>
      </c>
    </row>
    <row r="315" spans="1:44" x14ac:dyDescent="0.2">
      <c r="A315" s="43" t="s">
        <v>201</v>
      </c>
      <c r="C315" s="8">
        <f t="shared" ref="C315:E316" si="211">100*_xlfn.STDEV.S(C6,C291)/((C6+C291)/2)</f>
        <v>2.6871932471075115</v>
      </c>
      <c r="D315" s="8">
        <f t="shared" si="211"/>
        <v>1.1928153889589916</v>
      </c>
      <c r="E315" s="8">
        <f t="shared" si="211"/>
        <v>2.6217699629599354</v>
      </c>
      <c r="F315" s="14"/>
      <c r="G315" s="14">
        <f t="shared" ref="G315:AR315" si="212">100*_xlfn.STDEV.S(G6,G291)/((G6+G291)/2)</f>
        <v>10.588964220072661</v>
      </c>
      <c r="H315" s="8">
        <f t="shared" si="212"/>
        <v>6.3633117131571826</v>
      </c>
      <c r="I315" s="8">
        <f t="shared" si="212"/>
        <v>1.3515507546571646</v>
      </c>
      <c r="J315" s="14">
        <f t="shared" si="212"/>
        <v>0.52249269545803201</v>
      </c>
      <c r="K315" s="8">
        <f t="shared" si="212"/>
        <v>4.1779154682076767</v>
      </c>
      <c r="L315" s="8">
        <f t="shared" si="212"/>
        <v>4.7116039623339807</v>
      </c>
      <c r="M315" s="8">
        <f t="shared" si="212"/>
        <v>3.6316662477858936</v>
      </c>
      <c r="N315" s="8">
        <f t="shared" si="212"/>
        <v>0.40127664923435163</v>
      </c>
      <c r="O315" s="8">
        <f t="shared" si="212"/>
        <v>6.2049314911302318</v>
      </c>
      <c r="P315" s="8">
        <f t="shared" si="212"/>
        <v>0.59172115580464235</v>
      </c>
      <c r="Q315" s="8">
        <f t="shared" si="212"/>
        <v>4.0560618423702532</v>
      </c>
      <c r="R315" s="8">
        <f t="shared" si="212"/>
        <v>11.942247860039469</v>
      </c>
      <c r="S315" s="8">
        <f t="shared" si="212"/>
        <v>3.1228690651771833</v>
      </c>
      <c r="T315" s="8">
        <f t="shared" si="212"/>
        <v>4.064637592549035</v>
      </c>
      <c r="U315" s="8">
        <f t="shared" si="212"/>
        <v>0.25494450004150154</v>
      </c>
      <c r="V315" s="8">
        <f t="shared" si="212"/>
        <v>2.142747821777419</v>
      </c>
      <c r="W315" s="8">
        <f t="shared" si="212"/>
        <v>2.8598451417969146</v>
      </c>
      <c r="X315" s="8">
        <f t="shared" si="212"/>
        <v>5.8925565098878865</v>
      </c>
      <c r="Y315" s="8" t="e">
        <f t="shared" si="212"/>
        <v>#DIV/0!</v>
      </c>
      <c r="Z315" s="8">
        <f t="shared" si="212"/>
        <v>0.81121236847405065</v>
      </c>
      <c r="AA315" s="8">
        <f t="shared" si="212"/>
        <v>7.5841105868588663</v>
      </c>
      <c r="AB315" s="8">
        <f t="shared" si="212"/>
        <v>0.93656527309476501</v>
      </c>
      <c r="AC315" s="8" t="e">
        <f t="shared" si="212"/>
        <v>#DIV/0!</v>
      </c>
      <c r="AD315" s="8">
        <f t="shared" si="212"/>
        <v>0.61952804405033712</v>
      </c>
      <c r="AE315" s="8">
        <f t="shared" si="212"/>
        <v>2.2668714457972157</v>
      </c>
      <c r="AF315" s="8" t="e">
        <f t="shared" si="212"/>
        <v>#DIV/0!</v>
      </c>
      <c r="AG315" s="8">
        <f t="shared" si="212"/>
        <v>5.6982174917767319</v>
      </c>
      <c r="AH315" s="8">
        <f t="shared" si="212"/>
        <v>6.7343502970147355</v>
      </c>
      <c r="AI315" s="8" t="e">
        <f t="shared" si="212"/>
        <v>#DIV/0!</v>
      </c>
      <c r="AJ315" s="8">
        <f t="shared" si="212"/>
        <v>2.4907870961561382</v>
      </c>
      <c r="AK315" s="8" t="e">
        <f t="shared" si="212"/>
        <v>#DIV/0!</v>
      </c>
      <c r="AL315" s="8" t="e">
        <f t="shared" si="212"/>
        <v>#DIV/0!</v>
      </c>
      <c r="AM315" s="8">
        <f t="shared" si="212"/>
        <v>1.5732907368798315</v>
      </c>
      <c r="AN315" s="8">
        <f t="shared" si="212"/>
        <v>10.0847733303554</v>
      </c>
      <c r="AO315" s="8">
        <f t="shared" si="212"/>
        <v>14.210395163819172</v>
      </c>
      <c r="AP315" s="8" t="e">
        <f t="shared" si="212"/>
        <v>#DIV/0!</v>
      </c>
      <c r="AQ315" s="8">
        <f t="shared" si="212"/>
        <v>6.6808818547994555</v>
      </c>
      <c r="AR315" s="8" t="e">
        <f t="shared" si="212"/>
        <v>#DIV/0!</v>
      </c>
    </row>
    <row r="316" spans="1:44" x14ac:dyDescent="0.2">
      <c r="A316" s="43" t="s">
        <v>204</v>
      </c>
      <c r="C316" s="8">
        <f t="shared" si="211"/>
        <v>1.3299814066204667</v>
      </c>
      <c r="D316" s="8">
        <f t="shared" si="211"/>
        <v>2.3426728981686553</v>
      </c>
      <c r="E316" s="8">
        <f t="shared" si="211"/>
        <v>1.1085660623305382</v>
      </c>
      <c r="F316" s="14"/>
      <c r="G316" s="14">
        <f t="shared" ref="G316:AR316" si="213">100*_xlfn.STDEV.S(G7,G292)/((G7+G292)/2)</f>
        <v>9.5451964457155682</v>
      </c>
      <c r="H316" s="8">
        <f t="shared" si="213"/>
        <v>3.5638829750524765</v>
      </c>
      <c r="I316" s="8">
        <f t="shared" si="213"/>
        <v>3.1991186509696625</v>
      </c>
      <c r="J316" s="14">
        <f t="shared" si="213"/>
        <v>5.3264000427580056</v>
      </c>
      <c r="K316" s="8">
        <f t="shared" si="213"/>
        <v>6.8023740373882383E-2</v>
      </c>
      <c r="L316" s="8">
        <f t="shared" si="213"/>
        <v>6.7069191349087669</v>
      </c>
      <c r="M316" s="8">
        <f t="shared" si="213"/>
        <v>0.55604727223057471</v>
      </c>
      <c r="N316" s="8">
        <f t="shared" si="213"/>
        <v>2.1325029811436891</v>
      </c>
      <c r="O316" s="8">
        <f t="shared" si="213"/>
        <v>3.4129115378382719</v>
      </c>
      <c r="P316" s="8" t="e">
        <f t="shared" si="213"/>
        <v>#DIV/0!</v>
      </c>
      <c r="Q316" s="8" t="e">
        <f t="shared" si="213"/>
        <v>#DIV/0!</v>
      </c>
      <c r="R316" s="8">
        <f t="shared" si="213"/>
        <v>4.5272080502797278</v>
      </c>
      <c r="S316" s="8">
        <f t="shared" si="213"/>
        <v>1.2493591048760377</v>
      </c>
      <c r="T316" s="8">
        <f t="shared" si="213"/>
        <v>3.9800705642814393</v>
      </c>
      <c r="U316" s="8">
        <f t="shared" si="213"/>
        <v>6.2749590603333782</v>
      </c>
      <c r="V316" s="8">
        <f t="shared" si="213"/>
        <v>20.153143709593547</v>
      </c>
      <c r="W316" s="8">
        <f t="shared" si="213"/>
        <v>13.78713747322282</v>
      </c>
      <c r="X316" s="8" t="e">
        <f t="shared" si="213"/>
        <v>#DIV/0!</v>
      </c>
      <c r="Y316" s="8">
        <f t="shared" si="213"/>
        <v>12.830990674976523</v>
      </c>
      <c r="Z316" s="8">
        <f t="shared" si="213"/>
        <v>2.7547558756577217</v>
      </c>
      <c r="AA316" s="8">
        <f t="shared" si="213"/>
        <v>2.6509300680180319</v>
      </c>
      <c r="AB316" s="8">
        <f t="shared" si="213"/>
        <v>2.567345723643407</v>
      </c>
      <c r="AC316" s="8">
        <f t="shared" si="213"/>
        <v>6.6410336647235342</v>
      </c>
      <c r="AD316" s="8">
        <f t="shared" si="213"/>
        <v>6.0846215851775902</v>
      </c>
      <c r="AE316" s="8">
        <f t="shared" si="213"/>
        <v>10.158084938498162</v>
      </c>
      <c r="AF316" s="8">
        <f t="shared" si="213"/>
        <v>1.9353150625480795</v>
      </c>
      <c r="AG316" s="8">
        <f t="shared" si="213"/>
        <v>10.248894123656456</v>
      </c>
      <c r="AH316" s="8">
        <f t="shared" si="213"/>
        <v>18.537260225609316</v>
      </c>
      <c r="AI316" s="8" t="e">
        <f t="shared" si="213"/>
        <v>#DIV/0!</v>
      </c>
      <c r="AJ316" s="8">
        <f t="shared" si="213"/>
        <v>14.864812267569347</v>
      </c>
      <c r="AK316" s="8" t="e">
        <f t="shared" si="213"/>
        <v>#DIV/0!</v>
      </c>
      <c r="AL316" s="8">
        <f t="shared" si="213"/>
        <v>19.691581248233028</v>
      </c>
      <c r="AM316" s="8">
        <f t="shared" si="213"/>
        <v>12.249785281033635</v>
      </c>
      <c r="AN316" s="8">
        <f t="shared" si="213"/>
        <v>8.9955190098810007</v>
      </c>
      <c r="AO316" s="8">
        <f t="shared" si="213"/>
        <v>11.708016634128713</v>
      </c>
      <c r="AP316" s="8">
        <f t="shared" si="213"/>
        <v>4.5791053873178544</v>
      </c>
      <c r="AQ316" s="8">
        <f t="shared" si="213"/>
        <v>9.0914596019006861</v>
      </c>
      <c r="AR316" s="8">
        <f t="shared" si="213"/>
        <v>2.9095671668643783</v>
      </c>
    </row>
    <row r="317" spans="1:44" x14ac:dyDescent="0.2">
      <c r="A317" s="43" t="s">
        <v>202</v>
      </c>
      <c r="C317" s="8">
        <f>100*_xlfn.STDEV.S(C7,C293)/((C7+C293)/2)</f>
        <v>0.62378670047962648</v>
      </c>
      <c r="D317" s="8">
        <f>100*_xlfn.STDEV.S(D7,D293)/((D7+D293)/2)</f>
        <v>1.3521726974320945</v>
      </c>
      <c r="E317" s="8">
        <f>100*_xlfn.STDEV.S(E7,E293)/((E7+E293)/2)</f>
        <v>1.0022401225322171</v>
      </c>
      <c r="F317" s="14"/>
      <c r="G317" s="14">
        <f t="shared" ref="G317:AR317" si="214">100*_xlfn.STDEV.S(G7,G293)/((G7+G293)/2)</f>
        <v>12.987256196160942</v>
      </c>
      <c r="H317" s="8">
        <f t="shared" si="214"/>
        <v>2.7792861237181286</v>
      </c>
      <c r="I317" s="8">
        <f t="shared" si="214"/>
        <v>2.444918431878047</v>
      </c>
      <c r="J317" s="14">
        <f t="shared" si="214"/>
        <v>3.9852171978525908</v>
      </c>
      <c r="K317" s="8">
        <f t="shared" si="214"/>
        <v>0.13585144691384393</v>
      </c>
      <c r="L317" s="8">
        <f t="shared" si="214"/>
        <v>4.5410527232163638</v>
      </c>
      <c r="M317" s="8">
        <f t="shared" si="214"/>
        <v>1.0160907371720473</v>
      </c>
      <c r="N317" s="8">
        <f t="shared" si="214"/>
        <v>0.98030126541732898</v>
      </c>
      <c r="O317" s="8">
        <f t="shared" si="214"/>
        <v>5.6333665972303137</v>
      </c>
      <c r="P317" s="8" t="e">
        <f t="shared" si="214"/>
        <v>#DIV/0!</v>
      </c>
      <c r="Q317" s="8" t="e">
        <f t="shared" si="214"/>
        <v>#DIV/0!</v>
      </c>
      <c r="R317" s="8">
        <f t="shared" si="214"/>
        <v>4.5793582019700221</v>
      </c>
      <c r="S317" s="8">
        <f t="shared" si="214"/>
        <v>1.9406018008550205</v>
      </c>
      <c r="T317" s="8">
        <f t="shared" si="214"/>
        <v>4.2854956435548335</v>
      </c>
      <c r="U317" s="8">
        <f t="shared" si="214"/>
        <v>5.6092605238355882</v>
      </c>
      <c r="V317" s="8">
        <f t="shared" si="214"/>
        <v>19.978711029206483</v>
      </c>
      <c r="W317" s="8">
        <f t="shared" si="214"/>
        <v>13.200423190513622</v>
      </c>
      <c r="X317" s="8" t="e">
        <f t="shared" si="214"/>
        <v>#DIV/0!</v>
      </c>
      <c r="Y317" s="8">
        <f t="shared" si="214"/>
        <v>20.539593123482138</v>
      </c>
      <c r="Z317" s="8">
        <f t="shared" si="214"/>
        <v>6.1017996391049927</v>
      </c>
      <c r="AA317" s="8">
        <f t="shared" si="214"/>
        <v>1.1404948083653952</v>
      </c>
      <c r="AB317" s="8">
        <f t="shared" si="214"/>
        <v>1.224602095118005</v>
      </c>
      <c r="AC317" s="8">
        <f t="shared" si="214"/>
        <v>6.2431692772708631</v>
      </c>
      <c r="AD317" s="8">
        <f t="shared" si="214"/>
        <v>3.4934827249838616</v>
      </c>
      <c r="AE317" s="8">
        <f t="shared" si="214"/>
        <v>8.0656023159718195</v>
      </c>
      <c r="AF317" s="8">
        <f t="shared" si="214"/>
        <v>7.0135492859752055</v>
      </c>
      <c r="AG317" s="8">
        <f t="shared" si="214"/>
        <v>12.506650551598804</v>
      </c>
      <c r="AH317" s="8">
        <f t="shared" si="214"/>
        <v>15.469106358772585</v>
      </c>
      <c r="AI317" s="8" t="e">
        <f t="shared" si="214"/>
        <v>#DIV/0!</v>
      </c>
      <c r="AJ317" s="8">
        <f t="shared" si="214"/>
        <v>15.451374201073838</v>
      </c>
      <c r="AK317" s="8" t="e">
        <f t="shared" si="214"/>
        <v>#DIV/0!</v>
      </c>
      <c r="AL317" s="8">
        <f t="shared" si="214"/>
        <v>20.545838604996202</v>
      </c>
      <c r="AM317" s="8">
        <f t="shared" si="214"/>
        <v>6.9523688318101762</v>
      </c>
      <c r="AN317" s="8">
        <f t="shared" si="214"/>
        <v>16.401163852466983</v>
      </c>
      <c r="AO317" s="8">
        <f t="shared" si="214"/>
        <v>9.2272256399842441</v>
      </c>
      <c r="AP317" s="8">
        <f t="shared" si="214"/>
        <v>10.451622246572612</v>
      </c>
      <c r="AQ317" s="8">
        <f t="shared" si="214"/>
        <v>7.9886137160548891</v>
      </c>
      <c r="AR317" s="8">
        <f t="shared" si="214"/>
        <v>1.3516975506552893</v>
      </c>
    </row>
    <row r="318" spans="1:44" x14ac:dyDescent="0.2">
      <c r="A318" s="43" t="s">
        <v>214</v>
      </c>
      <c r="C318" s="8">
        <f>100*_xlfn.STDEV.S(C7,C294)/((C7+C294)/2)</f>
        <v>2.8498458416942358</v>
      </c>
      <c r="D318" s="8">
        <f>100*_xlfn.STDEV.S(D7,D294)/((D7+D294)/2)</f>
        <v>2.1237844599740843</v>
      </c>
      <c r="E318" s="8">
        <f>100*_xlfn.STDEV.S(E7,E294)/((E7+E294)/2)</f>
        <v>3.3308659275372143</v>
      </c>
      <c r="F318" s="14"/>
      <c r="G318" s="14">
        <f t="shared" ref="G318:AR318" si="215">100*_xlfn.STDEV.S(G7,G294)/((G7+G294)/2)</f>
        <v>48.549605280778636</v>
      </c>
      <c r="H318" s="8">
        <f t="shared" si="215"/>
        <v>2.4477475763109577</v>
      </c>
      <c r="I318" s="8">
        <f t="shared" si="215"/>
        <v>1.4340588412384725</v>
      </c>
      <c r="J318" s="14">
        <f t="shared" si="215"/>
        <v>2.0914732072406572</v>
      </c>
      <c r="K318" s="8">
        <f t="shared" si="215"/>
        <v>0.39356212189018475</v>
      </c>
      <c r="L318" s="8">
        <f t="shared" si="215"/>
        <v>6.1002423796707514</v>
      </c>
      <c r="M318" s="8">
        <f t="shared" si="215"/>
        <v>0.7126108223777986</v>
      </c>
      <c r="N318" s="8">
        <f t="shared" si="215"/>
        <v>1.350905512678074</v>
      </c>
      <c r="O318" s="8">
        <f t="shared" si="215"/>
        <v>6.4466306192390181</v>
      </c>
      <c r="P318" s="8" t="e">
        <f t="shared" si="215"/>
        <v>#DIV/0!</v>
      </c>
      <c r="Q318" s="8" t="e">
        <f t="shared" si="215"/>
        <v>#DIV/0!</v>
      </c>
      <c r="R318" s="8">
        <f t="shared" si="215"/>
        <v>7.3396476077310844</v>
      </c>
      <c r="S318" s="8">
        <f t="shared" si="215"/>
        <v>0.81419129479738772</v>
      </c>
      <c r="T318" s="8">
        <f t="shared" si="215"/>
        <v>6.2464807740122712</v>
      </c>
      <c r="U318" s="8">
        <f t="shared" si="215"/>
        <v>4.5466321521655333</v>
      </c>
      <c r="V318" s="8">
        <f t="shared" si="215"/>
        <v>11.468516520721368</v>
      </c>
      <c r="W318" s="8">
        <f t="shared" si="215"/>
        <v>5.5293985971738886</v>
      </c>
      <c r="X318" s="8" t="e">
        <f t="shared" si="215"/>
        <v>#DIV/0!</v>
      </c>
      <c r="Y318" s="8">
        <f t="shared" si="215"/>
        <v>56.906494616302545</v>
      </c>
      <c r="Z318" s="8">
        <f t="shared" si="215"/>
        <v>12.362305154474049</v>
      </c>
      <c r="AA318" s="8">
        <f t="shared" si="215"/>
        <v>0.62842294312539115</v>
      </c>
      <c r="AB318" s="8">
        <f t="shared" si="215"/>
        <v>3.2164550308026785</v>
      </c>
      <c r="AC318" s="8">
        <f t="shared" si="215"/>
        <v>7.7636116740881764</v>
      </c>
      <c r="AD318" s="8">
        <f t="shared" si="215"/>
        <v>4.9662123048638467</v>
      </c>
      <c r="AE318" s="8">
        <f t="shared" si="215"/>
        <v>7.088076805432503</v>
      </c>
      <c r="AF318" s="8">
        <f t="shared" si="215"/>
        <v>16.050181262894984</v>
      </c>
      <c r="AG318" s="8">
        <f t="shared" si="215"/>
        <v>17.214896043814928</v>
      </c>
      <c r="AH318" s="8">
        <f t="shared" si="215"/>
        <v>17.448621321602317</v>
      </c>
      <c r="AI318" s="8" t="e">
        <f t="shared" si="215"/>
        <v>#DIV/0!</v>
      </c>
      <c r="AJ318" s="8">
        <f t="shared" si="215"/>
        <v>16.82560936318583</v>
      </c>
      <c r="AK318" s="8" t="e">
        <f t="shared" si="215"/>
        <v>#DIV/0!</v>
      </c>
      <c r="AL318" s="8">
        <f t="shared" si="215"/>
        <v>13.565192007432261</v>
      </c>
      <c r="AM318" s="8">
        <f t="shared" si="215"/>
        <v>12.164371473549116</v>
      </c>
      <c r="AN318" s="8">
        <f t="shared" si="215"/>
        <v>17.653963493217397</v>
      </c>
      <c r="AO318" s="8">
        <f t="shared" si="215"/>
        <v>10.205895503935373</v>
      </c>
      <c r="AP318" s="8">
        <f t="shared" si="215"/>
        <v>40.06408082034843</v>
      </c>
      <c r="AQ318" s="8">
        <f t="shared" si="215"/>
        <v>52.564590788038878</v>
      </c>
      <c r="AR318" s="8">
        <f t="shared" si="215"/>
        <v>75.763316415290447</v>
      </c>
    </row>
    <row r="319" spans="1:44" x14ac:dyDescent="0.2">
      <c r="A319" s="43" t="s">
        <v>215</v>
      </c>
      <c r="C319" s="8">
        <f>100*_xlfn.STDEV.S(C7,C295)/((C7+C295)/2)</f>
        <v>6.1821128803702381</v>
      </c>
      <c r="D319" s="8">
        <f>100*_xlfn.STDEV.S(D7,D295)/((D7+D295)/2)</f>
        <v>6.6111245472533398</v>
      </c>
      <c r="E319" s="8">
        <f>100*_xlfn.STDEV.S(E7,E295)/((E7+E295)/2)</f>
        <v>2.797851376019084</v>
      </c>
      <c r="F319" s="14"/>
      <c r="G319" s="14">
        <f t="shared" ref="G319:AR319" si="216">100*_xlfn.STDEV.S(G7,G295)/((G7+G295)/2)</f>
        <v>65.890698870034115</v>
      </c>
      <c r="H319" s="8">
        <f t="shared" si="216"/>
        <v>7.3321050665391709</v>
      </c>
      <c r="I319" s="8">
        <f t="shared" si="216"/>
        <v>4.157724434241894</v>
      </c>
      <c r="J319" s="14">
        <f t="shared" si="216"/>
        <v>2.2578772456158887</v>
      </c>
      <c r="K319" s="8">
        <f t="shared" si="216"/>
        <v>0.32573456805366435</v>
      </c>
      <c r="L319" s="8">
        <f t="shared" si="216"/>
        <v>11.171166184840184</v>
      </c>
      <c r="M319" s="8">
        <f t="shared" si="216"/>
        <v>1.1265103731357033</v>
      </c>
      <c r="N319" s="8">
        <f t="shared" si="216"/>
        <v>3.6739060803090928</v>
      </c>
      <c r="O319" s="8">
        <f t="shared" si="216"/>
        <v>5.6851233174805982</v>
      </c>
      <c r="P319" s="8" t="e">
        <f t="shared" si="216"/>
        <v>#DIV/0!</v>
      </c>
      <c r="Q319" s="8" t="e">
        <f t="shared" si="216"/>
        <v>#DIV/0!</v>
      </c>
      <c r="R319" s="8">
        <f t="shared" si="216"/>
        <v>5.6532792029530512</v>
      </c>
      <c r="S319" s="8">
        <f t="shared" si="216"/>
        <v>5.3684904307295049</v>
      </c>
      <c r="T319" s="8">
        <f t="shared" si="216"/>
        <v>5.0176856672789585</v>
      </c>
      <c r="U319" s="8">
        <f t="shared" si="216"/>
        <v>8.3799406366690867</v>
      </c>
      <c r="V319" s="8">
        <f t="shared" si="216"/>
        <v>18.93772723535136</v>
      </c>
      <c r="W319" s="8">
        <f t="shared" si="216"/>
        <v>12.913523486737963</v>
      </c>
      <c r="X319" s="8" t="e">
        <f t="shared" si="216"/>
        <v>#DIV/0!</v>
      </c>
      <c r="Y319" s="8">
        <f t="shared" si="216"/>
        <v>83.735360748298277</v>
      </c>
      <c r="Z319" s="8">
        <f t="shared" si="216"/>
        <v>16.467016791049126</v>
      </c>
      <c r="AA319" s="8">
        <f t="shared" si="216"/>
        <v>7.2638398975519376</v>
      </c>
      <c r="AB319" s="8">
        <f t="shared" si="216"/>
        <v>6.9749231474834392</v>
      </c>
      <c r="AC319" s="8">
        <f t="shared" si="216"/>
        <v>12.749252230919334</v>
      </c>
      <c r="AD319" s="8">
        <f t="shared" si="216"/>
        <v>15.35357790034211</v>
      </c>
      <c r="AE319" s="8">
        <f t="shared" si="216"/>
        <v>12.989803999242012</v>
      </c>
      <c r="AF319" s="8">
        <f t="shared" si="216"/>
        <v>25.227573625298479</v>
      </c>
      <c r="AG319" s="8">
        <f t="shared" si="216"/>
        <v>29.509085467458242</v>
      </c>
      <c r="AH319" s="8">
        <f t="shared" si="216"/>
        <v>34.90289596783014</v>
      </c>
      <c r="AI319" s="8" t="e">
        <f t="shared" si="216"/>
        <v>#DIV/0!</v>
      </c>
      <c r="AJ319" s="8">
        <f t="shared" si="216"/>
        <v>28.833971990957071</v>
      </c>
      <c r="AK319" s="8" t="e">
        <f t="shared" si="216"/>
        <v>#DIV/0!</v>
      </c>
      <c r="AL319" s="8">
        <f t="shared" si="216"/>
        <v>22.579092247081665</v>
      </c>
      <c r="AM319" s="8">
        <f t="shared" si="216"/>
        <v>32.143909674584357</v>
      </c>
      <c r="AN319" s="8">
        <f t="shared" si="216"/>
        <v>27.925742606388358</v>
      </c>
      <c r="AO319" s="8">
        <f t="shared" si="216"/>
        <v>2.064317630477297</v>
      </c>
      <c r="AP319" s="8">
        <f t="shared" si="216"/>
        <v>62.375239228994296</v>
      </c>
      <c r="AQ319" s="8">
        <f t="shared" si="216"/>
        <v>91.572872077125652</v>
      </c>
      <c r="AR319" s="8">
        <f t="shared" si="216"/>
        <v>109.04780503361323</v>
      </c>
    </row>
    <row r="320" spans="1:44" x14ac:dyDescent="0.2">
      <c r="A320" s="43" t="s">
        <v>216</v>
      </c>
      <c r="C320" s="8">
        <f>100*_xlfn.STDEV.S(C7,C296)/((C7+C296)/2)</f>
        <v>5.0686174494703797</v>
      </c>
      <c r="D320" s="8">
        <f>100*_xlfn.STDEV.S(D7,D296)/((D7+D296)/2)</f>
        <v>8.0841131637448509</v>
      </c>
      <c r="E320" s="8">
        <f>100*_xlfn.STDEV.S(E7,E296)/((E7+E296)/2)</f>
        <v>1.1640320948084157</v>
      </c>
      <c r="F320" s="14"/>
      <c r="G320" s="14">
        <f t="shared" ref="G320:AR320" si="217">100*_xlfn.STDEV.S(G7,G296)/((G7+G296)/2)</f>
        <v>26.002211583781566</v>
      </c>
      <c r="H320" s="8">
        <f t="shared" si="217"/>
        <v>9.9735453390733859</v>
      </c>
      <c r="I320" s="8">
        <f t="shared" si="217"/>
        <v>7.0809604367202246</v>
      </c>
      <c r="J320" s="14">
        <f t="shared" si="217"/>
        <v>4.6611664231083054</v>
      </c>
      <c r="K320" s="8">
        <f t="shared" si="217"/>
        <v>0.30859474918883217</v>
      </c>
      <c r="L320" s="8">
        <f t="shared" si="217"/>
        <v>6.5290274350321065</v>
      </c>
      <c r="M320" s="8">
        <f t="shared" si="217"/>
        <v>1.7920761873255826</v>
      </c>
      <c r="N320" s="8">
        <f t="shared" si="217"/>
        <v>1.3252860242437545</v>
      </c>
      <c r="O320" s="8">
        <f t="shared" si="217"/>
        <v>8.8448847296216826</v>
      </c>
      <c r="P320" s="8" t="e">
        <f t="shared" si="217"/>
        <v>#DIV/0!</v>
      </c>
      <c r="Q320" s="8" t="e">
        <f t="shared" si="217"/>
        <v>#DIV/0!</v>
      </c>
      <c r="R320" s="8">
        <f t="shared" si="217"/>
        <v>0.71674596915752731</v>
      </c>
      <c r="S320" s="8">
        <f t="shared" si="217"/>
        <v>3.3733347011344823</v>
      </c>
      <c r="T320" s="8">
        <f t="shared" si="217"/>
        <v>4.5698468607968232</v>
      </c>
      <c r="U320" s="8">
        <f t="shared" si="217"/>
        <v>8.797650256964868</v>
      </c>
      <c r="V320" s="8">
        <f t="shared" si="217"/>
        <v>29.325009085042378</v>
      </c>
      <c r="W320" s="8">
        <f t="shared" si="217"/>
        <v>22.352256997407078</v>
      </c>
      <c r="X320" s="8" t="e">
        <f t="shared" si="217"/>
        <v>#DIV/0!</v>
      </c>
      <c r="Y320" s="8">
        <f t="shared" si="217"/>
        <v>78.84017289826501</v>
      </c>
      <c r="Z320" s="8">
        <f t="shared" si="217"/>
        <v>12.089480319186617</v>
      </c>
      <c r="AA320" s="8">
        <f t="shared" si="217"/>
        <v>9.5551581355585888</v>
      </c>
      <c r="AB320" s="8">
        <f t="shared" si="217"/>
        <v>3.7530144335591857</v>
      </c>
      <c r="AC320" s="8">
        <f t="shared" si="217"/>
        <v>10.941469450466757</v>
      </c>
      <c r="AD320" s="8">
        <f t="shared" si="217"/>
        <v>16.500608128944169</v>
      </c>
      <c r="AE320" s="8">
        <f t="shared" si="217"/>
        <v>15.521524721376466</v>
      </c>
      <c r="AF320" s="8">
        <f t="shared" si="217"/>
        <v>18.360550385079989</v>
      </c>
      <c r="AG320" s="8">
        <f t="shared" si="217"/>
        <v>31.775644802696149</v>
      </c>
      <c r="AH320" s="8">
        <f t="shared" si="217"/>
        <v>33.501283182402773</v>
      </c>
      <c r="AI320" s="8" t="e">
        <f t="shared" si="217"/>
        <v>#DIV/0!</v>
      </c>
      <c r="AJ320" s="8">
        <f t="shared" si="217"/>
        <v>32.639455243522768</v>
      </c>
      <c r="AK320" s="8" t="e">
        <f t="shared" si="217"/>
        <v>#DIV/0!</v>
      </c>
      <c r="AL320" s="8">
        <f t="shared" si="217"/>
        <v>30.760082789016874</v>
      </c>
      <c r="AM320" s="8">
        <f t="shared" si="217"/>
        <v>29.08165972332834</v>
      </c>
      <c r="AN320" s="8">
        <f t="shared" si="217"/>
        <v>36.166734929817821</v>
      </c>
      <c r="AO320" s="8">
        <f t="shared" si="217"/>
        <v>31.862343305344808</v>
      </c>
      <c r="AP320" s="8">
        <f t="shared" si="217"/>
        <v>45.384782941641454</v>
      </c>
      <c r="AQ320" s="8">
        <f t="shared" si="217"/>
        <v>74.131613769029173</v>
      </c>
      <c r="AR320" s="8">
        <f t="shared" si="217"/>
        <v>84.796204536940365</v>
      </c>
    </row>
    <row r="321" spans="1:44" x14ac:dyDescent="0.2">
      <c r="A321" s="43" t="s">
        <v>218</v>
      </c>
      <c r="C321" s="8">
        <f>100*_xlfn.STDEV.S(C7,C297)/((C7+C297)/2)</f>
        <v>8.0669383743107215</v>
      </c>
      <c r="D321" s="8">
        <f>100*_xlfn.STDEV.S(D7,D297)/((D7+D297)/2)</f>
        <v>10.225056809995957</v>
      </c>
      <c r="E321" s="8">
        <f>100*_xlfn.STDEV.S(E7,E297)/((E7+E297)/2)</f>
        <v>0.97330814367373086</v>
      </c>
      <c r="F321" s="14"/>
      <c r="G321" s="14">
        <f t="shared" ref="G321:AR321" si="218">100*_xlfn.STDEV.S(G7,G297)/((G7+G297)/2)</f>
        <v>27.276932936627684</v>
      </c>
      <c r="H321" s="8">
        <f t="shared" si="218"/>
        <v>7.3321050665391709</v>
      </c>
      <c r="I321" s="8">
        <f t="shared" si="218"/>
        <v>4.7950486342872161</v>
      </c>
      <c r="J321" s="14">
        <f t="shared" si="218"/>
        <v>1.5467915241031129</v>
      </c>
      <c r="K321" s="8">
        <f t="shared" si="218"/>
        <v>1.4014334854626933</v>
      </c>
      <c r="L321" s="8">
        <f t="shared" si="218"/>
        <v>1.7894455345005966</v>
      </c>
      <c r="M321" s="8">
        <f t="shared" si="218"/>
        <v>1.6558085605896575</v>
      </c>
      <c r="N321" s="8">
        <f t="shared" si="218"/>
        <v>0.81365892117891214</v>
      </c>
      <c r="O321" s="8">
        <f t="shared" si="218"/>
        <v>7.4588979447026595</v>
      </c>
      <c r="P321" s="8" t="e">
        <f t="shared" si="218"/>
        <v>#DIV/0!</v>
      </c>
      <c r="Q321" s="8" t="e">
        <f t="shared" si="218"/>
        <v>#DIV/0!</v>
      </c>
      <c r="R321" s="8">
        <f t="shared" si="218"/>
        <v>1.5731479874625982</v>
      </c>
      <c r="S321" s="8">
        <f t="shared" si="218"/>
        <v>4.6063142159218762</v>
      </c>
      <c r="T321" s="8">
        <f t="shared" si="218"/>
        <v>8.0852518361398715</v>
      </c>
      <c r="U321" s="8">
        <f t="shared" si="218"/>
        <v>6.4111151580043417</v>
      </c>
      <c r="V321" s="8">
        <f t="shared" si="218"/>
        <v>24.641792341747259</v>
      </c>
      <c r="W321" s="8">
        <f t="shared" si="218"/>
        <v>18.948628109688766</v>
      </c>
      <c r="X321" s="8" t="e">
        <f t="shared" si="218"/>
        <v>#DIV/0!</v>
      </c>
      <c r="Y321" s="8">
        <f t="shared" si="218"/>
        <v>77.176764373601486</v>
      </c>
      <c r="Z321" s="8">
        <f t="shared" si="218"/>
        <v>11.728338340734313</v>
      </c>
      <c r="AA321" s="8">
        <f t="shared" si="218"/>
        <v>7.0356797974618317</v>
      </c>
      <c r="AB321" s="8">
        <f t="shared" si="218"/>
        <v>2.0213236921203039</v>
      </c>
      <c r="AC321" s="8">
        <f t="shared" si="218"/>
        <v>9.6187677475461513</v>
      </c>
      <c r="AD321" s="8">
        <f t="shared" si="218"/>
        <v>11.559437354647333</v>
      </c>
      <c r="AE321" s="8">
        <f t="shared" si="218"/>
        <v>14.360526969297004</v>
      </c>
      <c r="AF321" s="8">
        <f t="shared" si="218"/>
        <v>17.847250492224486</v>
      </c>
      <c r="AG321" s="8">
        <f t="shared" si="218"/>
        <v>26.53813780081612</v>
      </c>
      <c r="AH321" s="8">
        <f t="shared" si="218"/>
        <v>33.665021163490323</v>
      </c>
      <c r="AI321" s="8" t="e">
        <f t="shared" si="218"/>
        <v>#DIV/0!</v>
      </c>
      <c r="AJ321" s="8">
        <f t="shared" si="218"/>
        <v>35.157253487806578</v>
      </c>
      <c r="AK321" s="8" t="e">
        <f t="shared" si="218"/>
        <v>#DIV/0!</v>
      </c>
      <c r="AL321" s="8">
        <f t="shared" si="218"/>
        <v>33.671524421995741</v>
      </c>
      <c r="AM321" s="8">
        <f t="shared" si="218"/>
        <v>27.81209725709364</v>
      </c>
      <c r="AN321" s="8">
        <f t="shared" si="218"/>
        <v>36.336348269645136</v>
      </c>
      <c r="AO321" s="8">
        <f t="shared" si="218"/>
        <v>19.181112969912583</v>
      </c>
      <c r="AP321" s="8">
        <f t="shared" si="218"/>
        <v>44.273377351862742</v>
      </c>
      <c r="AQ321" s="8">
        <f t="shared" si="218"/>
        <v>72.31403952743085</v>
      </c>
      <c r="AR321" s="8">
        <f t="shared" si="218"/>
        <v>85.667419323207113</v>
      </c>
    </row>
    <row r="323" spans="1:44" x14ac:dyDescent="0.2">
      <c r="A323" s="39" t="s">
        <v>197</v>
      </c>
    </row>
    <row r="324" spans="1:44" x14ac:dyDescent="0.2">
      <c r="A324" s="43" t="s">
        <v>198</v>
      </c>
      <c r="C324" s="8">
        <f>_xlfn.STDEV.S(C5,C288)</f>
        <v>5.232590180780456E-2</v>
      </c>
      <c r="D324" s="8">
        <f>_xlfn.STDEV.S(D5,D288)</f>
        <v>0.13505739520662982</v>
      </c>
      <c r="E324" s="8">
        <f>_xlfn.STDEV.S(E5,E288)</f>
        <v>0.19798989873223286</v>
      </c>
      <c r="F324" s="14"/>
      <c r="G324" s="14">
        <f t="shared" ref="G324:AR324" si="219">_xlfn.STDEV.S(G5,G288)</f>
        <v>0.75388246044745943</v>
      </c>
      <c r="H324" s="8">
        <f t="shared" si="219"/>
        <v>8.4145706961199149E-2</v>
      </c>
      <c r="I324" s="8">
        <f t="shared" si="219"/>
        <v>0.22627416997969541</v>
      </c>
      <c r="J324" s="14">
        <f t="shared" si="219"/>
        <v>307.78717697318035</v>
      </c>
      <c r="K324" s="8">
        <f t="shared" si="219"/>
        <v>10.889444430272816</v>
      </c>
      <c r="L324" s="8">
        <f t="shared" si="219"/>
        <v>14.919953083036168</v>
      </c>
      <c r="M324" s="8">
        <f t="shared" si="219"/>
        <v>154.94300566054937</v>
      </c>
      <c r="N324" s="8">
        <f t="shared" si="219"/>
        <v>0.23334523779156074</v>
      </c>
      <c r="O324" s="8">
        <f t="shared" si="219"/>
        <v>1.8950461735799471</v>
      </c>
      <c r="P324" s="8">
        <f t="shared" si="219"/>
        <v>5.5154328932550785</v>
      </c>
      <c r="Q324" s="8">
        <f t="shared" si="219"/>
        <v>11.808683245815336</v>
      </c>
      <c r="R324" s="8">
        <f t="shared" si="219"/>
        <v>17.486750698743258</v>
      </c>
      <c r="S324" s="8">
        <f t="shared" si="219"/>
        <v>0.22627416997969541</v>
      </c>
      <c r="T324" s="8" t="e">
        <f t="shared" si="219"/>
        <v>#DIV/0!</v>
      </c>
      <c r="U324" s="8">
        <f t="shared" si="219"/>
        <v>7.3751237277756951</v>
      </c>
      <c r="V324" s="8">
        <f t="shared" si="219"/>
        <v>0.42426406871192951</v>
      </c>
      <c r="W324" s="8">
        <f t="shared" si="219"/>
        <v>0.56568542494923602</v>
      </c>
      <c r="X324" s="8">
        <f t="shared" si="219"/>
        <v>1.9091883092036802E-2</v>
      </c>
      <c r="Y324" s="8" t="e">
        <f t="shared" si="219"/>
        <v>#DIV/0!</v>
      </c>
      <c r="Z324" s="8">
        <f t="shared" si="219"/>
        <v>5.7346359954229067</v>
      </c>
      <c r="AA324" s="8">
        <f t="shared" si="219"/>
        <v>0.62366818100653509</v>
      </c>
      <c r="AB324" s="8">
        <f t="shared" si="219"/>
        <v>8.4145706961199315E-2</v>
      </c>
      <c r="AC324" s="8" t="e">
        <f t="shared" si="219"/>
        <v>#DIV/0!</v>
      </c>
      <c r="AD324" s="8">
        <f t="shared" si="219"/>
        <v>0.24960869375885142</v>
      </c>
      <c r="AE324" s="8">
        <f t="shared" si="219"/>
        <v>1.1313708498984771E-2</v>
      </c>
      <c r="AF324" s="8">
        <f t="shared" si="219"/>
        <v>4.8083261120685276E-2</v>
      </c>
      <c r="AG324" s="8">
        <f t="shared" si="219"/>
        <v>2.6162950903902204E-2</v>
      </c>
      <c r="AH324" s="8" t="e">
        <f t="shared" si="219"/>
        <v>#DIV/0!</v>
      </c>
      <c r="AI324" s="8">
        <f t="shared" si="219"/>
        <v>0.92277434944844361</v>
      </c>
      <c r="AJ324" s="8" t="e">
        <f t="shared" si="219"/>
        <v>#DIV/0!</v>
      </c>
      <c r="AK324" s="8" t="e">
        <f t="shared" si="219"/>
        <v>#DIV/0!</v>
      </c>
      <c r="AL324" s="8" t="e">
        <f t="shared" si="219"/>
        <v>#DIV/0!</v>
      </c>
      <c r="AM324" s="8">
        <f t="shared" si="219"/>
        <v>9.3338095116624206E-2</v>
      </c>
      <c r="AN324" s="8">
        <f t="shared" si="219"/>
        <v>1.555634918610402E-2</v>
      </c>
      <c r="AO324" s="8">
        <f t="shared" si="219"/>
        <v>0.12798632739476562</v>
      </c>
      <c r="AP324" s="8">
        <f t="shared" si="219"/>
        <v>2.0301035687865787</v>
      </c>
      <c r="AQ324" s="8" t="e">
        <f t="shared" si="219"/>
        <v>#DIV/0!</v>
      </c>
      <c r="AR324" s="8" t="e">
        <f t="shared" si="219"/>
        <v>#DIV/0!</v>
      </c>
    </row>
    <row r="325" spans="1:44" x14ac:dyDescent="0.2">
      <c r="A325" s="43" t="s">
        <v>211</v>
      </c>
      <c r="C325" s="8">
        <f t="shared" ref="C325:E326" si="220">_xlfn.STDEV.S(C5,C289)</f>
        <v>1.2727922061357868E-2</v>
      </c>
      <c r="D325" s="8">
        <f t="shared" si="220"/>
        <v>6.3639610306779129E-3</v>
      </c>
      <c r="E325" s="8">
        <f t="shared" si="220"/>
        <v>0.23334523779156074</v>
      </c>
      <c r="F325" s="14"/>
      <c r="G325" s="14">
        <f t="shared" ref="G325:AR325" si="221">_xlfn.STDEV.S(G5,G289)</f>
        <v>3.8101077117081612</v>
      </c>
      <c r="H325" s="8">
        <f t="shared" si="221"/>
        <v>6.8589357775095131E-2</v>
      </c>
      <c r="I325" s="8">
        <f t="shared" si="221"/>
        <v>1.4142135623731905E-2</v>
      </c>
      <c r="J325" s="14">
        <f t="shared" si="221"/>
        <v>210.91354795062335</v>
      </c>
      <c r="K325" s="8">
        <f t="shared" si="221"/>
        <v>31.041987694089421</v>
      </c>
      <c r="L325" s="8">
        <f t="shared" si="221"/>
        <v>18.101933598375634</v>
      </c>
      <c r="M325" s="8">
        <f t="shared" si="221"/>
        <v>169.79224806546688</v>
      </c>
      <c r="N325" s="8">
        <f t="shared" si="221"/>
        <v>7.778174593052109E-2</v>
      </c>
      <c r="O325" s="8">
        <f t="shared" si="221"/>
        <v>2.3546655813512021</v>
      </c>
      <c r="P325" s="8">
        <f t="shared" si="221"/>
        <v>2.616295090390218</v>
      </c>
      <c r="Q325" s="8">
        <f t="shared" si="221"/>
        <v>5.9396969619670026</v>
      </c>
      <c r="R325" s="8">
        <f t="shared" si="221"/>
        <v>17.111984104714548</v>
      </c>
      <c r="S325" s="8">
        <f t="shared" si="221"/>
        <v>0.24748737341529137</v>
      </c>
      <c r="T325" s="8" t="e">
        <f t="shared" si="221"/>
        <v>#DIV/0!</v>
      </c>
      <c r="U325" s="8">
        <f t="shared" si="221"/>
        <v>4.3133513652379358</v>
      </c>
      <c r="V325" s="8">
        <f t="shared" si="221"/>
        <v>0.1272792206135796</v>
      </c>
      <c r="W325" s="8">
        <f t="shared" si="221"/>
        <v>1.2586500705120529</v>
      </c>
      <c r="X325" s="8">
        <f t="shared" si="221"/>
        <v>2.9698484809834943E-2</v>
      </c>
      <c r="Y325" s="8" t="e">
        <f t="shared" si="221"/>
        <v>#DIV/0!</v>
      </c>
      <c r="Z325" s="8">
        <f t="shared" si="221"/>
        <v>13.470384181603729</v>
      </c>
      <c r="AA325" s="8">
        <f t="shared" si="221"/>
        <v>0.22698127676088192</v>
      </c>
      <c r="AB325" s="8">
        <f t="shared" si="221"/>
        <v>0.17182694782833097</v>
      </c>
      <c r="AC325" s="8" t="e">
        <f t="shared" si="221"/>
        <v>#DIV/0!</v>
      </c>
      <c r="AD325" s="8">
        <f t="shared" si="221"/>
        <v>1.1313708498984771E-2</v>
      </c>
      <c r="AE325" s="8">
        <f t="shared" si="221"/>
        <v>1.6263455967290685E-2</v>
      </c>
      <c r="AF325" s="8">
        <f t="shared" si="221"/>
        <v>3.2526911934581217E-2</v>
      </c>
      <c r="AG325" s="8">
        <f t="shared" si="221"/>
        <v>0.18384776310850234</v>
      </c>
      <c r="AH325" s="8" t="e">
        <f t="shared" si="221"/>
        <v>#DIV/0!</v>
      </c>
      <c r="AI325" s="8">
        <f t="shared" si="221"/>
        <v>0.83297178823775297</v>
      </c>
      <c r="AJ325" s="8" t="e">
        <f t="shared" si="221"/>
        <v>#DIV/0!</v>
      </c>
      <c r="AK325" s="8" t="e">
        <f t="shared" si="221"/>
        <v>#DIV/0!</v>
      </c>
      <c r="AL325" s="8" t="e">
        <f t="shared" si="221"/>
        <v>#DIV/0!</v>
      </c>
      <c r="AM325" s="8">
        <f t="shared" si="221"/>
        <v>5.7982756057296948E-2</v>
      </c>
      <c r="AN325" s="8">
        <f t="shared" si="221"/>
        <v>1.555634918610402E-2</v>
      </c>
      <c r="AO325" s="8">
        <f t="shared" si="221"/>
        <v>7.9903066274079865E-2</v>
      </c>
      <c r="AP325" s="8">
        <f t="shared" si="221"/>
        <v>1.6008897526063466</v>
      </c>
      <c r="AQ325" s="8" t="e">
        <f t="shared" si="221"/>
        <v>#DIV/0!</v>
      </c>
      <c r="AR325" s="8" t="e">
        <f t="shared" si="221"/>
        <v>#DIV/0!</v>
      </c>
    </row>
    <row r="326" spans="1:44" x14ac:dyDescent="0.2">
      <c r="A326" s="43" t="s">
        <v>219</v>
      </c>
      <c r="C326" s="8">
        <f t="shared" si="220"/>
        <v>0.10465180361560882</v>
      </c>
      <c r="D326" s="8">
        <f t="shared" si="220"/>
        <v>5.2325901807804408E-2</v>
      </c>
      <c r="E326" s="8">
        <f t="shared" si="220"/>
        <v>0.25455844122715671</v>
      </c>
      <c r="F326" s="14"/>
      <c r="G326" s="14">
        <f t="shared" ref="G326:AR326" si="222">_xlfn.STDEV.S(G6,G290)</f>
        <v>3.0440048904468768</v>
      </c>
      <c r="H326" s="8">
        <f t="shared" si="222"/>
        <v>4.0305086527633247E-2</v>
      </c>
      <c r="I326" s="8">
        <f t="shared" si="222"/>
        <v>0.12020815280171303</v>
      </c>
      <c r="J326" s="14">
        <f t="shared" si="222"/>
        <v>367.69552621700342</v>
      </c>
      <c r="K326" s="8">
        <f t="shared" si="222"/>
        <v>17.041273426595811</v>
      </c>
      <c r="L326" s="8">
        <f t="shared" si="222"/>
        <v>12.657211383239185</v>
      </c>
      <c r="M326" s="8">
        <f t="shared" si="222"/>
        <v>36.76955262170047</v>
      </c>
      <c r="N326" s="8">
        <f t="shared" si="222"/>
        <v>4.2426406871193201E-2</v>
      </c>
      <c r="O326" s="8">
        <f t="shared" si="222"/>
        <v>1.6617009357883876</v>
      </c>
      <c r="P326" s="8">
        <f t="shared" si="222"/>
        <v>1.0606601717798212</v>
      </c>
      <c r="Q326" s="8">
        <f t="shared" si="222"/>
        <v>8.6974134085945423</v>
      </c>
      <c r="R326" s="8">
        <f t="shared" si="222"/>
        <v>18.031222920256962</v>
      </c>
      <c r="S326" s="8">
        <f t="shared" si="222"/>
        <v>0.24041630560342606</v>
      </c>
      <c r="T326" s="8">
        <f t="shared" si="222"/>
        <v>0.7636753236814714</v>
      </c>
      <c r="U326" s="8">
        <f t="shared" si="222"/>
        <v>4.5961940777125587</v>
      </c>
      <c r="V326" s="8">
        <f t="shared" si="222"/>
        <v>0.21920310216782884</v>
      </c>
      <c r="W326" s="8">
        <f t="shared" si="222"/>
        <v>1.9091883092036903</v>
      </c>
      <c r="X326" s="8">
        <f t="shared" si="222"/>
        <v>1.0889444430272825</v>
      </c>
      <c r="Y326" s="8" t="e">
        <f t="shared" si="222"/>
        <v>#DIV/0!</v>
      </c>
      <c r="Z326" s="8">
        <f t="shared" si="222"/>
        <v>2.0506096654409816</v>
      </c>
      <c r="AA326" s="8">
        <f t="shared" si="222"/>
        <v>1.1101576464628797</v>
      </c>
      <c r="AB326" s="8">
        <f t="shared" si="222"/>
        <v>0.27577164466275395</v>
      </c>
      <c r="AC326" s="8" t="e">
        <f t="shared" si="222"/>
        <v>#DIV/0!</v>
      </c>
      <c r="AD326" s="8">
        <f t="shared" si="222"/>
        <v>0.24748737341529264</v>
      </c>
      <c r="AE326" s="8">
        <f t="shared" si="222"/>
        <v>7.7074639149333671E-2</v>
      </c>
      <c r="AF326" s="8" t="e">
        <f t="shared" si="222"/>
        <v>#DIV/0!</v>
      </c>
      <c r="AG326" s="8">
        <f t="shared" si="222"/>
        <v>0.10323759005323588</v>
      </c>
      <c r="AH326" s="8">
        <f t="shared" si="222"/>
        <v>2.8284271247461849E-2</v>
      </c>
      <c r="AI326" s="8" t="e">
        <f t="shared" si="222"/>
        <v>#DIV/0!</v>
      </c>
      <c r="AJ326" s="8">
        <f t="shared" si="222"/>
        <v>1.4142135623730963E-3</v>
      </c>
      <c r="AK326" s="8" t="e">
        <f t="shared" si="222"/>
        <v>#DIV/0!</v>
      </c>
      <c r="AL326" s="8" t="e">
        <f t="shared" si="222"/>
        <v>#DIV/0!</v>
      </c>
      <c r="AM326" s="8">
        <f t="shared" si="222"/>
        <v>0.1053589103967956</v>
      </c>
      <c r="AN326" s="8">
        <f t="shared" si="222"/>
        <v>1.1313708498984771E-2</v>
      </c>
      <c r="AO326" s="8">
        <f t="shared" si="222"/>
        <v>0.78630274067943928</v>
      </c>
      <c r="AP326" s="8" t="e">
        <f t="shared" si="222"/>
        <v>#DIV/0!</v>
      </c>
      <c r="AQ326" s="8">
        <f t="shared" si="222"/>
        <v>8.6974134085945343E-2</v>
      </c>
      <c r="AR326" s="8" t="e">
        <f t="shared" si="222"/>
        <v>#DIV/0!</v>
      </c>
    </row>
    <row r="327" spans="1:44" x14ac:dyDescent="0.2">
      <c r="A327" s="43" t="s">
        <v>201</v>
      </c>
      <c r="C327" s="8">
        <f t="shared" ref="C327:E328" si="223">_xlfn.STDEV.S(C6,C291)</f>
        <v>6.0811183182042983E-2</v>
      </c>
      <c r="D327" s="8">
        <f t="shared" si="223"/>
        <v>8.6974134085944871E-2</v>
      </c>
      <c r="E327" s="8">
        <f t="shared" si="223"/>
        <v>0.36062445840513907</v>
      </c>
      <c r="F327" s="14"/>
      <c r="G327" s="14">
        <f t="shared" ref="G327:AR327" si="224">_xlfn.STDEV.S(G6,G291)</f>
        <v>5.7115468376968135</v>
      </c>
      <c r="H327" s="8">
        <f t="shared" si="224"/>
        <v>3.4648232278140859E-2</v>
      </c>
      <c r="I327" s="8">
        <f t="shared" si="224"/>
        <v>0.15556349186103965</v>
      </c>
      <c r="J327" s="14">
        <f t="shared" si="224"/>
        <v>84.852813742384413</v>
      </c>
      <c r="K327" s="8">
        <f t="shared" si="224"/>
        <v>13.647160876900376</v>
      </c>
      <c r="L327" s="8">
        <f t="shared" si="224"/>
        <v>13.647160876900376</v>
      </c>
      <c r="M327" s="8">
        <f t="shared" si="224"/>
        <v>48.083261120685229</v>
      </c>
      <c r="N327" s="8">
        <f t="shared" si="224"/>
        <v>4.9497474683057277E-2</v>
      </c>
      <c r="O327" s="8">
        <f t="shared" si="224"/>
        <v>2.920351006300443</v>
      </c>
      <c r="P327" s="8">
        <f t="shared" si="224"/>
        <v>0.70710678118654757</v>
      </c>
      <c r="Q327" s="8">
        <f t="shared" si="224"/>
        <v>5.3033008588991066</v>
      </c>
      <c r="R327" s="8">
        <f t="shared" si="224"/>
        <v>13.435028842544403</v>
      </c>
      <c r="S327" s="8">
        <f t="shared" si="224"/>
        <v>0.69296464556281689</v>
      </c>
      <c r="T327" s="8">
        <f t="shared" si="224"/>
        <v>0.41012193308819761</v>
      </c>
      <c r="U327" s="8">
        <f t="shared" si="224"/>
        <v>0.98994949366115048</v>
      </c>
      <c r="V327" s="8">
        <f t="shared" si="224"/>
        <v>0.56568542494923857</v>
      </c>
      <c r="W327" s="8">
        <f t="shared" si="224"/>
        <v>5.0204581464244837</v>
      </c>
      <c r="X327" s="8">
        <f t="shared" si="224"/>
        <v>1.0182337649086268</v>
      </c>
      <c r="Y327" s="8" t="e">
        <f t="shared" si="224"/>
        <v>#DIV/0!</v>
      </c>
      <c r="Z327" s="8">
        <f t="shared" si="224"/>
        <v>1.0606601717798212</v>
      </c>
      <c r="AA327" s="8">
        <f t="shared" si="224"/>
        <v>1.2020815280171302</v>
      </c>
      <c r="AB327" s="8">
        <f t="shared" si="224"/>
        <v>0.35355339059327379</v>
      </c>
      <c r="AC327" s="8" t="e">
        <f t="shared" si="224"/>
        <v>#DIV/0!</v>
      </c>
      <c r="AD327" s="8">
        <f t="shared" si="224"/>
        <v>0.15556349186103965</v>
      </c>
      <c r="AE327" s="8">
        <f t="shared" si="224"/>
        <v>0.14283556979968257</v>
      </c>
      <c r="AF327" s="8" t="e">
        <f t="shared" si="224"/>
        <v>#DIV/0!</v>
      </c>
      <c r="AG327" s="8">
        <f t="shared" si="224"/>
        <v>0.37405948724768356</v>
      </c>
      <c r="AH327" s="8">
        <f t="shared" si="224"/>
        <v>6.363961030678926E-2</v>
      </c>
      <c r="AI327" s="8" t="e">
        <f t="shared" si="224"/>
        <v>#DIV/0!</v>
      </c>
      <c r="AJ327" s="8">
        <f t="shared" si="224"/>
        <v>2.5455844122715732E-2</v>
      </c>
      <c r="AK327" s="8" t="e">
        <f t="shared" si="224"/>
        <v>#DIV/0!</v>
      </c>
      <c r="AL327" s="8" t="e">
        <f t="shared" si="224"/>
        <v>#DIV/0!</v>
      </c>
      <c r="AM327" s="8">
        <f t="shared" si="224"/>
        <v>3.1819805153394588E-2</v>
      </c>
      <c r="AN327" s="8">
        <f t="shared" si="224"/>
        <v>3.040559159102153E-2</v>
      </c>
      <c r="AO327" s="8">
        <f t="shared" si="224"/>
        <v>0.64770981156687779</v>
      </c>
      <c r="AP327" s="8" t="e">
        <f t="shared" si="224"/>
        <v>#DIV/0!</v>
      </c>
      <c r="AQ327" s="8">
        <f t="shared" si="224"/>
        <v>8.4145706961199149E-2</v>
      </c>
      <c r="AR327" s="8" t="e">
        <f t="shared" si="224"/>
        <v>#DIV/0!</v>
      </c>
    </row>
    <row r="328" spans="1:44" x14ac:dyDescent="0.2">
      <c r="A328" s="43" t="s">
        <v>204</v>
      </c>
      <c r="C328" s="8">
        <f t="shared" si="223"/>
        <v>4.2426406871192889E-2</v>
      </c>
      <c r="D328" s="8">
        <f t="shared" si="223"/>
        <v>8.2731493398826059E-2</v>
      </c>
      <c r="E328" s="8">
        <f t="shared" si="223"/>
        <v>0.14849242404917559</v>
      </c>
      <c r="F328" s="14"/>
      <c r="G328" s="14">
        <f t="shared" ref="G328:AR328" si="225">_xlfn.STDEV.S(G7,G292)</f>
        <v>5.5377180705709463</v>
      </c>
      <c r="H328" s="8">
        <f t="shared" si="225"/>
        <v>6.2225396744416239E-2</v>
      </c>
      <c r="I328" s="8">
        <f t="shared" si="225"/>
        <v>0.22273863607376276</v>
      </c>
      <c r="J328" s="14">
        <f t="shared" si="225"/>
        <v>692.9646455628166</v>
      </c>
      <c r="K328" s="8">
        <f t="shared" si="225"/>
        <v>0.28284271247460296</v>
      </c>
      <c r="L328" s="8">
        <f t="shared" si="225"/>
        <v>1.1525840533340717</v>
      </c>
      <c r="M328" s="8">
        <f t="shared" si="225"/>
        <v>8.4852813742385695</v>
      </c>
      <c r="N328" s="8">
        <f t="shared" si="225"/>
        <v>0.28991378028648457</v>
      </c>
      <c r="O328" s="8">
        <f t="shared" si="225"/>
        <v>1.2940054095713807</v>
      </c>
      <c r="P328" s="8" t="e">
        <f t="shared" si="225"/>
        <v>#DIV/0!</v>
      </c>
      <c r="Q328" s="8" t="e">
        <f t="shared" si="225"/>
        <v>#DIV/0!</v>
      </c>
      <c r="R328" s="8">
        <f t="shared" si="225"/>
        <v>5.9396969619670026</v>
      </c>
      <c r="S328" s="8">
        <f t="shared" si="225"/>
        <v>0.28991378028648457</v>
      </c>
      <c r="T328" s="8">
        <f t="shared" si="225"/>
        <v>1.9657568516986028</v>
      </c>
      <c r="U328" s="8">
        <f t="shared" si="225"/>
        <v>20.788939366884481</v>
      </c>
      <c r="V328" s="8">
        <f t="shared" si="225"/>
        <v>6.5265955903518691</v>
      </c>
      <c r="W328" s="8">
        <f t="shared" si="225"/>
        <v>23.61736649163069</v>
      </c>
      <c r="X328" s="8" t="e">
        <f t="shared" si="225"/>
        <v>#DIV/0!</v>
      </c>
      <c r="Y328" s="8">
        <f t="shared" si="225"/>
        <v>0.12940054095713824</v>
      </c>
      <c r="Z328" s="8">
        <f t="shared" si="225"/>
        <v>18.455486988968907</v>
      </c>
      <c r="AA328" s="8">
        <f t="shared" si="225"/>
        <v>0.65053823869162497</v>
      </c>
      <c r="AB328" s="8">
        <f t="shared" si="225"/>
        <v>1.3364318164425752</v>
      </c>
      <c r="AC328" s="8">
        <f t="shared" si="225"/>
        <v>0.43133513652379357</v>
      </c>
      <c r="AD328" s="8">
        <f t="shared" si="225"/>
        <v>1.633416664540924</v>
      </c>
      <c r="AE328" s="8">
        <f t="shared" si="225"/>
        <v>0.63498188950552004</v>
      </c>
      <c r="AF328" s="8">
        <f t="shared" si="225"/>
        <v>3.8183766184073605E-2</v>
      </c>
      <c r="AG328" s="8">
        <f t="shared" si="225"/>
        <v>0.64983113191043751</v>
      </c>
      <c r="AH328" s="8">
        <f t="shared" si="225"/>
        <v>0.17536248173426411</v>
      </c>
      <c r="AI328" s="8" t="e">
        <f t="shared" si="225"/>
        <v>#DIV/0!</v>
      </c>
      <c r="AJ328" s="8">
        <f t="shared" si="225"/>
        <v>0.17889801564019711</v>
      </c>
      <c r="AK328" s="8" t="e">
        <f t="shared" si="225"/>
        <v>#DIV/0!</v>
      </c>
      <c r="AL328" s="8">
        <f t="shared" si="225"/>
        <v>9.3338095116624553E-2</v>
      </c>
      <c r="AM328" s="8">
        <f t="shared" si="225"/>
        <v>0.3945655839020934</v>
      </c>
      <c r="AN328" s="8">
        <f t="shared" si="225"/>
        <v>4.3133513652379399E-2</v>
      </c>
      <c r="AO328" s="8">
        <f t="shared" si="225"/>
        <v>0.51901637739092588</v>
      </c>
      <c r="AP328" s="8">
        <f t="shared" si="225"/>
        <v>0.48790367901871745</v>
      </c>
      <c r="AQ328" s="8">
        <f t="shared" si="225"/>
        <v>0.52962297910872447</v>
      </c>
      <c r="AR328" s="8">
        <f t="shared" si="225"/>
        <v>5.0204581464244842E-2</v>
      </c>
    </row>
    <row r="329" spans="1:44" x14ac:dyDescent="0.2">
      <c r="A329" s="43" t="s">
        <v>202</v>
      </c>
      <c r="C329" s="8">
        <f>_xlfn.STDEV.S(C7,C293)</f>
        <v>1.9798989873223347E-2</v>
      </c>
      <c r="D329" s="8">
        <f>_xlfn.STDEV.S(D7,D293)</f>
        <v>4.8083261120685276E-2</v>
      </c>
      <c r="E329" s="8">
        <f>_xlfn.STDEV.S(E7,E293)</f>
        <v>0.13435028842544369</v>
      </c>
      <c r="F329" s="14"/>
      <c r="G329" s="14">
        <f t="shared" ref="G329:AR329" si="226">_xlfn.STDEV.S(G7,G293)</f>
        <v>7.736585400609755</v>
      </c>
      <c r="H329" s="8">
        <f t="shared" si="226"/>
        <v>4.8790367901871745E-2</v>
      </c>
      <c r="I329" s="8">
        <f t="shared" si="226"/>
        <v>0.17111984104714451</v>
      </c>
      <c r="J329" s="14">
        <f t="shared" si="226"/>
        <v>523.25901807804519</v>
      </c>
      <c r="K329" s="8">
        <f t="shared" si="226"/>
        <v>0.56568542494924612</v>
      </c>
      <c r="L329" s="8">
        <f t="shared" si="226"/>
        <v>0.79195959492893386</v>
      </c>
      <c r="M329" s="8">
        <f t="shared" si="226"/>
        <v>15.556349186104045</v>
      </c>
      <c r="N329" s="8">
        <f t="shared" si="226"/>
        <v>0.13435028842544494</v>
      </c>
      <c r="O329" s="8">
        <f t="shared" si="226"/>
        <v>2.1708178182427011</v>
      </c>
      <c r="P329" s="8" t="e">
        <f t="shared" si="226"/>
        <v>#DIV/0!</v>
      </c>
      <c r="Q329" s="8" t="e">
        <f t="shared" si="226"/>
        <v>#DIV/0!</v>
      </c>
      <c r="R329" s="8">
        <f t="shared" si="226"/>
        <v>6.0104076400856536</v>
      </c>
      <c r="S329" s="8">
        <f t="shared" si="226"/>
        <v>0.45254833995939081</v>
      </c>
      <c r="T329" s="8">
        <f t="shared" si="226"/>
        <v>2.1213203435596424</v>
      </c>
      <c r="U329" s="8">
        <f t="shared" si="226"/>
        <v>18.667619023324839</v>
      </c>
      <c r="V329" s="8">
        <f t="shared" si="226"/>
        <v>6.4770981156687419</v>
      </c>
      <c r="W329" s="8">
        <f t="shared" si="226"/>
        <v>22.69812767608817</v>
      </c>
      <c r="X329" s="8" t="e">
        <f t="shared" si="226"/>
        <v>#DIV/0!</v>
      </c>
      <c r="Y329" s="8">
        <f t="shared" si="226"/>
        <v>0.19728279195104598</v>
      </c>
      <c r="Z329" s="8">
        <f t="shared" si="226"/>
        <v>39.951533137039938</v>
      </c>
      <c r="AA329" s="8">
        <f t="shared" si="226"/>
        <v>0.28284271247461801</v>
      </c>
      <c r="AB329" s="8">
        <f t="shared" si="226"/>
        <v>0.6434671708797558</v>
      </c>
      <c r="AC329" s="8">
        <f t="shared" si="226"/>
        <v>0.40658639918226491</v>
      </c>
      <c r="AD329" s="8">
        <f t="shared" si="226"/>
        <v>0.95459415460184016</v>
      </c>
      <c r="AE329" s="8">
        <f t="shared" si="226"/>
        <v>0.5112382027978738</v>
      </c>
      <c r="AF329" s="8">
        <f t="shared" si="226"/>
        <v>0.13364318164425754</v>
      </c>
      <c r="AG329" s="8">
        <f t="shared" si="226"/>
        <v>0.78135299321113527</v>
      </c>
      <c r="AH329" s="8">
        <f t="shared" si="226"/>
        <v>0.14919953083036158</v>
      </c>
      <c r="AI329" s="8" t="e">
        <f t="shared" si="226"/>
        <v>#DIV/0!</v>
      </c>
      <c r="AJ329" s="8">
        <f t="shared" si="226"/>
        <v>0.18526197667087535</v>
      </c>
      <c r="AK329" s="8" t="e">
        <f t="shared" si="226"/>
        <v>#DIV/0!</v>
      </c>
      <c r="AL329" s="8">
        <f t="shared" si="226"/>
        <v>9.6873629022557098E-2</v>
      </c>
      <c r="AM329" s="8">
        <f t="shared" si="226"/>
        <v>0.23193102422918749</v>
      </c>
      <c r="AN329" s="8">
        <f t="shared" si="226"/>
        <v>7.4953318805774119E-2</v>
      </c>
      <c r="AO329" s="8">
        <f t="shared" si="226"/>
        <v>0.41577878733769003</v>
      </c>
      <c r="AP329" s="8">
        <f t="shared" si="226"/>
        <v>1.0705596667164325</v>
      </c>
      <c r="AQ329" s="8">
        <f t="shared" si="226"/>
        <v>0.46881179592668121</v>
      </c>
      <c r="AR329" s="8">
        <f t="shared" si="226"/>
        <v>2.2627416997969541E-2</v>
      </c>
    </row>
    <row r="330" spans="1:44" x14ac:dyDescent="0.2">
      <c r="A330" s="43" t="s">
        <v>214</v>
      </c>
      <c r="C330" s="8">
        <f>_xlfn.STDEV.S(C7,C294)</f>
        <v>9.1907192077427965E-2</v>
      </c>
      <c r="D330" s="8">
        <f>_xlfn.STDEV.S(D7,D294)</f>
        <v>7.7406305416697185E-2</v>
      </c>
      <c r="E330" s="8">
        <f>_xlfn.STDEV.S(E7,E294)</f>
        <v>0.46051326735921427</v>
      </c>
      <c r="F330" s="14"/>
      <c r="G330" s="14">
        <f t="shared" ref="G330:AR330" si="227">_xlfn.STDEV.S(G7,G294)</f>
        <v>19.552880472263901</v>
      </c>
      <c r="H330" s="8">
        <f t="shared" si="227"/>
        <v>4.3069231217725996E-2</v>
      </c>
      <c r="I330" s="8">
        <f t="shared" si="227"/>
        <v>0.10108000515910635</v>
      </c>
      <c r="J330" s="14">
        <f t="shared" si="227"/>
        <v>278.23409319787595</v>
      </c>
      <c r="K330" s="8">
        <f t="shared" si="227"/>
        <v>1.6326748489572274</v>
      </c>
      <c r="L330" s="8">
        <f t="shared" si="227"/>
        <v>1.1475431638188307</v>
      </c>
      <c r="M330" s="8">
        <f t="shared" si="227"/>
        <v>10.77737815972961</v>
      </c>
      <c r="N330" s="8">
        <f t="shared" si="227"/>
        <v>0.18466101511972632</v>
      </c>
      <c r="O330" s="8">
        <f t="shared" si="227"/>
        <v>2.4991772291354488</v>
      </c>
      <c r="P330" s="8" t="e">
        <f t="shared" si="227"/>
        <v>#DIV/0!</v>
      </c>
      <c r="Q330" s="8" t="e">
        <f t="shared" si="227"/>
        <v>#DIV/0!</v>
      </c>
      <c r="R330" s="8">
        <f t="shared" si="227"/>
        <v>9.8316043298507712</v>
      </c>
      <c r="S330" s="8">
        <f t="shared" si="227"/>
        <v>0.18834835731596614</v>
      </c>
      <c r="T330" s="8">
        <f t="shared" si="227"/>
        <v>3.1368638164216902</v>
      </c>
      <c r="U330" s="8">
        <f t="shared" si="227"/>
        <v>15.241344952312046</v>
      </c>
      <c r="V330" s="8">
        <f t="shared" si="227"/>
        <v>3.9250504858107327</v>
      </c>
      <c r="W330" s="8">
        <f t="shared" si="227"/>
        <v>10.004120723157788</v>
      </c>
      <c r="X330" s="8" t="e">
        <f t="shared" si="227"/>
        <v>#DIV/0!</v>
      </c>
      <c r="Y330" s="8">
        <f t="shared" si="227"/>
        <v>0.44636055773214145</v>
      </c>
      <c r="Z330" s="8">
        <f t="shared" si="227"/>
        <v>77.647050711957576</v>
      </c>
      <c r="AA330" s="8">
        <f t="shared" si="227"/>
        <v>0.15780697018673731</v>
      </c>
      <c r="AB330" s="8">
        <f t="shared" si="227"/>
        <v>1.6668115842910292</v>
      </c>
      <c r="AC330" s="8">
        <f t="shared" si="227"/>
        <v>0.50045225412588235</v>
      </c>
      <c r="AD330" s="8">
        <f t="shared" si="227"/>
        <v>1.3433652612919695</v>
      </c>
      <c r="AE330" s="8">
        <f t="shared" si="227"/>
        <v>0.45223500463804733</v>
      </c>
      <c r="AF330" s="8">
        <f t="shared" si="227"/>
        <v>0.28828554519578675</v>
      </c>
      <c r="AG330" s="8">
        <f t="shared" si="227"/>
        <v>1.0435803036664344</v>
      </c>
      <c r="AH330" s="8">
        <f t="shared" si="227"/>
        <v>0.16619504016844255</v>
      </c>
      <c r="AI330" s="8" t="e">
        <f t="shared" si="227"/>
        <v>#DIV/0!</v>
      </c>
      <c r="AJ330" s="8">
        <f t="shared" si="227"/>
        <v>0.19998713069914997</v>
      </c>
      <c r="AK330" s="8" t="e">
        <f t="shared" si="227"/>
        <v>#DIV/0!</v>
      </c>
      <c r="AL330" s="8">
        <f t="shared" si="227"/>
        <v>6.6840654975543035E-2</v>
      </c>
      <c r="AM330" s="8">
        <f t="shared" si="227"/>
        <v>0.39203230535902522</v>
      </c>
      <c r="AN330" s="8">
        <f t="shared" si="227"/>
        <v>8.0043227751864551E-2</v>
      </c>
      <c r="AO330" s="8">
        <f t="shared" si="227"/>
        <v>0.52798592204274697</v>
      </c>
      <c r="AP330" s="8">
        <f t="shared" si="227"/>
        <v>3.4341644220391476</v>
      </c>
      <c r="AQ330" s="8">
        <f t="shared" si="227"/>
        <v>2.3759084699913884</v>
      </c>
      <c r="AR330" s="8">
        <f t="shared" si="227"/>
        <v>0.83374166795770432</v>
      </c>
    </row>
    <row r="331" spans="1:44" x14ac:dyDescent="0.2">
      <c r="A331" s="43" t="s">
        <v>215</v>
      </c>
      <c r="C331" s="8">
        <f>_xlfn.STDEV.S(C7,C295)</f>
        <v>0.20428490587182765</v>
      </c>
      <c r="D331" s="8">
        <f>_xlfn.STDEV.S(D7,D295)</f>
        <v>0.24897854821097579</v>
      </c>
      <c r="E331" s="8">
        <f>_xlfn.STDEV.S(E7,E295)</f>
        <v>0.38533329130077915</v>
      </c>
      <c r="F331" s="14"/>
      <c r="G331" s="14">
        <f t="shared" ref="G331:AR331" si="228">_xlfn.STDEV.S(G7,G295)</f>
        <v>24.317102196997205</v>
      </c>
      <c r="H331" s="8">
        <f t="shared" si="228"/>
        <v>0.12477558894813336</v>
      </c>
      <c r="I331" s="8">
        <f t="shared" si="228"/>
        <v>0.28757539218893508</v>
      </c>
      <c r="J331" s="14">
        <f t="shared" si="228"/>
        <v>300.02337404306479</v>
      </c>
      <c r="K331" s="8">
        <f t="shared" si="228"/>
        <v>1.3519418872252909</v>
      </c>
      <c r="L331" s="8">
        <f t="shared" si="228"/>
        <v>2.1832710183047697</v>
      </c>
      <c r="M331" s="8">
        <f t="shared" si="228"/>
        <v>16.987640392670329</v>
      </c>
      <c r="N331" s="8">
        <f t="shared" si="228"/>
        <v>0.49416149481936117</v>
      </c>
      <c r="O331" s="8">
        <f t="shared" si="228"/>
        <v>2.1915976160282304</v>
      </c>
      <c r="P331" s="8" t="e">
        <f t="shared" si="228"/>
        <v>#DIV/0!</v>
      </c>
      <c r="Q331" s="8" t="e">
        <f t="shared" si="228"/>
        <v>#DIV/0!</v>
      </c>
      <c r="R331" s="8">
        <f t="shared" si="228"/>
        <v>7.4786203466055037</v>
      </c>
      <c r="S331" s="8">
        <f t="shared" si="228"/>
        <v>1.1895946444911782</v>
      </c>
      <c r="T331" s="8">
        <f t="shared" si="228"/>
        <v>2.4970867459163824</v>
      </c>
      <c r="U331" s="8">
        <f t="shared" si="228"/>
        <v>27.372626124452712</v>
      </c>
      <c r="V331" s="8">
        <f t="shared" si="228"/>
        <v>6.1794669458117841</v>
      </c>
      <c r="W331" s="8">
        <f t="shared" si="228"/>
        <v>22.246081093897295</v>
      </c>
      <c r="X331" s="8" t="e">
        <f t="shared" si="228"/>
        <v>#DIV/0!</v>
      </c>
      <c r="Y331" s="8">
        <f t="shared" si="228"/>
        <v>0.5785377085188993</v>
      </c>
      <c r="Z331" s="8">
        <f t="shared" si="228"/>
        <v>100.73965989522746</v>
      </c>
      <c r="AA331" s="8">
        <f t="shared" si="228"/>
        <v>1.7272433915860732</v>
      </c>
      <c r="AB331" s="8">
        <f t="shared" si="228"/>
        <v>3.5229565086567316</v>
      </c>
      <c r="AC331" s="8">
        <f t="shared" si="228"/>
        <v>0.79525615187424537</v>
      </c>
      <c r="AD331" s="8">
        <f t="shared" si="228"/>
        <v>3.87798387591365</v>
      </c>
      <c r="AE331" s="8">
        <f t="shared" si="228"/>
        <v>0.7971016578920187</v>
      </c>
      <c r="AF331" s="8">
        <f t="shared" si="228"/>
        <v>0.42817168758391166</v>
      </c>
      <c r="AG331" s="8">
        <f t="shared" si="228"/>
        <v>1.6601993744509649</v>
      </c>
      <c r="AH331" s="8">
        <f t="shared" si="228"/>
        <v>0.29953542182854231</v>
      </c>
      <c r="AI331" s="8" t="e">
        <f t="shared" si="228"/>
        <v>#DIV/0!</v>
      </c>
      <c r="AJ331" s="8">
        <f t="shared" si="228"/>
        <v>0.31854471112583604</v>
      </c>
      <c r="AK331" s="8" t="e">
        <f t="shared" si="228"/>
        <v>#DIV/0!</v>
      </c>
      <c r="AL331" s="8">
        <f t="shared" si="228"/>
        <v>0.10514053918495844</v>
      </c>
      <c r="AM331" s="8">
        <f t="shared" si="228"/>
        <v>0.91668246349468696</v>
      </c>
      <c r="AN331" s="8">
        <f t="shared" si="228"/>
        <v>0.11893567556519019</v>
      </c>
      <c r="AO331" s="8">
        <f t="shared" si="228"/>
        <v>0.10055504115479987</v>
      </c>
      <c r="AP331" s="8">
        <f t="shared" si="228"/>
        <v>4.7612718936389067</v>
      </c>
      <c r="AQ331" s="8">
        <f t="shared" si="228"/>
        <v>3.4461038419603036</v>
      </c>
      <c r="AR331" s="8">
        <f t="shared" si="228"/>
        <v>1.0405533920132977</v>
      </c>
    </row>
    <row r="332" spans="1:44" x14ac:dyDescent="0.2">
      <c r="A332" s="43" t="s">
        <v>216</v>
      </c>
      <c r="C332" s="8">
        <f>_xlfn.STDEV.S(C7,C296)</f>
        <v>0.16612222113216191</v>
      </c>
      <c r="D332" s="8">
        <f>_xlfn.STDEV.S(D7,D296)</f>
        <v>0.3078154110771063</v>
      </c>
      <c r="E332" s="8">
        <f>_xlfn.STDEV.S(E7,E296)</f>
        <v>0.15586144505702487</v>
      </c>
      <c r="F332" s="14"/>
      <c r="G332" s="14">
        <f t="shared" ref="G332:AR332" si="229">_xlfn.STDEV.S(G7,G296)</f>
        <v>11.882448980666048</v>
      </c>
      <c r="H332" s="8">
        <f t="shared" si="229"/>
        <v>0.16676555192089046</v>
      </c>
      <c r="I332" s="8">
        <f t="shared" si="229"/>
        <v>0.48012456923668179</v>
      </c>
      <c r="J332" s="14">
        <f t="shared" si="229"/>
        <v>609.17926937349966</v>
      </c>
      <c r="K332" s="8">
        <f t="shared" si="229"/>
        <v>1.2809589832043522</v>
      </c>
      <c r="L332" s="8">
        <f t="shared" si="229"/>
        <v>1.1233624444475305</v>
      </c>
      <c r="M332" s="8">
        <f t="shared" si="229"/>
        <v>27.589164973005509</v>
      </c>
      <c r="N332" s="8">
        <f t="shared" si="229"/>
        <v>0.18119149192899034</v>
      </c>
      <c r="O332" s="8">
        <f t="shared" si="229"/>
        <v>3.490940470811188</v>
      </c>
      <c r="P332" s="8" t="e">
        <f t="shared" si="229"/>
        <v>#DIV/0!</v>
      </c>
      <c r="Q332" s="8" t="e">
        <f t="shared" si="229"/>
        <v>#DIV/0!</v>
      </c>
      <c r="R332" s="8">
        <f t="shared" si="229"/>
        <v>0.9149042614185644</v>
      </c>
      <c r="S332" s="8">
        <f t="shared" si="229"/>
        <v>0.75779132534848714</v>
      </c>
      <c r="T332" s="8">
        <f t="shared" si="229"/>
        <v>2.2667743528854021</v>
      </c>
      <c r="U332" s="8">
        <f t="shared" si="229"/>
        <v>28.657143885235467</v>
      </c>
      <c r="V332" s="8">
        <f t="shared" si="229"/>
        <v>8.9867655044955246</v>
      </c>
      <c r="W332" s="8">
        <f t="shared" si="229"/>
        <v>36.286935982872095</v>
      </c>
      <c r="X332" s="8" t="e">
        <f t="shared" si="229"/>
        <v>#DIV/0!</v>
      </c>
      <c r="Y332" s="8">
        <f t="shared" si="229"/>
        <v>0.55682227591515454</v>
      </c>
      <c r="Z332" s="8">
        <f t="shared" si="229"/>
        <v>76.068402485758341</v>
      </c>
      <c r="AA332" s="8">
        <f t="shared" si="229"/>
        <v>2.2376053457813492</v>
      </c>
      <c r="AB332" s="8">
        <f t="shared" si="229"/>
        <v>1.9376759549313487</v>
      </c>
      <c r="AC332" s="8">
        <f t="shared" si="229"/>
        <v>0.69059041174372415</v>
      </c>
      <c r="AD332" s="8">
        <f t="shared" si="229"/>
        <v>4.1374279323086176</v>
      </c>
      <c r="AE332" s="8">
        <f t="shared" si="229"/>
        <v>0.93709271333925803</v>
      </c>
      <c r="AF332" s="8">
        <f t="shared" si="229"/>
        <v>0.32501476438855087</v>
      </c>
      <c r="AG332" s="8">
        <f t="shared" si="229"/>
        <v>1.7643222655723341</v>
      </c>
      <c r="AH332" s="8">
        <f t="shared" si="229"/>
        <v>0.28981055301915798</v>
      </c>
      <c r="AI332" s="8" t="e">
        <f t="shared" si="229"/>
        <v>#DIV/0!</v>
      </c>
      <c r="AJ332" s="8">
        <f t="shared" si="229"/>
        <v>0.35270249886772287</v>
      </c>
      <c r="AK332" s="8" t="e">
        <f t="shared" si="229"/>
        <v>#DIV/0!</v>
      </c>
      <c r="AL332" s="8">
        <f t="shared" si="229"/>
        <v>0.13643001425246309</v>
      </c>
      <c r="AM332" s="8">
        <f t="shared" si="229"/>
        <v>0.84424824264051468</v>
      </c>
      <c r="AN332" s="8">
        <f t="shared" si="229"/>
        <v>0.14688607902287146</v>
      </c>
      <c r="AO332" s="8">
        <f t="shared" si="229"/>
        <v>1.2481771748964168</v>
      </c>
      <c r="AP332" s="8">
        <f t="shared" si="229"/>
        <v>3.7794343070244576</v>
      </c>
      <c r="AQ332" s="8">
        <f t="shared" si="229"/>
        <v>3.0154777651916822</v>
      </c>
      <c r="AR332" s="8">
        <f t="shared" si="229"/>
        <v>0.89588404242827002</v>
      </c>
    </row>
    <row r="333" spans="1:44" x14ac:dyDescent="0.2">
      <c r="A333" s="43" t="s">
        <v>218</v>
      </c>
      <c r="C333" s="8">
        <f>_xlfn.STDEV.S(C7,C297)</f>
        <v>0.2703357063827867</v>
      </c>
      <c r="D333" s="8">
        <f>_xlfn.STDEV.S(D7,D297)</f>
        <v>0.39568864782522206</v>
      </c>
      <c r="E333" s="8">
        <f>_xlfn.STDEV.S(E7,E297)</f>
        <v>0.13230718079583081</v>
      </c>
      <c r="F333" s="14"/>
      <c r="G333" s="14">
        <f t="shared" ref="G333:AR333" si="230">_xlfn.STDEV.S(G7,G297)</f>
        <v>12.370781055401499</v>
      </c>
      <c r="H333" s="8">
        <f t="shared" si="230"/>
        <v>0.12477558894813336</v>
      </c>
      <c r="I333" s="8">
        <f t="shared" si="230"/>
        <v>0.33021128139236422</v>
      </c>
      <c r="J333" s="14">
        <f t="shared" si="230"/>
        <v>206.5576382454928</v>
      </c>
      <c r="K333" s="8">
        <f t="shared" si="230"/>
        <v>5.8883143229106167</v>
      </c>
      <c r="L333" s="8">
        <f t="shared" si="230"/>
        <v>0.32622805462634508</v>
      </c>
      <c r="M333" s="8">
        <f t="shared" si="230"/>
        <v>25.466459955592473</v>
      </c>
      <c r="N333" s="8">
        <f t="shared" si="230"/>
        <v>0.11164260239779655</v>
      </c>
      <c r="O333" s="8">
        <f t="shared" si="230"/>
        <v>2.9134547575743159</v>
      </c>
      <c r="P333" s="8" t="e">
        <f t="shared" si="230"/>
        <v>#DIV/0!</v>
      </c>
      <c r="Q333" s="8" t="e">
        <f t="shared" si="230"/>
        <v>#DIV/0!</v>
      </c>
      <c r="R333" s="8">
        <f t="shared" si="230"/>
        <v>2.0203722336605741</v>
      </c>
      <c r="S333" s="8">
        <f t="shared" si="230"/>
        <v>1.0260327811795533</v>
      </c>
      <c r="T333" s="8">
        <f t="shared" si="230"/>
        <v>4.1162526605583984</v>
      </c>
      <c r="U333" s="8">
        <f t="shared" si="230"/>
        <v>21.220462112282689</v>
      </c>
      <c r="V333" s="8">
        <f t="shared" si="230"/>
        <v>7.7645402816672302</v>
      </c>
      <c r="W333" s="8">
        <f t="shared" si="230"/>
        <v>31.414310541949288</v>
      </c>
      <c r="X333" s="8" t="e">
        <f t="shared" si="230"/>
        <v>#DIV/0!</v>
      </c>
      <c r="Y333" s="8">
        <f t="shared" si="230"/>
        <v>0.54922187450384408</v>
      </c>
      <c r="Z333" s="8">
        <f t="shared" si="230"/>
        <v>73.970073891653996</v>
      </c>
      <c r="AA333" s="8">
        <f t="shared" si="230"/>
        <v>1.6755611683764271</v>
      </c>
      <c r="AB333" s="8">
        <f t="shared" si="230"/>
        <v>1.056205302213358</v>
      </c>
      <c r="AC333" s="8">
        <f t="shared" si="230"/>
        <v>0.61242232734244917</v>
      </c>
      <c r="AD333" s="8">
        <f t="shared" si="230"/>
        <v>2.9920773418821502</v>
      </c>
      <c r="AE333" s="8">
        <f t="shared" si="230"/>
        <v>0.87346041540868324</v>
      </c>
      <c r="AF333" s="8">
        <f t="shared" si="230"/>
        <v>0.31694662514421801</v>
      </c>
      <c r="AG333" s="8">
        <f t="shared" si="230"/>
        <v>1.519461840297895</v>
      </c>
      <c r="AH333" s="8">
        <f t="shared" si="230"/>
        <v>0.29095465523202696</v>
      </c>
      <c r="AI333" s="8" t="e">
        <f t="shared" si="230"/>
        <v>#DIV/0!</v>
      </c>
      <c r="AJ333" s="8">
        <f t="shared" si="230"/>
        <v>0.37449281173754684</v>
      </c>
      <c r="AK333" s="8" t="e">
        <f t="shared" si="230"/>
        <v>#DIV/0!</v>
      </c>
      <c r="AL333" s="8">
        <f t="shared" si="230"/>
        <v>0.14685983927496482</v>
      </c>
      <c r="AM333" s="8">
        <f t="shared" si="230"/>
        <v>0.81344944007260123</v>
      </c>
      <c r="AN333" s="8">
        <f t="shared" si="230"/>
        <v>0.14743412614949267</v>
      </c>
      <c r="AO333" s="8">
        <f t="shared" si="230"/>
        <v>0.81073294289523279</v>
      </c>
      <c r="AP333" s="8">
        <f t="shared" si="230"/>
        <v>3.7089480375758312</v>
      </c>
      <c r="AQ333" s="8">
        <f t="shared" si="230"/>
        <v>2.9665581104119387</v>
      </c>
      <c r="AR333" s="8">
        <f t="shared" si="230"/>
        <v>0.90161622420428067</v>
      </c>
    </row>
    <row r="336" spans="1:44" s="1" customFormat="1" x14ac:dyDescent="0.2">
      <c r="A336" s="47" t="s">
        <v>203</v>
      </c>
      <c r="B336" s="48"/>
      <c r="F336" s="3"/>
      <c r="G336" s="3"/>
      <c r="J336" s="3"/>
    </row>
    <row r="337" spans="1:44" s="1" customFormat="1" x14ac:dyDescent="0.2">
      <c r="A337" s="40" t="s">
        <v>191</v>
      </c>
      <c r="B337" s="3"/>
      <c r="F337" s="3"/>
      <c r="G337" s="3"/>
      <c r="J337" s="3"/>
    </row>
    <row r="338" spans="1:44" s="5" customFormat="1" x14ac:dyDescent="0.2">
      <c r="A338" s="43" t="s">
        <v>198</v>
      </c>
      <c r="C338" s="8">
        <v>1.7090000000000001</v>
      </c>
      <c r="D338" s="8">
        <v>8.3369999999999997</v>
      </c>
      <c r="E338" s="8">
        <v>13.61</v>
      </c>
      <c r="F338" s="15">
        <v>0.97653999999999996</v>
      </c>
      <c r="G338" s="15">
        <f>F338*G5</f>
        <v>46.834858400000002</v>
      </c>
      <c r="H338" s="8">
        <v>0.13100000000000001</v>
      </c>
      <c r="I338" s="8">
        <v>12.79</v>
      </c>
      <c r="J338" s="13">
        <v>4878</v>
      </c>
      <c r="K338" s="21">
        <v>338.6</v>
      </c>
      <c r="L338" s="7">
        <v>371.2</v>
      </c>
      <c r="M338" s="7">
        <v>1243</v>
      </c>
      <c r="N338" s="8">
        <v>10.039999999999999</v>
      </c>
      <c r="O338" s="21">
        <v>51.03</v>
      </c>
      <c r="P338" s="7">
        <v>149</v>
      </c>
      <c r="Q338" s="21">
        <v>114.6</v>
      </c>
      <c r="R338" s="21">
        <v>81.38</v>
      </c>
      <c r="S338" s="21">
        <v>15.03</v>
      </c>
      <c r="T338" s="8">
        <v>0.96799999999999997</v>
      </c>
      <c r="U338" s="21">
        <v>92.71</v>
      </c>
      <c r="V338" s="8">
        <v>11.03</v>
      </c>
      <c r="W338" s="8">
        <v>12.24</v>
      </c>
      <c r="X338" s="8">
        <v>0.58499999999999996</v>
      </c>
      <c r="Y338" s="8">
        <v>0.27400000000000002</v>
      </c>
      <c r="Z338" s="21">
        <v>8.5570000000000004</v>
      </c>
      <c r="AA338" s="22">
        <v>0.73199999999999998</v>
      </c>
      <c r="AB338" s="22">
        <v>2.4329999999999998</v>
      </c>
      <c r="AC338" s="22">
        <v>0.32</v>
      </c>
      <c r="AD338" s="22">
        <v>2.33</v>
      </c>
      <c r="AE338" s="22">
        <v>0.90200000000000002</v>
      </c>
      <c r="AF338" s="22">
        <v>0.44400000000000001</v>
      </c>
      <c r="AG338" s="22">
        <v>1.5129999999999999</v>
      </c>
      <c r="AH338" s="22">
        <v>0.25</v>
      </c>
      <c r="AI338" s="22">
        <v>1.9530000000000001</v>
      </c>
      <c r="AJ338" s="22">
        <v>0.39200000000000002</v>
      </c>
      <c r="AK338" s="22">
        <v>1.081</v>
      </c>
      <c r="AL338" s="22">
        <v>0.157</v>
      </c>
      <c r="AM338" s="22">
        <v>1.385</v>
      </c>
      <c r="AN338" s="22">
        <v>0.221</v>
      </c>
      <c r="AO338" s="22">
        <v>0.50600000000000001</v>
      </c>
      <c r="AP338" s="8">
        <v>4.1740000000000004</v>
      </c>
      <c r="AQ338" s="22">
        <v>3.5000000000000003E-2</v>
      </c>
      <c r="AR338" s="22">
        <v>2.5999999999999999E-2</v>
      </c>
    </row>
    <row r="339" spans="1:44" s="5" customFormat="1" x14ac:dyDescent="0.2">
      <c r="A339" s="43" t="s">
        <v>211</v>
      </c>
      <c r="C339" s="8">
        <v>2.2330000000000001</v>
      </c>
      <c r="D339" s="8">
        <v>10.45</v>
      </c>
      <c r="E339" s="8">
        <v>15.31</v>
      </c>
      <c r="F339" s="15">
        <v>0.87507000000000001</v>
      </c>
      <c r="G339" s="15">
        <f>F339*G5</f>
        <v>41.9683572</v>
      </c>
      <c r="H339" s="8">
        <v>0.14400000000000002</v>
      </c>
      <c r="I339" s="8">
        <v>13.07</v>
      </c>
      <c r="J339" s="13">
        <v>5355</v>
      </c>
      <c r="K339" s="21">
        <v>348.3</v>
      </c>
      <c r="L339" s="7">
        <v>427</v>
      </c>
      <c r="M339" s="7">
        <v>1464</v>
      </c>
      <c r="N339" s="8">
        <v>11.62</v>
      </c>
      <c r="O339" s="21">
        <v>60.5</v>
      </c>
      <c r="P339" s="7">
        <v>178.6</v>
      </c>
      <c r="Q339" s="21">
        <v>145.1</v>
      </c>
      <c r="R339" s="21">
        <v>100.9</v>
      </c>
      <c r="S339" s="21">
        <v>17.670000000000002</v>
      </c>
      <c r="T339" s="8">
        <v>1.857</v>
      </c>
      <c r="U339" s="21">
        <v>103.6</v>
      </c>
      <c r="V339" s="8">
        <v>11.55</v>
      </c>
      <c r="W339" s="8">
        <v>14.81</v>
      </c>
      <c r="X339" s="8">
        <v>0.57399999999999995</v>
      </c>
      <c r="Y339" s="8">
        <v>0.28699999999999998</v>
      </c>
      <c r="Z339" s="21">
        <v>10.3</v>
      </c>
      <c r="AA339" s="22">
        <v>0.66900000000000004</v>
      </c>
      <c r="AB339" s="22">
        <v>2.1859999999999999</v>
      </c>
      <c r="AC339" s="22">
        <v>0.37</v>
      </c>
      <c r="AD339" s="22">
        <v>2.1469999999999998</v>
      </c>
      <c r="AE339" s="22">
        <v>0.82299999999999995</v>
      </c>
      <c r="AF339" s="22">
        <v>0.50800000000000001</v>
      </c>
      <c r="AG339" s="22">
        <v>1.4590000000000001</v>
      </c>
      <c r="AH339" s="22">
        <v>0.30199999999999999</v>
      </c>
      <c r="AI339" s="22">
        <v>2.0939999999999999</v>
      </c>
      <c r="AJ339" s="22">
        <v>0.435</v>
      </c>
      <c r="AK339" s="22">
        <v>1.244</v>
      </c>
      <c r="AL339" s="22">
        <v>0.20100000000000001</v>
      </c>
      <c r="AM339" s="22">
        <v>1.41</v>
      </c>
      <c r="AN339" s="22">
        <v>0.191</v>
      </c>
      <c r="AO339" s="22">
        <v>0.63400000000000001</v>
      </c>
      <c r="AP339" s="8">
        <v>6.2759999999999998</v>
      </c>
      <c r="AQ339" s="22">
        <v>7.0999999999999994E-2</v>
      </c>
      <c r="AR339" s="22">
        <v>0.03</v>
      </c>
    </row>
    <row r="340" spans="1:44" s="5" customFormat="1" x14ac:dyDescent="0.2">
      <c r="A340" s="43" t="s">
        <v>200</v>
      </c>
      <c r="C340" s="8">
        <v>2.3330000000000002</v>
      </c>
      <c r="D340" s="8">
        <v>7.3719999999999999</v>
      </c>
      <c r="E340" s="8">
        <v>13.51</v>
      </c>
      <c r="F340" s="15">
        <v>0.38516</v>
      </c>
      <c r="G340" s="15">
        <f>F340*G6</f>
        <v>19.219484000000001</v>
      </c>
      <c r="H340" s="8">
        <v>0.57800000000000007</v>
      </c>
      <c r="I340" s="8">
        <v>11.06</v>
      </c>
      <c r="J340" s="13">
        <v>15410</v>
      </c>
      <c r="K340" s="21">
        <v>325.5</v>
      </c>
      <c r="L340" s="7">
        <v>296.10000000000002</v>
      </c>
      <c r="M340" s="7">
        <v>1337</v>
      </c>
      <c r="N340" s="8">
        <v>12.38</v>
      </c>
      <c r="O340" s="21">
        <v>48.11</v>
      </c>
      <c r="P340" s="7">
        <v>120.8</v>
      </c>
      <c r="Q340" s="21">
        <v>140.1</v>
      </c>
      <c r="R340" s="21">
        <v>130</v>
      </c>
      <c r="S340" s="21">
        <v>23.65</v>
      </c>
      <c r="T340" s="8">
        <v>11.1</v>
      </c>
      <c r="U340" s="21">
        <v>364.3</v>
      </c>
      <c r="V340" s="8">
        <v>21.57</v>
      </c>
      <c r="W340" s="8">
        <v>149.1</v>
      </c>
      <c r="X340" s="8">
        <v>16.409999999999997</v>
      </c>
      <c r="Y340" s="8">
        <v>0.29399999999999998</v>
      </c>
      <c r="Z340" s="21">
        <v>130.80000000000001</v>
      </c>
      <c r="AA340" s="22">
        <v>15.03</v>
      </c>
      <c r="AB340" s="22">
        <v>37.83</v>
      </c>
      <c r="AC340" s="22">
        <v>4.9779999999999998</v>
      </c>
      <c r="AD340" s="22">
        <v>24.16</v>
      </c>
      <c r="AE340" s="22">
        <v>5.5659999999999998</v>
      </c>
      <c r="AF340" s="22">
        <v>1.9650000000000001</v>
      </c>
      <c r="AG340" s="22">
        <v>5.86</v>
      </c>
      <c r="AH340" s="22">
        <v>0.80200000000000005</v>
      </c>
      <c r="AI340" s="22">
        <v>4.5609999999999999</v>
      </c>
      <c r="AJ340" s="22">
        <v>0.84599999999999997</v>
      </c>
      <c r="AK340" s="22">
        <v>2.1269999999999998</v>
      </c>
      <c r="AL340" s="22">
        <v>0.28000000000000003</v>
      </c>
      <c r="AM340" s="22">
        <v>2.0550000000000002</v>
      </c>
      <c r="AN340" s="22">
        <v>0.22500000000000001</v>
      </c>
      <c r="AO340" s="22">
        <v>3.8090000000000002</v>
      </c>
      <c r="AP340" s="8">
        <v>5.508</v>
      </c>
      <c r="AQ340" s="22">
        <v>1.0269999999999999</v>
      </c>
      <c r="AR340" s="22">
        <v>0.42199999999999999</v>
      </c>
    </row>
    <row r="341" spans="1:44" s="5" customFormat="1" x14ac:dyDescent="0.2">
      <c r="A341" s="43" t="s">
        <v>201</v>
      </c>
      <c r="C341" s="8">
        <v>2.246</v>
      </c>
      <c r="D341" s="8">
        <v>7.7110000000000003</v>
      </c>
      <c r="E341" s="8">
        <v>14.47</v>
      </c>
      <c r="F341" s="15">
        <v>0.26690999999999998</v>
      </c>
      <c r="G341" s="15">
        <f>F341*G6</f>
        <v>13.318808999999998</v>
      </c>
      <c r="H341" s="8">
        <v>0.61499999999999999</v>
      </c>
      <c r="I341" s="8">
        <v>11.83</v>
      </c>
      <c r="J341" s="13">
        <v>15820</v>
      </c>
      <c r="K341" s="21">
        <v>315.89999999999998</v>
      </c>
      <c r="L341" s="7">
        <v>304.7</v>
      </c>
      <c r="M341" s="7">
        <v>1447</v>
      </c>
      <c r="N341" s="8">
        <v>13.24</v>
      </c>
      <c r="O341" s="21">
        <v>50.25</v>
      </c>
      <c r="P341" s="7">
        <v>121.4</v>
      </c>
      <c r="Q341" s="21">
        <v>147.9</v>
      </c>
      <c r="R341" s="21">
        <v>133.9</v>
      </c>
      <c r="S341" s="21">
        <v>24.73</v>
      </c>
      <c r="T341" s="8">
        <v>11.46</v>
      </c>
      <c r="U341" s="21">
        <v>381</v>
      </c>
      <c r="V341" s="8">
        <v>23.66</v>
      </c>
      <c r="W341" s="8">
        <v>159.1</v>
      </c>
      <c r="X341" s="8">
        <v>15.99</v>
      </c>
      <c r="Y341" s="8">
        <v>0.60299999999999998</v>
      </c>
      <c r="Z341" s="21">
        <v>128.19999999999999</v>
      </c>
      <c r="AA341" s="22">
        <v>15.34</v>
      </c>
      <c r="AB341" s="22">
        <v>38.68</v>
      </c>
      <c r="AC341" s="22">
        <v>5.1529999999999996</v>
      </c>
      <c r="AD341" s="22">
        <v>22.98</v>
      </c>
      <c r="AE341" s="22">
        <v>5.3819999999999997</v>
      </c>
      <c r="AF341" s="22">
        <v>2.0230000000000001</v>
      </c>
      <c r="AG341" s="22">
        <v>5.8789999999999996</v>
      </c>
      <c r="AH341" s="22">
        <v>0.85799999999999998</v>
      </c>
      <c r="AI341" s="22">
        <v>4.97</v>
      </c>
      <c r="AJ341" s="22">
        <v>0.96799999999999997</v>
      </c>
      <c r="AK341" s="22">
        <v>2.4289999999999998</v>
      </c>
      <c r="AL341" s="22">
        <v>0.36699999999999999</v>
      </c>
      <c r="AM341" s="22">
        <v>1.655</v>
      </c>
      <c r="AN341" s="22">
        <v>0.26300000000000001</v>
      </c>
      <c r="AO341" s="22">
        <v>3.593</v>
      </c>
      <c r="AP341" s="8">
        <v>4.5590000000000002</v>
      </c>
      <c r="AQ341" s="22">
        <v>1.1679999999999999</v>
      </c>
      <c r="AR341" s="22">
        <v>0.47</v>
      </c>
    </row>
    <row r="342" spans="1:44" s="5" customFormat="1" x14ac:dyDescent="0.2">
      <c r="A342" s="40" t="s">
        <v>207</v>
      </c>
      <c r="C342" s="8">
        <v>3.109</v>
      </c>
      <c r="D342" s="8">
        <v>3.5859999999999999</v>
      </c>
      <c r="E342" s="8">
        <v>14.25</v>
      </c>
      <c r="F342" s="15">
        <v>0.98094999999999999</v>
      </c>
      <c r="G342" s="15">
        <f>F342*G7</f>
        <v>53.069395</v>
      </c>
      <c r="H342" s="8">
        <v>1.655</v>
      </c>
      <c r="I342" s="8">
        <v>7.484</v>
      </c>
      <c r="J342" s="13">
        <v>13160</v>
      </c>
      <c r="K342" s="21">
        <v>435.6</v>
      </c>
      <c r="L342" s="7">
        <v>17.64</v>
      </c>
      <c r="M342" s="7">
        <v>1491</v>
      </c>
      <c r="N342" s="8">
        <v>13.22</v>
      </c>
      <c r="O342" s="21">
        <v>36.93</v>
      </c>
      <c r="P342" s="7">
        <v>14.25</v>
      </c>
      <c r="Q342" s="21">
        <v>34.75</v>
      </c>
      <c r="R342" s="21">
        <v>134</v>
      </c>
      <c r="S342" s="21">
        <v>21.42</v>
      </c>
      <c r="T342" s="8">
        <v>50.14</v>
      </c>
      <c r="U342" s="21">
        <v>327.8</v>
      </c>
      <c r="V342" s="8">
        <v>31.45</v>
      </c>
      <c r="W342" s="8">
        <v>169.5</v>
      </c>
      <c r="X342" s="8">
        <v>11.01</v>
      </c>
      <c r="Y342" s="8">
        <v>0.871</v>
      </c>
      <c r="Z342" s="21">
        <v>633.79999999999995</v>
      </c>
      <c r="AA342" s="22">
        <v>24.74</v>
      </c>
      <c r="AB342" s="22">
        <v>50.06</v>
      </c>
      <c r="AC342" s="22">
        <v>6.1790000000000003</v>
      </c>
      <c r="AD342" s="22">
        <v>26.79</v>
      </c>
      <c r="AE342" s="22">
        <v>6.5179999999999998</v>
      </c>
      <c r="AF342" s="22">
        <v>1.863</v>
      </c>
      <c r="AG342" s="22">
        <v>6.4790000000000001</v>
      </c>
      <c r="AH342" s="22">
        <v>0.94099999999999995</v>
      </c>
      <c r="AI342" s="22">
        <v>6.226</v>
      </c>
      <c r="AJ342" s="22">
        <v>1.1910000000000001</v>
      </c>
      <c r="AK342" s="22">
        <v>3.4319999999999999</v>
      </c>
      <c r="AL342" s="22">
        <v>0.46300000000000002</v>
      </c>
      <c r="AM342" s="22">
        <v>3.1989999999999998</v>
      </c>
      <c r="AN342" s="22">
        <v>0.45</v>
      </c>
      <c r="AO342" s="22">
        <v>4.8150000000000004</v>
      </c>
      <c r="AP342" s="8">
        <v>9.9870000000000001</v>
      </c>
      <c r="AQ342" s="22">
        <v>5.3019999999999996</v>
      </c>
      <c r="AR342" s="22">
        <v>1.635</v>
      </c>
    </row>
    <row r="343" spans="1:44" s="5" customFormat="1" x14ac:dyDescent="0.2">
      <c r="A343" s="40" t="s">
        <v>208</v>
      </c>
      <c r="C343" s="8">
        <v>3.153</v>
      </c>
      <c r="D343" s="8">
        <v>3.681</v>
      </c>
      <c r="E343" s="8">
        <v>14.66</v>
      </c>
      <c r="F343" s="15">
        <v>0.94594999999999996</v>
      </c>
      <c r="G343" s="15">
        <f>F343*G7</f>
        <v>51.175894999999997</v>
      </c>
      <c r="H343" s="8">
        <v>1.754</v>
      </c>
      <c r="I343" s="8">
        <v>7.4509999999999996</v>
      </c>
      <c r="J343" s="13">
        <v>13220</v>
      </c>
      <c r="K343" s="21">
        <v>439.1</v>
      </c>
      <c r="L343" s="7">
        <v>19.34</v>
      </c>
      <c r="M343" s="7">
        <v>1472</v>
      </c>
      <c r="N343" s="8">
        <v>13.27</v>
      </c>
      <c r="O343" s="21">
        <v>37.39</v>
      </c>
      <c r="P343" s="7">
        <v>16.350000000000001</v>
      </c>
      <c r="Q343" s="21">
        <v>32.57</v>
      </c>
      <c r="R343" s="21">
        <v>131.30000000000001</v>
      </c>
      <c r="S343" s="21">
        <v>21.92</v>
      </c>
      <c r="T343" s="8">
        <v>51.38</v>
      </c>
      <c r="U343" s="21">
        <v>340.2</v>
      </c>
      <c r="V343" s="8">
        <v>32.85</v>
      </c>
      <c r="W343" s="8">
        <v>178.2</v>
      </c>
      <c r="X343" s="8">
        <v>11.790000000000001</v>
      </c>
      <c r="Y343" s="8">
        <v>1.07</v>
      </c>
      <c r="Z343" s="21">
        <v>647.5</v>
      </c>
      <c r="AA343" s="22">
        <v>25.77</v>
      </c>
      <c r="AB343" s="22">
        <v>52.13</v>
      </c>
      <c r="AC343" s="22">
        <v>6.3179999999999996</v>
      </c>
      <c r="AD343" s="22">
        <v>27.98</v>
      </c>
      <c r="AE343" s="22">
        <v>6.7640000000000002</v>
      </c>
      <c r="AF343" s="22">
        <v>1.988</v>
      </c>
      <c r="AG343" s="22">
        <v>6.6340000000000003</v>
      </c>
      <c r="AH343" s="22">
        <v>1.042</v>
      </c>
      <c r="AI343" s="22">
        <v>6.2060000000000004</v>
      </c>
      <c r="AJ343" s="22">
        <v>1.2949999999999999</v>
      </c>
      <c r="AK343" s="22">
        <v>3.5059999999999998</v>
      </c>
      <c r="AL343" s="22">
        <v>0.46600000000000003</v>
      </c>
      <c r="AM343" s="22">
        <v>3.4780000000000002</v>
      </c>
      <c r="AN343" s="22">
        <v>0.53200000000000003</v>
      </c>
      <c r="AO343" s="22">
        <v>4.9020000000000001</v>
      </c>
      <c r="AP343" s="8">
        <v>9.8059999999999992</v>
      </c>
      <c r="AQ343" s="22">
        <v>5.7329999999999997</v>
      </c>
      <c r="AR343" s="22">
        <v>1.762</v>
      </c>
    </row>
    <row r="344" spans="1:44" x14ac:dyDescent="0.2">
      <c r="C344" s="8"/>
      <c r="D344" s="8"/>
      <c r="E344" s="8"/>
      <c r="F344" s="14"/>
      <c r="G344" s="14"/>
      <c r="H344" s="8"/>
      <c r="I344" s="8"/>
      <c r="J344" s="14"/>
      <c r="K344" s="8"/>
      <c r="L344" s="8"/>
      <c r="M344" s="8"/>
      <c r="N344" s="8"/>
      <c r="O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44" x14ac:dyDescent="0.2">
      <c r="A345" s="41" t="s">
        <v>193</v>
      </c>
      <c r="B345" s="42" t="s">
        <v>194</v>
      </c>
      <c r="C345" s="8"/>
      <c r="D345" s="8"/>
      <c r="E345" s="8"/>
      <c r="F345" s="14"/>
      <c r="G345" s="14"/>
      <c r="H345" s="8"/>
      <c r="I345" s="8"/>
      <c r="J345" s="14"/>
      <c r="K345" s="8"/>
      <c r="L345" s="8"/>
      <c r="M345" s="8"/>
      <c r="N345" s="8"/>
      <c r="O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44" x14ac:dyDescent="0.2">
      <c r="A346" s="43" t="s">
        <v>198</v>
      </c>
      <c r="C346" s="8">
        <f>100*(C5-C338)/C5</f>
        <v>6.0989010989010977</v>
      </c>
      <c r="D346" s="8">
        <f>100*(D5-D338)/D5</f>
        <v>14.051546391752574</v>
      </c>
      <c r="E346" s="8">
        <f>100*(E5-E338)/E5</f>
        <v>12.193548387096778</v>
      </c>
      <c r="F346" s="14"/>
      <c r="G346" s="14">
        <f t="shared" ref="G346:AR346" si="231">100*(G5-G338)/G5</f>
        <v>2.3459999999999983</v>
      </c>
      <c r="H346" s="8">
        <f t="shared" si="231"/>
        <v>-336.66666666666674</v>
      </c>
      <c r="I346" s="8">
        <f t="shared" si="231"/>
        <v>3.8345864661654252</v>
      </c>
      <c r="J346" s="14">
        <f t="shared" si="231"/>
        <v>15.242999259392697</v>
      </c>
      <c r="K346" s="8">
        <f t="shared" si="231"/>
        <v>-9.225806451612911</v>
      </c>
      <c r="L346" s="8">
        <f t="shared" si="231"/>
        <v>-0.32432432432432123</v>
      </c>
      <c r="M346" s="8">
        <f t="shared" si="231"/>
        <v>-12.399429412389727</v>
      </c>
      <c r="N346" s="8">
        <f t="shared" si="231"/>
        <v>11.150442477876119</v>
      </c>
      <c r="O346" s="8">
        <f t="shared" si="231"/>
        <v>1.8653846153846132</v>
      </c>
      <c r="P346" s="8">
        <f t="shared" si="231"/>
        <v>12.352941176470589</v>
      </c>
      <c r="Q346" s="8">
        <f t="shared" si="231"/>
        <v>8.3200000000000038</v>
      </c>
      <c r="R346" s="8">
        <f t="shared" si="231"/>
        <v>-16.257142857142849</v>
      </c>
      <c r="S346" s="8">
        <f t="shared" si="231"/>
        <v>6.0625000000000036</v>
      </c>
      <c r="T346" s="8" t="e">
        <f t="shared" si="231"/>
        <v>#DIV/0!</v>
      </c>
      <c r="U346" s="8">
        <f t="shared" si="231"/>
        <v>15.718181818181824</v>
      </c>
      <c r="V346" s="8">
        <f t="shared" si="231"/>
        <v>31.062500000000004</v>
      </c>
      <c r="W346" s="8">
        <f t="shared" si="231"/>
        <v>32</v>
      </c>
      <c r="X346" s="8">
        <f t="shared" si="231"/>
        <v>2.5000000000000022</v>
      </c>
      <c r="Y346" s="8" t="e">
        <f t="shared" si="231"/>
        <v>#DIV/0!</v>
      </c>
      <c r="Z346" s="8">
        <f t="shared" si="231"/>
        <v>-22.242857142857151</v>
      </c>
      <c r="AA346" s="8">
        <f t="shared" si="231"/>
        <v>-16.190476190476186</v>
      </c>
      <c r="AB346" s="8">
        <f t="shared" si="231"/>
        <v>-28.052631578947363</v>
      </c>
      <c r="AC346" s="8" t="e">
        <f t="shared" si="231"/>
        <v>#DIV/0!</v>
      </c>
      <c r="AD346" s="8">
        <f t="shared" si="231"/>
        <v>6.7999999999999972</v>
      </c>
      <c r="AE346" s="8">
        <f t="shared" si="231"/>
        <v>18.000000000000007</v>
      </c>
      <c r="AF346" s="8">
        <f t="shared" si="231"/>
        <v>19.272727272727277</v>
      </c>
      <c r="AG346" s="8">
        <f t="shared" si="231"/>
        <v>15.944444444444452</v>
      </c>
      <c r="AH346" s="8" t="e">
        <f t="shared" si="231"/>
        <v>#DIV/0!</v>
      </c>
      <c r="AI346" s="8">
        <f t="shared" si="231"/>
        <v>51.17499999999999</v>
      </c>
      <c r="AJ346" s="8" t="e">
        <f t="shared" si="231"/>
        <v>#DIV/0!</v>
      </c>
      <c r="AK346" s="8" t="e">
        <f t="shared" si="231"/>
        <v>#DIV/0!</v>
      </c>
      <c r="AL346" s="8" t="e">
        <f t="shared" si="231"/>
        <v>#DIV/0!</v>
      </c>
      <c r="AM346" s="8">
        <f t="shared" si="231"/>
        <v>18.529411764705877</v>
      </c>
      <c r="AN346" s="8">
        <f t="shared" si="231"/>
        <v>15.000000000000002</v>
      </c>
      <c r="AO346" s="8">
        <f t="shared" si="231"/>
        <v>15.666666666666663</v>
      </c>
      <c r="AP346" s="8">
        <f t="shared" si="231"/>
        <v>-39.133333333333347</v>
      </c>
      <c r="AQ346" s="8" t="e">
        <f t="shared" si="231"/>
        <v>#DIV/0!</v>
      </c>
      <c r="AR346" s="8" t="e">
        <f t="shared" si="231"/>
        <v>#DIV/0!</v>
      </c>
    </row>
    <row r="347" spans="1:44" x14ac:dyDescent="0.2">
      <c r="A347" s="43" t="s">
        <v>211</v>
      </c>
      <c r="C347" s="8">
        <f t="shared" ref="C347:E348" si="232">100*(C5-C339)/C5</f>
        <v>-22.692307692307693</v>
      </c>
      <c r="D347" s="8">
        <f t="shared" si="232"/>
        <v>-7.7319587628865989</v>
      </c>
      <c r="E347" s="8">
        <f t="shared" si="232"/>
        <v>1.2258064516128999</v>
      </c>
      <c r="F347" s="15"/>
      <c r="G347" s="14">
        <f t="shared" ref="G347:AR347" si="233">100*(G5-G339)/G5</f>
        <v>12.493000000000002</v>
      </c>
      <c r="H347" s="8">
        <f t="shared" si="233"/>
        <v>-380.00000000000006</v>
      </c>
      <c r="I347" s="8">
        <f t="shared" si="233"/>
        <v>1.7293233082706798</v>
      </c>
      <c r="J347" s="14">
        <f t="shared" si="233"/>
        <v>6.9549530615104329</v>
      </c>
      <c r="K347" s="8">
        <f t="shared" si="233"/>
        <v>-12.354838709677422</v>
      </c>
      <c r="L347" s="8">
        <f t="shared" si="233"/>
        <v>-15.405405405405405</v>
      </c>
      <c r="M347" s="8">
        <f t="shared" si="233"/>
        <v>-32.383559661897472</v>
      </c>
      <c r="N347" s="8">
        <f t="shared" si="233"/>
        <v>-2.8318584070796327</v>
      </c>
      <c r="O347" s="8">
        <f t="shared" si="233"/>
        <v>-16.346153846153847</v>
      </c>
      <c r="P347" s="8">
        <f t="shared" si="233"/>
        <v>-5.0588235294117609</v>
      </c>
      <c r="Q347" s="8">
        <f t="shared" si="233"/>
        <v>-16.079999999999995</v>
      </c>
      <c r="R347" s="8">
        <f t="shared" si="233"/>
        <v>-44.142857142857146</v>
      </c>
      <c r="S347" s="8">
        <f t="shared" si="233"/>
        <v>-10.437500000000011</v>
      </c>
      <c r="T347" s="8" t="e">
        <f t="shared" si="233"/>
        <v>#DIV/0!</v>
      </c>
      <c r="U347" s="8">
        <f t="shared" si="233"/>
        <v>5.8181818181818237</v>
      </c>
      <c r="V347" s="8">
        <f t="shared" si="233"/>
        <v>27.812499999999996</v>
      </c>
      <c r="W347" s="8">
        <f t="shared" si="233"/>
        <v>17.722222222222218</v>
      </c>
      <c r="X347" s="8">
        <f t="shared" si="233"/>
        <v>4.3333333333333375</v>
      </c>
      <c r="Y347" s="8" t="e">
        <f t="shared" si="233"/>
        <v>#DIV/0!</v>
      </c>
      <c r="Z347" s="8">
        <f t="shared" si="233"/>
        <v>-47.142857142857153</v>
      </c>
      <c r="AA347" s="8">
        <f t="shared" si="233"/>
        <v>-6.190476190476196</v>
      </c>
      <c r="AB347" s="8">
        <f t="shared" si="233"/>
        <v>-15.05263157894737</v>
      </c>
      <c r="AC347" s="8" t="e">
        <f t="shared" si="233"/>
        <v>#DIV/0!</v>
      </c>
      <c r="AD347" s="8">
        <f t="shared" si="233"/>
        <v>14.120000000000008</v>
      </c>
      <c r="AE347" s="8">
        <f t="shared" si="233"/>
        <v>25.181818181818191</v>
      </c>
      <c r="AF347" s="8">
        <f t="shared" si="233"/>
        <v>7.6363636363636429</v>
      </c>
      <c r="AG347" s="8">
        <f t="shared" si="233"/>
        <v>18.944444444444439</v>
      </c>
      <c r="AH347" s="8" t="e">
        <f t="shared" si="233"/>
        <v>#DIV/0!</v>
      </c>
      <c r="AI347" s="8">
        <f t="shared" si="233"/>
        <v>47.650000000000006</v>
      </c>
      <c r="AJ347" s="8" t="e">
        <f t="shared" si="233"/>
        <v>#DIV/0!</v>
      </c>
      <c r="AK347" s="8" t="e">
        <f t="shared" si="233"/>
        <v>#DIV/0!</v>
      </c>
      <c r="AL347" s="8" t="e">
        <f t="shared" si="233"/>
        <v>#DIV/0!</v>
      </c>
      <c r="AM347" s="8">
        <f t="shared" si="233"/>
        <v>17.058823529411768</v>
      </c>
      <c r="AN347" s="8">
        <f t="shared" si="233"/>
        <v>26.53846153846154</v>
      </c>
      <c r="AO347" s="8">
        <f t="shared" si="233"/>
        <v>-5.6666666666666723</v>
      </c>
      <c r="AP347" s="8">
        <f t="shared" si="233"/>
        <v>-109.19999999999999</v>
      </c>
      <c r="AQ347" s="8" t="e">
        <f t="shared" si="233"/>
        <v>#DIV/0!</v>
      </c>
      <c r="AR347" s="8" t="e">
        <f t="shared" si="233"/>
        <v>#DIV/0!</v>
      </c>
    </row>
    <row r="348" spans="1:44" x14ac:dyDescent="0.2">
      <c r="A348" s="43" t="s">
        <v>200</v>
      </c>
      <c r="C348" s="8">
        <f t="shared" si="232"/>
        <v>-5.0900900900900892</v>
      </c>
      <c r="D348" s="8">
        <f t="shared" si="232"/>
        <v>-1.9640387275241971</v>
      </c>
      <c r="E348" s="8">
        <f t="shared" si="232"/>
        <v>-7.4074074074072502E-2</v>
      </c>
      <c r="F348" s="15"/>
      <c r="G348" s="14">
        <f t="shared" ref="G348:AR348" si="234">100*(G6-G340)/G6</f>
        <v>61.483999999999995</v>
      </c>
      <c r="H348" s="8">
        <f t="shared" si="234"/>
        <v>-11.153846153846164</v>
      </c>
      <c r="I348" s="8">
        <f t="shared" si="234"/>
        <v>2.9824561403508758</v>
      </c>
      <c r="J348" s="14">
        <f t="shared" si="234"/>
        <v>5.4601226993864929</v>
      </c>
      <c r="K348" s="8">
        <f t="shared" si="234"/>
        <v>-2.6813880126182967</v>
      </c>
      <c r="L348" s="8">
        <f t="shared" si="234"/>
        <v>-5.750000000000008</v>
      </c>
      <c r="M348" s="8">
        <f t="shared" si="234"/>
        <v>-3.6434108527131781</v>
      </c>
      <c r="N348" s="8">
        <f t="shared" si="234"/>
        <v>-0.65040650406504119</v>
      </c>
      <c r="O348" s="8">
        <f t="shared" si="234"/>
        <v>-6.9111111111111097</v>
      </c>
      <c r="P348" s="8">
        <f t="shared" si="234"/>
        <v>-1.5126050420168042</v>
      </c>
      <c r="Q348" s="8">
        <f t="shared" si="234"/>
        <v>-10.314960629921256</v>
      </c>
      <c r="R348" s="8">
        <f t="shared" si="234"/>
        <v>-26.21359223300971</v>
      </c>
      <c r="S348" s="8">
        <f t="shared" si="234"/>
        <v>-8.9861751152073701</v>
      </c>
      <c r="T348" s="8">
        <f t="shared" si="234"/>
        <v>-13.265306122448967</v>
      </c>
      <c r="U348" s="8">
        <f t="shared" si="234"/>
        <v>6.3496143958868867</v>
      </c>
      <c r="V348" s="8">
        <f t="shared" si="234"/>
        <v>17.03846153846154</v>
      </c>
      <c r="W348" s="8">
        <f t="shared" si="234"/>
        <v>13.313953488372096</v>
      </c>
      <c r="X348" s="8">
        <f t="shared" si="234"/>
        <v>8.8333333333333517</v>
      </c>
      <c r="Y348" s="8" t="e">
        <f t="shared" si="234"/>
        <v>#DIV/0!</v>
      </c>
      <c r="Z348" s="8">
        <f t="shared" si="234"/>
        <v>-0.61538461538462408</v>
      </c>
      <c r="AA348" s="8">
        <f t="shared" si="234"/>
        <v>-0.19999999999999574</v>
      </c>
      <c r="AB348" s="8">
        <f t="shared" si="234"/>
        <v>0.44736842105263608</v>
      </c>
      <c r="AC348" s="8" t="e">
        <f t="shared" si="234"/>
        <v>#DIV/0!</v>
      </c>
      <c r="AD348" s="8">
        <f t="shared" si="234"/>
        <v>3.3599999999999994</v>
      </c>
      <c r="AE348" s="8">
        <f t="shared" si="234"/>
        <v>10.225806451612909</v>
      </c>
      <c r="AF348" s="8" t="e">
        <f t="shared" si="234"/>
        <v>#DIV/0!</v>
      </c>
      <c r="AG348" s="8">
        <f t="shared" si="234"/>
        <v>6.9841269841269762</v>
      </c>
      <c r="AH348" s="8">
        <f t="shared" si="234"/>
        <v>10.888888888888886</v>
      </c>
      <c r="AI348" s="8" t="e">
        <f t="shared" si="234"/>
        <v>#DIV/0!</v>
      </c>
      <c r="AJ348" s="8">
        <f t="shared" si="234"/>
        <v>18.65384615384616</v>
      </c>
      <c r="AK348" s="8" t="e">
        <f t="shared" si="234"/>
        <v>#DIV/0!</v>
      </c>
      <c r="AL348" s="8" t="e">
        <f t="shared" si="234"/>
        <v>#DIV/0!</v>
      </c>
      <c r="AM348" s="8">
        <f t="shared" si="234"/>
        <v>-2.750000000000008</v>
      </c>
      <c r="AN348" s="8">
        <f t="shared" si="234"/>
        <v>19.642857142857146</v>
      </c>
      <c r="AO348" s="8">
        <f t="shared" si="234"/>
        <v>7.0975609756097437</v>
      </c>
      <c r="AP348" s="8" t="e">
        <f t="shared" si="234"/>
        <v>#DIV/0!</v>
      </c>
      <c r="AQ348" s="8">
        <f t="shared" si="234"/>
        <v>14.416666666666671</v>
      </c>
      <c r="AR348" s="8" t="e">
        <f t="shared" si="234"/>
        <v>#DIV/0!</v>
      </c>
    </row>
    <row r="349" spans="1:44" x14ac:dyDescent="0.2">
      <c r="A349" s="43" t="s">
        <v>201</v>
      </c>
      <c r="C349" s="8">
        <f t="shared" ref="C349:E350" si="235">100*(C6-C341)/C6</f>
        <v>-1.1711711711711621</v>
      </c>
      <c r="D349" s="8">
        <f t="shared" si="235"/>
        <v>-6.6528354080221277</v>
      </c>
      <c r="E349" s="8">
        <f t="shared" si="235"/>
        <v>-7.1851851851851896</v>
      </c>
      <c r="F349" s="15"/>
      <c r="G349" s="14">
        <f t="shared" ref="G349:AR349" si="236">100*(G6-G341)/G6</f>
        <v>73.309000000000012</v>
      </c>
      <c r="H349" s="8">
        <f t="shared" si="236"/>
        <v>-18.269230769230763</v>
      </c>
      <c r="I349" s="8">
        <f t="shared" si="236"/>
        <v>-3.771929824561401</v>
      </c>
      <c r="J349" s="14">
        <f t="shared" si="236"/>
        <v>2.9447852760736088</v>
      </c>
      <c r="K349" s="8">
        <f t="shared" si="236"/>
        <v>0.34700315457413966</v>
      </c>
      <c r="L349" s="8">
        <f t="shared" si="236"/>
        <v>-8.8214285714285676</v>
      </c>
      <c r="M349" s="8">
        <f t="shared" si="236"/>
        <v>-12.170542635658915</v>
      </c>
      <c r="N349" s="8">
        <f t="shared" si="236"/>
        <v>-7.6422764227642226</v>
      </c>
      <c r="O349" s="8">
        <f t="shared" si="236"/>
        <v>-11.666666666666666</v>
      </c>
      <c r="P349" s="8">
        <f t="shared" si="236"/>
        <v>-2.0168067226890805</v>
      </c>
      <c r="Q349" s="8">
        <f t="shared" si="236"/>
        <v>-16.45669291338583</v>
      </c>
      <c r="R349" s="8">
        <f t="shared" si="236"/>
        <v>-30.000000000000004</v>
      </c>
      <c r="S349" s="8">
        <f t="shared" si="236"/>
        <v>-13.963133640553002</v>
      </c>
      <c r="T349" s="8">
        <f t="shared" si="236"/>
        <v>-16.938775510204081</v>
      </c>
      <c r="U349" s="8">
        <f t="shared" si="236"/>
        <v>2.0565552699228791</v>
      </c>
      <c r="V349" s="8">
        <f t="shared" si="236"/>
        <v>9</v>
      </c>
      <c r="W349" s="8">
        <f t="shared" si="236"/>
        <v>7.5000000000000027</v>
      </c>
      <c r="X349" s="8">
        <f t="shared" si="236"/>
        <v>11.166666666666664</v>
      </c>
      <c r="Y349" s="8" t="e">
        <f t="shared" si="236"/>
        <v>#DIV/0!</v>
      </c>
      <c r="Z349" s="8">
        <f t="shared" si="236"/>
        <v>1.3846153846153935</v>
      </c>
      <c r="AA349" s="8">
        <f t="shared" si="236"/>
        <v>-2.2666666666666657</v>
      </c>
      <c r="AB349" s="8">
        <f t="shared" si="236"/>
        <v>-1.7894736842105257</v>
      </c>
      <c r="AC349" s="8" t="e">
        <f t="shared" si="236"/>
        <v>#DIV/0!</v>
      </c>
      <c r="AD349" s="8">
        <f t="shared" si="236"/>
        <v>8.0799999999999983</v>
      </c>
      <c r="AE349" s="8">
        <f t="shared" si="236"/>
        <v>13.193548387096783</v>
      </c>
      <c r="AF349" s="8" t="e">
        <f t="shared" si="236"/>
        <v>#DIV/0!</v>
      </c>
      <c r="AG349" s="8">
        <f t="shared" si="236"/>
        <v>6.6825396825396863</v>
      </c>
      <c r="AH349" s="8">
        <f t="shared" si="236"/>
        <v>4.6666666666666705</v>
      </c>
      <c r="AI349" s="8" t="e">
        <f t="shared" si="236"/>
        <v>#DIV/0!</v>
      </c>
      <c r="AJ349" s="8">
        <f t="shared" si="236"/>
        <v>6.9230769230769287</v>
      </c>
      <c r="AK349" s="8" t="e">
        <f t="shared" si="236"/>
        <v>#DIV/0!</v>
      </c>
      <c r="AL349" s="8" t="e">
        <f t="shared" si="236"/>
        <v>#DIV/0!</v>
      </c>
      <c r="AM349" s="8">
        <f t="shared" si="236"/>
        <v>17.25</v>
      </c>
      <c r="AN349" s="8">
        <f t="shared" si="236"/>
        <v>6.0714285714285765</v>
      </c>
      <c r="AO349" s="8">
        <f t="shared" si="236"/>
        <v>12.365853658536578</v>
      </c>
      <c r="AP349" s="8" t="e">
        <f t="shared" si="236"/>
        <v>#DIV/0!</v>
      </c>
      <c r="AQ349" s="8">
        <f t="shared" si="236"/>
        <v>2.6666666666666692</v>
      </c>
      <c r="AR349" s="8" t="e">
        <f t="shared" si="236"/>
        <v>#DIV/0!</v>
      </c>
    </row>
    <row r="350" spans="1:44" x14ac:dyDescent="0.2">
      <c r="A350" s="43" t="s">
        <v>204</v>
      </c>
      <c r="C350" s="8">
        <f t="shared" si="235"/>
        <v>1.6139240506329162</v>
      </c>
      <c r="D350" s="8">
        <f t="shared" si="235"/>
        <v>0.11142061281337058</v>
      </c>
      <c r="E350" s="8">
        <f t="shared" si="235"/>
        <v>-5.5555555555555554</v>
      </c>
      <c r="F350" s="15"/>
      <c r="G350" s="14">
        <f t="shared" ref="G350:AR350" si="237">100*(G7-G342)/G7</f>
        <v>1.9050000000000025</v>
      </c>
      <c r="H350" s="8">
        <f t="shared" si="237"/>
        <v>7.5418994413407816</v>
      </c>
      <c r="I350" s="8">
        <f t="shared" si="237"/>
        <v>-5.1123595505617967</v>
      </c>
      <c r="J350" s="14">
        <f t="shared" si="237"/>
        <v>2.5185185185185186</v>
      </c>
      <c r="K350" s="8">
        <f t="shared" si="237"/>
        <v>-4.711538461538467</v>
      </c>
      <c r="L350" s="8">
        <f t="shared" si="237"/>
        <v>1.9999999999999969</v>
      </c>
      <c r="M350" s="8">
        <f t="shared" si="237"/>
        <v>1.9078947368421053</v>
      </c>
      <c r="N350" s="8">
        <f t="shared" si="237"/>
        <v>4.2028985507246377</v>
      </c>
      <c r="O350" s="8">
        <f t="shared" si="237"/>
        <v>0.18918918918918995</v>
      </c>
      <c r="P350" s="8" t="e">
        <f t="shared" si="237"/>
        <v>#DIV/0!</v>
      </c>
      <c r="Q350" s="8" t="e">
        <f t="shared" si="237"/>
        <v>#DIV/0!</v>
      </c>
      <c r="R350" s="8">
        <f t="shared" si="237"/>
        <v>-5.5118110236220472</v>
      </c>
      <c r="S350" s="8">
        <f t="shared" si="237"/>
        <v>6.8695652173912967</v>
      </c>
      <c r="T350" s="8">
        <f t="shared" si="237"/>
        <v>-4.4583333333333348</v>
      </c>
      <c r="U350" s="8">
        <f t="shared" si="237"/>
        <v>5.260115606936413</v>
      </c>
      <c r="V350" s="8">
        <f t="shared" si="237"/>
        <v>15.000000000000004</v>
      </c>
      <c r="W350" s="8">
        <f t="shared" si="237"/>
        <v>9.8404255319148941</v>
      </c>
      <c r="X350" s="8" t="e">
        <f t="shared" si="237"/>
        <v>#DIV/0!</v>
      </c>
      <c r="Y350" s="8">
        <f t="shared" si="237"/>
        <v>20.818181818181824</v>
      </c>
      <c r="Z350" s="8">
        <f t="shared" si="237"/>
        <v>7.2035139092240188</v>
      </c>
      <c r="AA350" s="8">
        <f t="shared" si="237"/>
        <v>1.0400000000000063</v>
      </c>
      <c r="AB350" s="8">
        <f t="shared" si="237"/>
        <v>5.5471698113207504</v>
      </c>
      <c r="AC350" s="8">
        <f t="shared" si="237"/>
        <v>9.1323529411764639</v>
      </c>
      <c r="AD350" s="8">
        <f t="shared" si="237"/>
        <v>4.3214285714285747</v>
      </c>
      <c r="AE350" s="8">
        <f t="shared" si="237"/>
        <v>2.7164179104477668</v>
      </c>
      <c r="AF350" s="8">
        <f t="shared" si="237"/>
        <v>6.8500000000000005</v>
      </c>
      <c r="AG350" s="8">
        <f t="shared" si="237"/>
        <v>4.7205882352941142</v>
      </c>
      <c r="AH350" s="8">
        <f t="shared" si="237"/>
        <v>12.056074766355151</v>
      </c>
      <c r="AI350" s="8" t="e">
        <f t="shared" si="237"/>
        <v>#DIV/0!</v>
      </c>
      <c r="AJ350" s="8">
        <f t="shared" si="237"/>
        <v>10.451127819548873</v>
      </c>
      <c r="AK350" s="8" t="e">
        <f t="shared" si="237"/>
        <v>#DIV/0!</v>
      </c>
      <c r="AL350" s="8">
        <f t="shared" si="237"/>
        <v>14.25925925925926</v>
      </c>
      <c r="AM350" s="8">
        <f t="shared" si="237"/>
        <v>8.600000000000005</v>
      </c>
      <c r="AN350" s="8">
        <f t="shared" si="237"/>
        <v>11.76470588235294</v>
      </c>
      <c r="AO350" s="8">
        <f t="shared" si="237"/>
        <v>-0.31250000000001188</v>
      </c>
      <c r="AP350" s="8">
        <f t="shared" si="237"/>
        <v>9.2090909090909072</v>
      </c>
      <c r="AQ350" s="8">
        <f t="shared" si="237"/>
        <v>14.483870967741943</v>
      </c>
      <c r="AR350" s="8">
        <f t="shared" si="237"/>
        <v>3.2544378698224818</v>
      </c>
    </row>
    <row r="351" spans="1:44" x14ac:dyDescent="0.2">
      <c r="A351" s="43" t="s">
        <v>202</v>
      </c>
      <c r="C351" s="8">
        <f>100*(C7-C343)/C7</f>
        <v>0.22151898734177586</v>
      </c>
      <c r="D351" s="8">
        <f>100*(D7-D343)/D7</f>
        <v>-2.5348189415041835</v>
      </c>
      <c r="E351" s="8">
        <f>100*(E7-E343)/E7</f>
        <v>-8.5925925925925934</v>
      </c>
      <c r="F351" s="15"/>
      <c r="G351" s="14">
        <f t="shared" ref="G351:AR351" si="238">100*(G7-G343)/G7</f>
        <v>5.4050000000000074</v>
      </c>
      <c r="H351" s="8">
        <f t="shared" si="238"/>
        <v>2.0111731843575438</v>
      </c>
      <c r="I351" s="8">
        <f t="shared" si="238"/>
        <v>-4.6488764044943753</v>
      </c>
      <c r="J351" s="14">
        <f t="shared" si="238"/>
        <v>2.074074074074074</v>
      </c>
      <c r="K351" s="8">
        <f t="shared" si="238"/>
        <v>-5.5528846153846212</v>
      </c>
      <c r="L351" s="8">
        <f t="shared" si="238"/>
        <v>-7.4444444444444446</v>
      </c>
      <c r="M351" s="8">
        <f t="shared" si="238"/>
        <v>3.1578947368421053</v>
      </c>
      <c r="N351" s="8">
        <f t="shared" si="238"/>
        <v>3.8405797101449357</v>
      </c>
      <c r="O351" s="8">
        <f t="shared" si="238"/>
        <v>-1.0540540540540555</v>
      </c>
      <c r="P351" s="8" t="e">
        <f t="shared" si="238"/>
        <v>#DIV/0!</v>
      </c>
      <c r="Q351" s="8" t="e">
        <f t="shared" si="238"/>
        <v>#DIV/0!</v>
      </c>
      <c r="R351" s="8">
        <f t="shared" si="238"/>
        <v>-3.3858267716535524</v>
      </c>
      <c r="S351" s="8">
        <f t="shared" si="238"/>
        <v>4.6956521739130359</v>
      </c>
      <c r="T351" s="8">
        <f t="shared" si="238"/>
        <v>-7.0416666666666714</v>
      </c>
      <c r="U351" s="8">
        <f t="shared" si="238"/>
        <v>1.6763005780346854</v>
      </c>
      <c r="V351" s="8">
        <f t="shared" si="238"/>
        <v>11.216216216216214</v>
      </c>
      <c r="W351" s="8">
        <f t="shared" si="238"/>
        <v>5.2127659574468144</v>
      </c>
      <c r="X351" s="8" t="e">
        <f t="shared" si="238"/>
        <v>#DIV/0!</v>
      </c>
      <c r="Y351" s="8">
        <f t="shared" si="238"/>
        <v>2.7272727272727293</v>
      </c>
      <c r="Z351" s="8">
        <f t="shared" si="238"/>
        <v>5.1976573938506592</v>
      </c>
      <c r="AA351" s="8">
        <f t="shared" si="238"/>
        <v>-3.0799999999999983</v>
      </c>
      <c r="AB351" s="8">
        <f t="shared" si="238"/>
        <v>1.6415094339622593</v>
      </c>
      <c r="AC351" s="8">
        <f t="shared" si="238"/>
        <v>7.0882352941176494</v>
      </c>
      <c r="AD351" s="8">
        <f t="shared" si="238"/>
        <v>7.1428571428569912E-2</v>
      </c>
      <c r="AE351" s="8">
        <f t="shared" si="238"/>
        <v>-0.9552238805970158</v>
      </c>
      <c r="AF351" s="8">
        <f t="shared" si="238"/>
        <v>0.60000000000000053</v>
      </c>
      <c r="AG351" s="8">
        <f t="shared" si="238"/>
        <v>2.4411764705882275</v>
      </c>
      <c r="AH351" s="8">
        <f t="shared" si="238"/>
        <v>2.6168224299065441</v>
      </c>
      <c r="AI351" s="8" t="e">
        <f t="shared" si="238"/>
        <v>#DIV/0!</v>
      </c>
      <c r="AJ351" s="8">
        <f t="shared" si="238"/>
        <v>2.6315789473684315</v>
      </c>
      <c r="AK351" s="8" t="e">
        <f t="shared" si="238"/>
        <v>#DIV/0!</v>
      </c>
      <c r="AL351" s="8">
        <f t="shared" si="238"/>
        <v>13.703703703703706</v>
      </c>
      <c r="AM351" s="8">
        <f t="shared" si="238"/>
        <v>0.62857142857142279</v>
      </c>
      <c r="AN351" s="8">
        <f t="shared" si="238"/>
        <v>-4.3137254901960818</v>
      </c>
      <c r="AO351" s="8">
        <f t="shared" si="238"/>
        <v>-2.1250000000000067</v>
      </c>
      <c r="AP351" s="8">
        <f t="shared" si="238"/>
        <v>10.854545454545462</v>
      </c>
      <c r="AQ351" s="8">
        <f t="shared" si="238"/>
        <v>7.532258064516137</v>
      </c>
      <c r="AR351" s="8">
        <f t="shared" si="238"/>
        <v>-4.2603550295858028</v>
      </c>
    </row>
    <row r="352" spans="1:44" x14ac:dyDescent="0.2">
      <c r="F352" s="54"/>
      <c r="G352" s="54"/>
    </row>
    <row r="353" spans="1:44" x14ac:dyDescent="0.2">
      <c r="A353" s="41" t="s">
        <v>195</v>
      </c>
      <c r="B353" s="42" t="s">
        <v>196</v>
      </c>
      <c r="F353" s="54"/>
      <c r="G353" s="54"/>
    </row>
    <row r="354" spans="1:44" x14ac:dyDescent="0.2">
      <c r="A354" s="43" t="s">
        <v>198</v>
      </c>
      <c r="C354" s="8">
        <f>100*_xlfn.STDEV.S(C338,C5)/((C338+C5)/2)</f>
        <v>4.4482206127348691</v>
      </c>
      <c r="D354" s="8">
        <f>100*_xlfn.STDEV.S(D338,D5)/((D338+D5)/2)</f>
        <v>10.686772110187547</v>
      </c>
      <c r="E354" s="8">
        <f>100*_xlfn.STDEV.S(E338,E5)/((E338+E5)/2)</f>
        <v>9.1819430878912769</v>
      </c>
      <c r="F354" s="14"/>
      <c r="G354" s="14">
        <f t="shared" ref="G354:AR354" si="239">100*_xlfn.STDEV.S(G338,G5)/((G338+G5)/2)</f>
        <v>1.6785620414093712</v>
      </c>
      <c r="H354" s="8">
        <f t="shared" si="239"/>
        <v>88.717745217194192</v>
      </c>
      <c r="I354" s="8">
        <f t="shared" si="239"/>
        <v>2.7644649935234984</v>
      </c>
      <c r="J354" s="14">
        <f t="shared" si="239"/>
        <v>11.667680357152639</v>
      </c>
      <c r="K354" s="8">
        <f t="shared" si="239"/>
        <v>6.2359709965881214</v>
      </c>
      <c r="L354" s="8">
        <f t="shared" si="239"/>
        <v>0.22896064150670506</v>
      </c>
      <c r="M354" s="8">
        <f t="shared" si="239"/>
        <v>8.255879636401005</v>
      </c>
      <c r="N354" s="8">
        <f t="shared" si="239"/>
        <v>8.3500894498130371</v>
      </c>
      <c r="O354" s="8">
        <f t="shared" si="239"/>
        <v>1.3314443904706401</v>
      </c>
      <c r="P354" s="8">
        <f t="shared" si="239"/>
        <v>9.3098698463432594</v>
      </c>
      <c r="Q354" s="8">
        <f t="shared" si="239"/>
        <v>6.1384895862605156</v>
      </c>
      <c r="R354" s="8">
        <f t="shared" si="239"/>
        <v>10.631358395961035</v>
      </c>
      <c r="S354" s="8">
        <f t="shared" si="239"/>
        <v>4.4208416226294016</v>
      </c>
      <c r="T354" s="8" t="e">
        <f t="shared" si="239"/>
        <v>#DIV/0!</v>
      </c>
      <c r="U354" s="8">
        <f t="shared" si="239"/>
        <v>12.062430315934499</v>
      </c>
      <c r="V354" s="8">
        <f t="shared" si="239"/>
        <v>26.003112856064643</v>
      </c>
      <c r="W354" s="8">
        <f t="shared" si="239"/>
        <v>26.937401188058899</v>
      </c>
      <c r="X354" s="8">
        <f t="shared" si="239"/>
        <v>1.7901437498393624</v>
      </c>
      <c r="Y354" s="8" t="e">
        <f t="shared" si="239"/>
        <v>#DIV/0!</v>
      </c>
      <c r="Z354" s="8">
        <f t="shared" si="239"/>
        <v>14.153953311145527</v>
      </c>
      <c r="AA354" s="8">
        <f t="shared" si="239"/>
        <v>10.591026678565028</v>
      </c>
      <c r="AB354" s="8">
        <f t="shared" si="239"/>
        <v>17.396164983726219</v>
      </c>
      <c r="AC354" s="8" t="e">
        <f t="shared" si="239"/>
        <v>#DIV/0!</v>
      </c>
      <c r="AD354" s="8">
        <f t="shared" si="239"/>
        <v>4.9775632630108912</v>
      </c>
      <c r="AE354" s="8">
        <f t="shared" si="239"/>
        <v>13.986727539953693</v>
      </c>
      <c r="AF354" s="8">
        <f t="shared" si="239"/>
        <v>15.081150665145774</v>
      </c>
      <c r="AG354" s="8">
        <f t="shared" si="239"/>
        <v>12.251110546365183</v>
      </c>
      <c r="AH354" s="8" t="e">
        <f t="shared" si="239"/>
        <v>#DIV/0!</v>
      </c>
      <c r="AI354" s="8">
        <f t="shared" si="239"/>
        <v>48.629181289731676</v>
      </c>
      <c r="AJ354" s="8" t="e">
        <f t="shared" si="239"/>
        <v>#DIV/0!</v>
      </c>
      <c r="AK354" s="8" t="e">
        <f t="shared" si="239"/>
        <v>#DIV/0!</v>
      </c>
      <c r="AL354" s="8" t="e">
        <f t="shared" si="239"/>
        <v>#DIV/0!</v>
      </c>
      <c r="AM354" s="8">
        <f t="shared" si="239"/>
        <v>14.44010606637038</v>
      </c>
      <c r="AN354" s="8">
        <f t="shared" si="239"/>
        <v>11.466596451673745</v>
      </c>
      <c r="AO354" s="8">
        <f t="shared" si="239"/>
        <v>12.019536606064278</v>
      </c>
      <c r="AP354" s="8">
        <f t="shared" si="239"/>
        <v>23.143110150906235</v>
      </c>
      <c r="AQ354" s="8" t="e">
        <f t="shared" si="239"/>
        <v>#DIV/0!</v>
      </c>
      <c r="AR354" s="8" t="e">
        <f t="shared" si="239"/>
        <v>#DIV/0!</v>
      </c>
    </row>
    <row r="355" spans="1:44" x14ac:dyDescent="0.2">
      <c r="A355" s="43" t="s">
        <v>211</v>
      </c>
      <c r="C355" s="8">
        <f t="shared" ref="C355:E356" si="240">100*_xlfn.STDEV.S(C339,C5)/((C339+C5)/2)</f>
        <v>14.410811775477153</v>
      </c>
      <c r="D355" s="8">
        <f t="shared" si="240"/>
        <v>5.2638221924556889</v>
      </c>
      <c r="E355" s="8">
        <f t="shared" si="240"/>
        <v>0.87212131402430171</v>
      </c>
      <c r="F355" s="15"/>
      <c r="G355" s="14">
        <f t="shared" ref="G355:AR355" si="241">100*_xlfn.STDEV.S(G339,G5)/((G339+G5)/2)</f>
        <v>9.4224589133883434</v>
      </c>
      <c r="H355" s="8">
        <f t="shared" si="241"/>
        <v>92.655371327892453</v>
      </c>
      <c r="I355" s="8">
        <f t="shared" si="241"/>
        <v>1.233481681250711</v>
      </c>
      <c r="J355" s="14">
        <f t="shared" si="241"/>
        <v>5.0950744923232012</v>
      </c>
      <c r="K355" s="8">
        <f t="shared" si="241"/>
        <v>8.227917277668169</v>
      </c>
      <c r="L355" s="8">
        <f t="shared" si="241"/>
        <v>10.11419988146379</v>
      </c>
      <c r="M355" s="8">
        <f t="shared" si="241"/>
        <v>19.707620168313934</v>
      </c>
      <c r="N355" s="8">
        <f t="shared" si="241"/>
        <v>1.97446919703049</v>
      </c>
      <c r="O355" s="8">
        <f t="shared" si="241"/>
        <v>10.685169137930052</v>
      </c>
      <c r="P355" s="8">
        <f t="shared" si="241"/>
        <v>3.4888802743570304</v>
      </c>
      <c r="Q355" s="8">
        <f t="shared" si="241"/>
        <v>10.52413646934439</v>
      </c>
      <c r="R355" s="8">
        <f t="shared" si="241"/>
        <v>25.570040419735907</v>
      </c>
      <c r="S355" s="8">
        <f t="shared" si="241"/>
        <v>7.0143648623791837</v>
      </c>
      <c r="T355" s="8" t="e">
        <f t="shared" si="241"/>
        <v>#DIV/0!</v>
      </c>
      <c r="U355" s="8">
        <f t="shared" si="241"/>
        <v>4.2373440071104014</v>
      </c>
      <c r="V355" s="8">
        <f t="shared" si="241"/>
        <v>22.843013983884845</v>
      </c>
      <c r="W355" s="8">
        <f t="shared" si="241"/>
        <v>13.749897177598818</v>
      </c>
      <c r="X355" s="8">
        <f t="shared" si="241"/>
        <v>3.1319891500596686</v>
      </c>
      <c r="Y355" s="8" t="e">
        <f t="shared" si="241"/>
        <v>#DIV/0!</v>
      </c>
      <c r="Z355" s="8">
        <f t="shared" si="241"/>
        <v>26.976328068388572</v>
      </c>
      <c r="AA355" s="8">
        <f t="shared" si="241"/>
        <v>4.2459067692494816</v>
      </c>
      <c r="AB355" s="8">
        <f t="shared" si="241"/>
        <v>9.898802712645745</v>
      </c>
      <c r="AC355" s="8" t="e">
        <f t="shared" si="241"/>
        <v>#DIV/0!</v>
      </c>
      <c r="AD355" s="8">
        <f t="shared" si="241"/>
        <v>10.74278862745218</v>
      </c>
      <c r="AE355" s="8">
        <f t="shared" si="241"/>
        <v>20.371146998302027</v>
      </c>
      <c r="AF355" s="8">
        <f t="shared" si="241"/>
        <v>5.614080304316639</v>
      </c>
      <c r="AG355" s="8">
        <f t="shared" si="241"/>
        <v>14.797386461160578</v>
      </c>
      <c r="AH355" s="8" t="e">
        <f t="shared" si="241"/>
        <v>#DIV/0!</v>
      </c>
      <c r="AI355" s="8">
        <f t="shared" si="241"/>
        <v>44.231884638712195</v>
      </c>
      <c r="AJ355" s="8" t="e">
        <f t="shared" si="241"/>
        <v>#DIV/0!</v>
      </c>
      <c r="AK355" s="8" t="e">
        <f t="shared" si="241"/>
        <v>#DIV/0!</v>
      </c>
      <c r="AL355" s="8" t="e">
        <f t="shared" si="241"/>
        <v>#DIV/0!</v>
      </c>
      <c r="AM355" s="8">
        <f t="shared" si="241"/>
        <v>13.187200420842368</v>
      </c>
      <c r="AN355" s="8">
        <f t="shared" si="241"/>
        <v>21.636526785752487</v>
      </c>
      <c r="AO355" s="8">
        <f t="shared" si="241"/>
        <v>3.8965365575919999</v>
      </c>
      <c r="AP355" s="8">
        <f t="shared" si="241"/>
        <v>49.945705372296878</v>
      </c>
      <c r="AQ355" s="8" t="e">
        <f t="shared" si="241"/>
        <v>#DIV/0!</v>
      </c>
      <c r="AR355" s="8" t="e">
        <f t="shared" si="241"/>
        <v>#DIV/0!</v>
      </c>
    </row>
    <row r="356" spans="1:44" x14ac:dyDescent="0.2">
      <c r="A356" s="43" t="s">
        <v>200</v>
      </c>
      <c r="C356" s="8">
        <f t="shared" si="240"/>
        <v>3.5099084680026289</v>
      </c>
      <c r="D356" s="8">
        <f t="shared" si="240"/>
        <v>1.3752795908572713</v>
      </c>
      <c r="E356" s="8">
        <f t="shared" si="240"/>
        <v>5.2358887907184931E-2</v>
      </c>
      <c r="F356" s="15"/>
      <c r="G356" s="14">
        <f t="shared" ref="G356:AR356" si="242">100*_xlfn.STDEV.S(G340,G6)/((G340+G6)/2)</f>
        <v>62.773619415047641</v>
      </c>
      <c r="H356" s="8">
        <f t="shared" si="242"/>
        <v>7.4703448649944972</v>
      </c>
      <c r="I356" s="8">
        <f t="shared" si="242"/>
        <v>2.140839764945913</v>
      </c>
      <c r="J356" s="14">
        <f t="shared" si="242"/>
        <v>3.9692528240682816</v>
      </c>
      <c r="K356" s="8">
        <f t="shared" si="242"/>
        <v>1.8709440124780246</v>
      </c>
      <c r="L356" s="8">
        <f t="shared" si="242"/>
        <v>3.9522371730961403</v>
      </c>
      <c r="M356" s="8">
        <f t="shared" si="242"/>
        <v>2.5301879494303567</v>
      </c>
      <c r="N356" s="8">
        <f t="shared" si="242"/>
        <v>0.45841606559905879</v>
      </c>
      <c r="O356" s="8">
        <f t="shared" si="242"/>
        <v>4.7236646750943239</v>
      </c>
      <c r="P356" s="8">
        <f t="shared" si="242"/>
        <v>1.0615447924401864</v>
      </c>
      <c r="Q356" s="8">
        <f t="shared" si="242"/>
        <v>6.9360530389695008</v>
      </c>
      <c r="R356" s="8">
        <f t="shared" si="242"/>
        <v>16.387882482435007</v>
      </c>
      <c r="S356" s="8">
        <f t="shared" si="242"/>
        <v>6.0809623960915866</v>
      </c>
      <c r="T356" s="8">
        <f t="shared" si="242"/>
        <v>8.7965436894020215</v>
      </c>
      <c r="U356" s="8">
        <f t="shared" si="242"/>
        <v>4.6370735418313336</v>
      </c>
      <c r="V356" s="8">
        <f t="shared" si="242"/>
        <v>13.169993864437272</v>
      </c>
      <c r="W356" s="8">
        <f t="shared" si="242"/>
        <v>10.085795882386758</v>
      </c>
      <c r="X356" s="8">
        <f t="shared" si="242"/>
        <v>6.5347270100936532</v>
      </c>
      <c r="Y356" s="8" t="e">
        <f t="shared" si="242"/>
        <v>#DIV/0!</v>
      </c>
      <c r="Z356" s="8">
        <f t="shared" si="242"/>
        <v>0.43380784121874705</v>
      </c>
      <c r="AA356" s="8">
        <f t="shared" si="242"/>
        <v>0.14128007616114532</v>
      </c>
      <c r="AB356" s="8">
        <f t="shared" si="242"/>
        <v>0.31704642701230201</v>
      </c>
      <c r="AC356" s="8" t="e">
        <f t="shared" si="242"/>
        <v>#DIV/0!</v>
      </c>
      <c r="AD356" s="8">
        <f t="shared" si="242"/>
        <v>2.4164755744373467</v>
      </c>
      <c r="AE356" s="8">
        <f t="shared" si="242"/>
        <v>7.620358648177314</v>
      </c>
      <c r="AF356" s="8" t="e">
        <f t="shared" si="242"/>
        <v>#DIV/0!</v>
      </c>
      <c r="AG356" s="8">
        <f t="shared" si="242"/>
        <v>5.1172201270079034</v>
      </c>
      <c r="AH356" s="8">
        <f t="shared" si="242"/>
        <v>8.1429453062610619</v>
      </c>
      <c r="AI356" s="8" t="e">
        <f t="shared" si="242"/>
        <v>#DIV/0!</v>
      </c>
      <c r="AJ356" s="8">
        <f t="shared" si="242"/>
        <v>14.547053610836631</v>
      </c>
      <c r="AK356" s="8" t="e">
        <f t="shared" si="242"/>
        <v>#DIV/0!</v>
      </c>
      <c r="AL356" s="8" t="e">
        <f t="shared" si="242"/>
        <v>#DIV/0!</v>
      </c>
      <c r="AM356" s="8">
        <f t="shared" si="242"/>
        <v>1.9181688268932293</v>
      </c>
      <c r="AN356" s="8">
        <f t="shared" si="242"/>
        <v>15.40232592683569</v>
      </c>
      <c r="AO356" s="8">
        <f t="shared" si="242"/>
        <v>5.2033903989198373</v>
      </c>
      <c r="AP356" s="8" t="e">
        <f t="shared" si="242"/>
        <v>#DIV/0!</v>
      </c>
      <c r="AQ356" s="8">
        <f t="shared" si="242"/>
        <v>10.986032612956691</v>
      </c>
      <c r="AR356" s="8" t="e">
        <f t="shared" si="242"/>
        <v>#DIV/0!</v>
      </c>
    </row>
    <row r="357" spans="1:44" x14ac:dyDescent="0.2">
      <c r="A357" s="43" t="s">
        <v>201</v>
      </c>
      <c r="C357" s="8">
        <f t="shared" ref="C357:E358" si="243">100*_xlfn.STDEV.S(C341,C6)/((C341+C6)/2)</f>
        <v>0.82332182314599611</v>
      </c>
      <c r="D357" s="8">
        <f t="shared" si="243"/>
        <v>4.5528192457095145</v>
      </c>
      <c r="E357" s="8">
        <f t="shared" si="243"/>
        <v>4.904494656781921</v>
      </c>
      <c r="F357" s="15"/>
      <c r="G357" s="14">
        <f t="shared" ref="G357:AR357" si="244">100*_xlfn.STDEV.S(G341,G6)/((G341+G6)/2)</f>
        <v>81.832633765626014</v>
      </c>
      <c r="H357" s="8">
        <f t="shared" si="244"/>
        <v>11.837029817219735</v>
      </c>
      <c r="I357" s="8">
        <f t="shared" si="244"/>
        <v>2.6177866199760245</v>
      </c>
      <c r="J357" s="14">
        <f t="shared" si="244"/>
        <v>2.1133951118900471</v>
      </c>
      <c r="K357" s="8">
        <f t="shared" si="244"/>
        <v>0.245794741445795</v>
      </c>
      <c r="L357" s="8">
        <f t="shared" si="244"/>
        <v>5.9741876159766427</v>
      </c>
      <c r="M357" s="8">
        <f t="shared" si="244"/>
        <v>8.1122224805471657</v>
      </c>
      <c r="N357" s="8">
        <f t="shared" si="244"/>
        <v>5.2050146774890713</v>
      </c>
      <c r="O357" s="8">
        <f t="shared" si="244"/>
        <v>7.7948779028438304</v>
      </c>
      <c r="P357" s="8">
        <f t="shared" si="244"/>
        <v>1.4118604616037589</v>
      </c>
      <c r="Q357" s="8">
        <f t="shared" si="244"/>
        <v>10.751932867805639</v>
      </c>
      <c r="R357" s="8">
        <f t="shared" si="244"/>
        <v>18.446263857040417</v>
      </c>
      <c r="S357" s="8">
        <f t="shared" si="244"/>
        <v>9.2290913073238841</v>
      </c>
      <c r="T357" s="8">
        <f t="shared" si="244"/>
        <v>11.04230721326123</v>
      </c>
      <c r="U357" s="8">
        <f t="shared" si="244"/>
        <v>1.469312792075943</v>
      </c>
      <c r="V357" s="8">
        <f t="shared" si="244"/>
        <v>6.6638335399779356</v>
      </c>
      <c r="W357" s="8">
        <f t="shared" si="244"/>
        <v>5.5099229702847872</v>
      </c>
      <c r="X357" s="8">
        <f t="shared" si="244"/>
        <v>8.3629575180050626</v>
      </c>
      <c r="Y357" s="8" t="e">
        <f t="shared" si="244"/>
        <v>#DIV/0!</v>
      </c>
      <c r="Z357" s="8">
        <f t="shared" si="244"/>
        <v>0.98589636416405402</v>
      </c>
      <c r="AA357" s="8">
        <f t="shared" si="244"/>
        <v>1.5848141437272647</v>
      </c>
      <c r="AB357" s="8">
        <f t="shared" si="244"/>
        <v>1.2541278330903809</v>
      </c>
      <c r="AC357" s="8" t="e">
        <f t="shared" si="244"/>
        <v>#DIV/0!</v>
      </c>
      <c r="AD357" s="8">
        <f t="shared" si="244"/>
        <v>5.9539628928587973</v>
      </c>
      <c r="AE357" s="8">
        <f t="shared" si="244"/>
        <v>9.9881427561836684</v>
      </c>
      <c r="AF357" s="8" t="e">
        <f t="shared" si="244"/>
        <v>#DIV/0!</v>
      </c>
      <c r="AG357" s="8">
        <f t="shared" si="244"/>
        <v>4.888610803506638</v>
      </c>
      <c r="AH357" s="8">
        <f t="shared" si="244"/>
        <v>3.3786672138606395</v>
      </c>
      <c r="AI357" s="8" t="e">
        <f t="shared" si="244"/>
        <v>#DIV/0!</v>
      </c>
      <c r="AJ357" s="8">
        <f t="shared" si="244"/>
        <v>5.0708852834095079</v>
      </c>
      <c r="AK357" s="8" t="e">
        <f t="shared" si="244"/>
        <v>#DIV/0!</v>
      </c>
      <c r="AL357" s="8" t="e">
        <f t="shared" si="244"/>
        <v>#DIV/0!</v>
      </c>
      <c r="AM357" s="8">
        <f t="shared" si="244"/>
        <v>13.348937866449186</v>
      </c>
      <c r="AN357" s="8">
        <f t="shared" si="244"/>
        <v>4.4275562726229536</v>
      </c>
      <c r="AO357" s="8">
        <f t="shared" si="244"/>
        <v>9.3202427677519672</v>
      </c>
      <c r="AP357" s="8" t="e">
        <f t="shared" si="244"/>
        <v>#DIV/0!</v>
      </c>
      <c r="AQ357" s="8">
        <f t="shared" si="244"/>
        <v>1.9110994086122925</v>
      </c>
      <c r="AR357" s="8" t="e">
        <f t="shared" si="244"/>
        <v>#DIV/0!</v>
      </c>
    </row>
    <row r="358" spans="1:44" x14ac:dyDescent="0.2">
      <c r="A358" s="43" t="s">
        <v>204</v>
      </c>
      <c r="C358" s="8">
        <f t="shared" si="243"/>
        <v>1.1505007446327653</v>
      </c>
      <c r="D358" s="8">
        <f t="shared" si="243"/>
        <v>7.8830187423249515E-2</v>
      </c>
      <c r="E358" s="8">
        <f t="shared" si="243"/>
        <v>3.8221988172245807</v>
      </c>
      <c r="F358" s="15"/>
      <c r="G358" s="14">
        <f t="shared" ref="G358:AR358" si="245">100*_xlfn.STDEV.S(G342,G7)/((G342+G7)/2)</f>
        <v>1.35999234524887</v>
      </c>
      <c r="H358" s="8">
        <f t="shared" si="245"/>
        <v>5.5419109120571211</v>
      </c>
      <c r="I358" s="8">
        <f t="shared" si="245"/>
        <v>3.5248817906313783</v>
      </c>
      <c r="J358" s="14">
        <f t="shared" si="245"/>
        <v>1.8035731853220267</v>
      </c>
      <c r="K358" s="8">
        <f t="shared" si="245"/>
        <v>3.254883257692895</v>
      </c>
      <c r="L358" s="8">
        <f t="shared" si="245"/>
        <v>1.428498547851609</v>
      </c>
      <c r="M358" s="8">
        <f t="shared" si="245"/>
        <v>1.362078821282622</v>
      </c>
      <c r="N358" s="8">
        <f t="shared" si="245"/>
        <v>3.0356915846646748</v>
      </c>
      <c r="O358" s="8">
        <f t="shared" si="245"/>
        <v>0.133903624193314</v>
      </c>
      <c r="P358" s="8" t="e">
        <f t="shared" si="245"/>
        <v>#DIV/0!</v>
      </c>
      <c r="Q358" s="8" t="e">
        <f t="shared" si="245"/>
        <v>#DIV/0!</v>
      </c>
      <c r="R358" s="8">
        <f t="shared" si="245"/>
        <v>3.7929099373991058</v>
      </c>
      <c r="S358" s="8">
        <f t="shared" si="245"/>
        <v>5.0302958769686796</v>
      </c>
      <c r="T358" s="8">
        <f t="shared" si="245"/>
        <v>3.0837752429981911</v>
      </c>
      <c r="U358" s="8">
        <f t="shared" si="245"/>
        <v>3.819929776668197</v>
      </c>
      <c r="V358" s="8">
        <f t="shared" si="245"/>
        <v>11.466596451673745</v>
      </c>
      <c r="W358" s="8">
        <f t="shared" si="245"/>
        <v>7.3183079451474855</v>
      </c>
      <c r="X358" s="8" t="e">
        <f t="shared" si="245"/>
        <v>#DIV/0!</v>
      </c>
      <c r="Y358" s="8">
        <f t="shared" si="245"/>
        <v>16.430994712503296</v>
      </c>
      <c r="Z358" s="8">
        <f t="shared" si="245"/>
        <v>5.2839692640307065</v>
      </c>
      <c r="AA358" s="8">
        <f t="shared" si="245"/>
        <v>0.73923507482309392</v>
      </c>
      <c r="AB358" s="8">
        <f t="shared" si="245"/>
        <v>4.034337156391322</v>
      </c>
      <c r="AC358" s="8">
        <f t="shared" si="245"/>
        <v>6.7665199339987012</v>
      </c>
      <c r="AD358" s="8">
        <f t="shared" si="245"/>
        <v>3.1231947626783101</v>
      </c>
      <c r="AE358" s="8">
        <f t="shared" si="245"/>
        <v>1.9472451834763491</v>
      </c>
      <c r="AF358" s="8">
        <f t="shared" si="245"/>
        <v>5.0154609900366056</v>
      </c>
      <c r="AG358" s="8">
        <f t="shared" si="245"/>
        <v>3.4186501507776423</v>
      </c>
      <c r="AH358" s="8">
        <f t="shared" si="245"/>
        <v>9.0717826726071316</v>
      </c>
      <c r="AI358" s="8" t="e">
        <f t="shared" si="245"/>
        <v>#DIV/0!</v>
      </c>
      <c r="AJ358" s="8">
        <f t="shared" si="245"/>
        <v>7.7975281701650241</v>
      </c>
      <c r="AK358" s="8" t="e">
        <f t="shared" si="245"/>
        <v>#DIV/0!</v>
      </c>
      <c r="AL358" s="8">
        <f t="shared" si="245"/>
        <v>10.856873808846293</v>
      </c>
      <c r="AM358" s="8">
        <f t="shared" si="245"/>
        <v>6.3543556094088949</v>
      </c>
      <c r="AN358" s="8">
        <f t="shared" si="245"/>
        <v>8.8388347648318462</v>
      </c>
      <c r="AO358" s="8">
        <f t="shared" si="245"/>
        <v>0.22062614077584219</v>
      </c>
      <c r="AP358" s="8">
        <f t="shared" si="245"/>
        <v>6.8261225457852239</v>
      </c>
      <c r="AQ358" s="8">
        <f t="shared" si="245"/>
        <v>11.041243079560425</v>
      </c>
      <c r="AR358" s="8">
        <f t="shared" si="245"/>
        <v>2.3393006294893275</v>
      </c>
    </row>
    <row r="359" spans="1:44" x14ac:dyDescent="0.2">
      <c r="A359" s="43" t="s">
        <v>202</v>
      </c>
      <c r="C359" s="8">
        <f>100*_xlfn.STDEV.S(C343,C7)/((C343+C7)/2)</f>
        <v>0.15681126147016997</v>
      </c>
      <c r="D359" s="8">
        <f>100*_xlfn.STDEV.S(D343,D7)/((D343+D7)/2)</f>
        <v>1.7699550842518486</v>
      </c>
      <c r="E359" s="8">
        <f>100*_xlfn.STDEV.S(E343,E7)/((E343+E7)/2)</f>
        <v>5.8255956404573528</v>
      </c>
      <c r="F359" s="15"/>
      <c r="G359" s="14">
        <f t="shared" ref="G359:AR359" si="246">100*_xlfn.STDEV.S(G343,G7)/((G343+G7)/2)</f>
        <v>3.9280681952910359</v>
      </c>
      <c r="H359" s="8">
        <f t="shared" si="246"/>
        <v>1.4365600520719939</v>
      </c>
      <c r="I359" s="8">
        <f t="shared" si="246"/>
        <v>3.2125776483803024</v>
      </c>
      <c r="J359" s="14">
        <f t="shared" si="246"/>
        <v>1.4819603198520457</v>
      </c>
      <c r="K359" s="8">
        <f t="shared" si="246"/>
        <v>3.8204108631526759</v>
      </c>
      <c r="L359" s="8">
        <f t="shared" si="246"/>
        <v>5.0751102666843781</v>
      </c>
      <c r="M359" s="8">
        <f t="shared" si="246"/>
        <v>2.2687918112937351</v>
      </c>
      <c r="N359" s="8">
        <f t="shared" si="246"/>
        <v>2.7688702920492867</v>
      </c>
      <c r="O359" s="8">
        <f t="shared" si="246"/>
        <v>0.74142127883520348</v>
      </c>
      <c r="P359" s="8" t="e">
        <f t="shared" si="246"/>
        <v>#DIV/0!</v>
      </c>
      <c r="Q359" s="8" t="e">
        <f t="shared" si="246"/>
        <v>#DIV/0!</v>
      </c>
      <c r="R359" s="8">
        <f t="shared" si="246"/>
        <v>2.3542850631840202</v>
      </c>
      <c r="S359" s="8">
        <f t="shared" si="246"/>
        <v>3.4001572737376229</v>
      </c>
      <c r="T359" s="8">
        <f t="shared" si="246"/>
        <v>4.8098629913675444</v>
      </c>
      <c r="U359" s="8">
        <f t="shared" si="246"/>
        <v>1.1953422707321433</v>
      </c>
      <c r="V359" s="8">
        <f t="shared" si="246"/>
        <v>8.4022709861823106</v>
      </c>
      <c r="W359" s="8">
        <f t="shared" si="246"/>
        <v>3.7846239517357585</v>
      </c>
      <c r="X359" s="8" t="e">
        <f t="shared" si="246"/>
        <v>#DIV/0!</v>
      </c>
      <c r="Y359" s="8">
        <f t="shared" si="246"/>
        <v>1.9551339571978292</v>
      </c>
      <c r="Z359" s="8">
        <f t="shared" si="246"/>
        <v>3.7733620040770295</v>
      </c>
      <c r="AA359" s="8">
        <f t="shared" si="246"/>
        <v>2.1448580717496211</v>
      </c>
      <c r="AB359" s="8">
        <f t="shared" si="246"/>
        <v>1.1703279741887085</v>
      </c>
      <c r="AC359" s="8">
        <f t="shared" si="246"/>
        <v>5.1963023102899228</v>
      </c>
      <c r="AD359" s="8">
        <f t="shared" si="246"/>
        <v>5.052567211050607E-2</v>
      </c>
      <c r="AE359" s="8">
        <f t="shared" si="246"/>
        <v>0.67223461075370006</v>
      </c>
      <c r="AF359" s="8">
        <f t="shared" si="246"/>
        <v>0.42554069078428175</v>
      </c>
      <c r="AG359" s="8">
        <f t="shared" si="246"/>
        <v>1.7475022432182001</v>
      </c>
      <c r="AH359" s="8">
        <f t="shared" si="246"/>
        <v>1.8749043440552411</v>
      </c>
      <c r="AI359" s="8" t="e">
        <f t="shared" si="246"/>
        <v>#DIV/0!</v>
      </c>
      <c r="AJ359" s="8">
        <f t="shared" si="246"/>
        <v>1.8856180831641343</v>
      </c>
      <c r="AK359" s="8" t="e">
        <f t="shared" si="246"/>
        <v>#DIV/0!</v>
      </c>
      <c r="AL359" s="8">
        <f t="shared" si="246"/>
        <v>10.40276377888758</v>
      </c>
      <c r="AM359" s="8">
        <f t="shared" si="246"/>
        <v>0.4458684203526484</v>
      </c>
      <c r="AN359" s="8">
        <f t="shared" si="246"/>
        <v>2.9858635673904144</v>
      </c>
      <c r="AO359" s="8">
        <f t="shared" si="246"/>
        <v>1.4868046110292323</v>
      </c>
      <c r="AP359" s="8">
        <f t="shared" si="246"/>
        <v>8.1157886834253432</v>
      </c>
      <c r="AQ359" s="8">
        <f t="shared" si="246"/>
        <v>5.5345490122201975</v>
      </c>
      <c r="AR359" s="8">
        <f t="shared" si="246"/>
        <v>2.9496922506043721</v>
      </c>
    </row>
    <row r="360" spans="1:44" x14ac:dyDescent="0.2">
      <c r="F360" s="54"/>
      <c r="G360" s="54"/>
    </row>
    <row r="361" spans="1:44" x14ac:dyDescent="0.2">
      <c r="A361" s="39" t="s">
        <v>197</v>
      </c>
      <c r="B361" s="39"/>
      <c r="F361" s="54"/>
      <c r="G361" s="54"/>
    </row>
    <row r="362" spans="1:44" x14ac:dyDescent="0.2">
      <c r="A362" s="43" t="s">
        <v>198</v>
      </c>
      <c r="C362" s="8">
        <f>_xlfn.STDEV.S(C338,C5)</f>
        <v>7.8488852711706775E-2</v>
      </c>
      <c r="D362" s="8">
        <f>_xlfn.STDEV.S(D338,D5)</f>
        <v>0.96378654275726394</v>
      </c>
      <c r="E362" s="8">
        <f>_xlfn.STDEV.S(E338,E5)</f>
        <v>1.3364318164425752</v>
      </c>
      <c r="F362" s="14"/>
      <c r="G362" s="14">
        <f t="shared" ref="G362:AR362" si="247">_xlfn.STDEV.S(G338,G5)</f>
        <v>0.79559525515508145</v>
      </c>
      <c r="H362" s="8">
        <f t="shared" si="247"/>
        <v>7.1417784899841324E-2</v>
      </c>
      <c r="I362" s="8">
        <f t="shared" si="247"/>
        <v>0.36062445840514035</v>
      </c>
      <c r="J362" s="14">
        <f t="shared" si="247"/>
        <v>620.32837425763432</v>
      </c>
      <c r="K362" s="8">
        <f t="shared" si="247"/>
        <v>20.223253941935276</v>
      </c>
      <c r="L362" s="8">
        <f t="shared" si="247"/>
        <v>0.84852813742384903</v>
      </c>
      <c r="M362" s="8">
        <f t="shared" si="247"/>
        <v>96.960249603252493</v>
      </c>
      <c r="N362" s="8">
        <f t="shared" si="247"/>
        <v>0.89095454429505094</v>
      </c>
      <c r="O362" s="8">
        <f t="shared" si="247"/>
        <v>0.68589357775095028</v>
      </c>
      <c r="P362" s="8">
        <f t="shared" si="247"/>
        <v>14.849242404917497</v>
      </c>
      <c r="Q362" s="8">
        <f t="shared" si="247"/>
        <v>7.3539105243400984</v>
      </c>
      <c r="R362" s="8">
        <f t="shared" si="247"/>
        <v>8.0468751699029077</v>
      </c>
      <c r="S362" s="8">
        <f t="shared" si="247"/>
        <v>0.68589357775095161</v>
      </c>
      <c r="T362" s="8" t="e">
        <f t="shared" si="247"/>
        <v>#DIV/0!</v>
      </c>
      <c r="U362" s="8">
        <f t="shared" si="247"/>
        <v>12.225876246715412</v>
      </c>
      <c r="V362" s="8">
        <f t="shared" si="247"/>
        <v>3.5143207024971366</v>
      </c>
      <c r="W362" s="8">
        <f t="shared" si="247"/>
        <v>4.0729350596345055</v>
      </c>
      <c r="X362" s="8">
        <f t="shared" si="247"/>
        <v>1.0606601717798222E-2</v>
      </c>
      <c r="Y362" s="8" t="e">
        <f t="shared" si="247"/>
        <v>#DIV/0!</v>
      </c>
      <c r="Z362" s="8">
        <f t="shared" si="247"/>
        <v>1.1009652583074547</v>
      </c>
      <c r="AA362" s="8">
        <f t="shared" si="247"/>
        <v>7.2124891681027842E-2</v>
      </c>
      <c r="AB362" s="8">
        <f t="shared" si="247"/>
        <v>0.37688791437242852</v>
      </c>
      <c r="AC362" s="8" t="e">
        <f t="shared" si="247"/>
        <v>#DIV/0!</v>
      </c>
      <c r="AD362" s="8">
        <f t="shared" si="247"/>
        <v>0.12020815280171303</v>
      </c>
      <c r="AE362" s="8">
        <f t="shared" si="247"/>
        <v>0.14000714267493647</v>
      </c>
      <c r="AF362" s="8">
        <f t="shared" si="247"/>
        <v>7.4953318805774494E-2</v>
      </c>
      <c r="AG362" s="8">
        <f t="shared" si="247"/>
        <v>0.20293964620053925</v>
      </c>
      <c r="AH362" s="8" t="e">
        <f t="shared" si="247"/>
        <v>#DIV/0!</v>
      </c>
      <c r="AI362" s="8">
        <f t="shared" si="247"/>
        <v>1.4474475810888634</v>
      </c>
      <c r="AJ362" s="8" t="e">
        <f t="shared" si="247"/>
        <v>#DIV/0!</v>
      </c>
      <c r="AK362" s="8" t="e">
        <f t="shared" si="247"/>
        <v>#DIV/0!</v>
      </c>
      <c r="AL362" s="8" t="e">
        <f t="shared" si="247"/>
        <v>#DIV/0!</v>
      </c>
      <c r="AM362" s="8">
        <f t="shared" si="247"/>
        <v>0.2227386360737631</v>
      </c>
      <c r="AN362" s="8">
        <f t="shared" si="247"/>
        <v>2.7577164466275356E-2</v>
      </c>
      <c r="AO362" s="8">
        <f t="shared" si="247"/>
        <v>6.6468037431535454E-2</v>
      </c>
      <c r="AP362" s="8">
        <f t="shared" si="247"/>
        <v>0.83014336111300668</v>
      </c>
      <c r="AQ362" s="8" t="e">
        <f t="shared" si="247"/>
        <v>#DIV/0!</v>
      </c>
      <c r="AR362" s="8" t="e">
        <f t="shared" si="247"/>
        <v>#DIV/0!</v>
      </c>
    </row>
    <row r="363" spans="1:44" x14ac:dyDescent="0.2">
      <c r="A363" s="43" t="s">
        <v>199</v>
      </c>
      <c r="C363" s="8">
        <f t="shared" ref="C363:E364" si="248">_xlfn.STDEV.S(C339,C5)</f>
        <v>0.29203510063004451</v>
      </c>
      <c r="D363" s="8">
        <f t="shared" si="248"/>
        <v>0.5303300858899106</v>
      </c>
      <c r="E363" s="8">
        <f t="shared" si="248"/>
        <v>0.13435028842544369</v>
      </c>
      <c r="F363" s="15"/>
      <c r="G363" s="14">
        <f t="shared" ref="G363:AR363" si="249">_xlfn.STDEV.S(G339,G5)</f>
        <v>4.2367312543275535</v>
      </c>
      <c r="H363" s="8">
        <f t="shared" si="249"/>
        <v>8.0610173055266438E-2</v>
      </c>
      <c r="I363" s="8">
        <f t="shared" si="249"/>
        <v>0.16263455967290624</v>
      </c>
      <c r="J363" s="14">
        <f t="shared" si="249"/>
        <v>283.03843963165122</v>
      </c>
      <c r="K363" s="8">
        <f t="shared" si="249"/>
        <v>27.082189719444777</v>
      </c>
      <c r="L363" s="8">
        <f t="shared" si="249"/>
        <v>40.305086527633208</v>
      </c>
      <c r="M363" s="8">
        <f t="shared" si="249"/>
        <v>253.23084824548093</v>
      </c>
      <c r="N363" s="8">
        <f t="shared" si="249"/>
        <v>0.22627416997969416</v>
      </c>
      <c r="O363" s="8">
        <f t="shared" si="249"/>
        <v>6.0104076400856536</v>
      </c>
      <c r="P363" s="8">
        <f t="shared" si="249"/>
        <v>6.0811183182043047</v>
      </c>
      <c r="Q363" s="8">
        <f t="shared" si="249"/>
        <v>14.2128463018496</v>
      </c>
      <c r="R363" s="8">
        <f t="shared" si="249"/>
        <v>21.849599538664332</v>
      </c>
      <c r="S363" s="8">
        <f t="shared" si="249"/>
        <v>1.1808683245815357</v>
      </c>
      <c r="T363" s="8" t="e">
        <f t="shared" si="249"/>
        <v>#DIV/0!</v>
      </c>
      <c r="U363" s="8">
        <f t="shared" si="249"/>
        <v>4.5254833995939086</v>
      </c>
      <c r="V363" s="8">
        <f t="shared" si="249"/>
        <v>3.1466251762801374</v>
      </c>
      <c r="W363" s="8">
        <f t="shared" si="249"/>
        <v>2.2556706319850863</v>
      </c>
      <c r="X363" s="8">
        <f t="shared" si="249"/>
        <v>1.8384776310850254E-2</v>
      </c>
      <c r="Y363" s="8" t="e">
        <f t="shared" si="249"/>
        <v>#DIV/0!</v>
      </c>
      <c r="Z363" s="8">
        <f t="shared" si="249"/>
        <v>2.3334523779156116</v>
      </c>
      <c r="AA363" s="8">
        <f t="shared" si="249"/>
        <v>2.7577164466275381E-2</v>
      </c>
      <c r="AB363" s="8">
        <f t="shared" si="249"/>
        <v>0.2022325394193526</v>
      </c>
      <c r="AC363" s="8" t="e">
        <f t="shared" si="249"/>
        <v>#DIV/0!</v>
      </c>
      <c r="AD363" s="8">
        <f t="shared" si="249"/>
        <v>0.24960869375885142</v>
      </c>
      <c r="AE363" s="8">
        <f t="shared" si="249"/>
        <v>0.195868578388674</v>
      </c>
      <c r="AF363" s="8">
        <f t="shared" si="249"/>
        <v>2.9698484809835023E-2</v>
      </c>
      <c r="AG363" s="8">
        <f t="shared" si="249"/>
        <v>0.24112341238461163</v>
      </c>
      <c r="AH363" s="8" t="e">
        <f t="shared" si="249"/>
        <v>#DIV/0!</v>
      </c>
      <c r="AI363" s="8">
        <f t="shared" si="249"/>
        <v>1.3477455249415604</v>
      </c>
      <c r="AJ363" s="8" t="e">
        <f t="shared" si="249"/>
        <v>#DIV/0!</v>
      </c>
      <c r="AK363" s="8" t="e">
        <f t="shared" si="249"/>
        <v>#DIV/0!</v>
      </c>
      <c r="AL363" s="8" t="e">
        <f t="shared" si="249"/>
        <v>#DIV/0!</v>
      </c>
      <c r="AM363" s="8">
        <f t="shared" si="249"/>
        <v>0.2050609665440988</v>
      </c>
      <c r="AN363" s="8">
        <f t="shared" si="249"/>
        <v>4.8790367901871856E-2</v>
      </c>
      <c r="AO363" s="8">
        <f t="shared" si="249"/>
        <v>2.4041630560342638E-2</v>
      </c>
      <c r="AP363" s="8">
        <f t="shared" si="249"/>
        <v>2.3164818151671294</v>
      </c>
      <c r="AQ363" s="8" t="e">
        <f t="shared" si="249"/>
        <v>#DIV/0!</v>
      </c>
      <c r="AR363" s="8" t="e">
        <f t="shared" si="249"/>
        <v>#DIV/0!</v>
      </c>
    </row>
    <row r="364" spans="1:44" x14ac:dyDescent="0.2">
      <c r="A364" s="43" t="s">
        <v>200</v>
      </c>
      <c r="C364" s="8">
        <f t="shared" si="248"/>
        <v>7.9903066274079865E-2</v>
      </c>
      <c r="D364" s="8">
        <f t="shared" si="248"/>
        <v>0.10040916292848936</v>
      </c>
      <c r="E364" s="8">
        <f t="shared" si="248"/>
        <v>7.0710678118653244E-3</v>
      </c>
      <c r="F364" s="15"/>
      <c r="G364" s="14">
        <f t="shared" ref="G364:AR364" si="250">_xlfn.STDEV.S(G340,G6)</f>
        <v>21.694400913902371</v>
      </c>
      <c r="H364" s="8">
        <f t="shared" si="250"/>
        <v>4.1012193308819792E-2</v>
      </c>
      <c r="I364" s="8">
        <f t="shared" si="250"/>
        <v>0.24041630560342606</v>
      </c>
      <c r="J364" s="14">
        <f t="shared" si="250"/>
        <v>629.32503525602601</v>
      </c>
      <c r="K364" s="8">
        <f t="shared" si="250"/>
        <v>6.0104076400856536</v>
      </c>
      <c r="L364" s="8">
        <f t="shared" si="250"/>
        <v>11.384419177103432</v>
      </c>
      <c r="M364" s="8">
        <f t="shared" si="250"/>
        <v>33.234018715767732</v>
      </c>
      <c r="N364" s="8">
        <f t="shared" si="250"/>
        <v>5.6568542494923851E-2</v>
      </c>
      <c r="O364" s="8">
        <f t="shared" si="250"/>
        <v>2.1991020894901623</v>
      </c>
      <c r="P364" s="8">
        <f t="shared" si="250"/>
        <v>1.2727922061357835</v>
      </c>
      <c r="Q364" s="8">
        <f t="shared" si="250"/>
        <v>9.2630988335437685</v>
      </c>
      <c r="R364" s="8">
        <f t="shared" si="250"/>
        <v>19.091883092036785</v>
      </c>
      <c r="S364" s="8">
        <f t="shared" si="250"/>
        <v>1.3788582233137672</v>
      </c>
      <c r="T364" s="8">
        <f t="shared" si="250"/>
        <v>0.91923881554251108</v>
      </c>
      <c r="U364" s="8">
        <f t="shared" si="250"/>
        <v>17.465537495307718</v>
      </c>
      <c r="V364" s="8">
        <f t="shared" si="250"/>
        <v>3.1324830406564055</v>
      </c>
      <c r="W364" s="8">
        <f t="shared" si="250"/>
        <v>16.192745289171942</v>
      </c>
      <c r="X364" s="8">
        <f t="shared" si="250"/>
        <v>1.124299782086613</v>
      </c>
      <c r="Y364" s="8" t="e">
        <f t="shared" si="250"/>
        <v>#DIV/0!</v>
      </c>
      <c r="Z364" s="8">
        <f t="shared" si="250"/>
        <v>0.56568542494924612</v>
      </c>
      <c r="AA364" s="8">
        <f t="shared" si="250"/>
        <v>2.1213203435595972E-2</v>
      </c>
      <c r="AB364" s="8">
        <f t="shared" si="250"/>
        <v>0.12020815280171429</v>
      </c>
      <c r="AC364" s="8" t="e">
        <f t="shared" si="250"/>
        <v>#DIV/0!</v>
      </c>
      <c r="AD364" s="8">
        <f t="shared" si="250"/>
        <v>0.59396969619669981</v>
      </c>
      <c r="AE364" s="8">
        <f t="shared" si="250"/>
        <v>0.44830569927227137</v>
      </c>
      <c r="AF364" s="8" t="e">
        <f t="shared" si="250"/>
        <v>#DIV/0!</v>
      </c>
      <c r="AG364" s="8">
        <f t="shared" si="250"/>
        <v>0.31112698372208053</v>
      </c>
      <c r="AH364" s="8">
        <f t="shared" si="250"/>
        <v>6.9296464556281634E-2</v>
      </c>
      <c r="AI364" s="8" t="e">
        <f t="shared" si="250"/>
        <v>#DIV/0!</v>
      </c>
      <c r="AJ364" s="8">
        <f t="shared" si="250"/>
        <v>0.13717871555018943</v>
      </c>
      <c r="AK364" s="8" t="e">
        <f t="shared" si="250"/>
        <v>#DIV/0!</v>
      </c>
      <c r="AL364" s="8" t="e">
        <f t="shared" si="250"/>
        <v>#DIV/0!</v>
      </c>
      <c r="AM364" s="8">
        <f t="shared" si="250"/>
        <v>3.8890872965260226E-2</v>
      </c>
      <c r="AN364" s="8">
        <f t="shared" si="250"/>
        <v>3.8890872965260115E-2</v>
      </c>
      <c r="AO364" s="8">
        <f t="shared" si="250"/>
        <v>0.20576807332528496</v>
      </c>
      <c r="AP364" s="8" t="e">
        <f t="shared" si="250"/>
        <v>#DIV/0!</v>
      </c>
      <c r="AQ364" s="8">
        <f t="shared" si="250"/>
        <v>0.12232947314527275</v>
      </c>
      <c r="AR364" s="8" t="e">
        <f t="shared" si="250"/>
        <v>#DIV/0!</v>
      </c>
    </row>
    <row r="365" spans="1:44" x14ac:dyDescent="0.2">
      <c r="A365" s="43" t="s">
        <v>201</v>
      </c>
      <c r="C365" s="8">
        <f t="shared" ref="C365:E366" si="251">_xlfn.STDEV.S(C341,C6)</f>
        <v>1.8384776310850094E-2</v>
      </c>
      <c r="D365" s="8">
        <f t="shared" si="251"/>
        <v>0.34011836175072929</v>
      </c>
      <c r="E365" s="8">
        <f t="shared" si="251"/>
        <v>0.68589357775095161</v>
      </c>
      <c r="F365" s="15"/>
      <c r="G365" s="14">
        <f t="shared" ref="G365:AR365" si="252">_xlfn.STDEV.S(G341,G6)</f>
        <v>25.866808219980307</v>
      </c>
      <c r="H365" s="8">
        <f t="shared" si="252"/>
        <v>6.7175144212721999E-2</v>
      </c>
      <c r="I365" s="8">
        <f t="shared" si="252"/>
        <v>0.30405591591021525</v>
      </c>
      <c r="J365" s="14">
        <f t="shared" si="252"/>
        <v>339.41125496954152</v>
      </c>
      <c r="K365" s="8">
        <f t="shared" si="252"/>
        <v>0.77781745930521828</v>
      </c>
      <c r="L365" s="8">
        <f t="shared" si="252"/>
        <v>17.465537495307718</v>
      </c>
      <c r="M365" s="8">
        <f t="shared" si="252"/>
        <v>111.01576464628796</v>
      </c>
      <c r="N365" s="8">
        <f t="shared" si="252"/>
        <v>0.66468037431535432</v>
      </c>
      <c r="O365" s="8">
        <f t="shared" si="252"/>
        <v>3.7123106012293743</v>
      </c>
      <c r="P365" s="8">
        <f t="shared" si="252"/>
        <v>1.697056274847718</v>
      </c>
      <c r="Q365" s="8">
        <f t="shared" si="252"/>
        <v>14.778531726798848</v>
      </c>
      <c r="R365" s="8">
        <f t="shared" si="252"/>
        <v>21.849599538664375</v>
      </c>
      <c r="S365" s="8">
        <f t="shared" si="252"/>
        <v>2.1425335469952396</v>
      </c>
      <c r="T365" s="8">
        <f t="shared" si="252"/>
        <v>1.1737972567696688</v>
      </c>
      <c r="U365" s="8">
        <f t="shared" si="252"/>
        <v>5.6568542494923806</v>
      </c>
      <c r="V365" s="8">
        <f t="shared" si="252"/>
        <v>1.6546298679765212</v>
      </c>
      <c r="W365" s="8">
        <f t="shared" si="252"/>
        <v>9.1216774773064664</v>
      </c>
      <c r="X365" s="8">
        <f t="shared" si="252"/>
        <v>1.4212846301849604</v>
      </c>
      <c r="Y365" s="8" t="e">
        <f t="shared" si="252"/>
        <v>#DIV/0!</v>
      </c>
      <c r="Z365" s="8">
        <f t="shared" si="252"/>
        <v>1.2727922061357937</v>
      </c>
      <c r="AA365" s="8">
        <f t="shared" si="252"/>
        <v>0.24041630560342606</v>
      </c>
      <c r="AB365" s="8">
        <f t="shared" si="252"/>
        <v>0.48083261120685211</v>
      </c>
      <c r="AC365" s="8" t="e">
        <f t="shared" si="252"/>
        <v>#DIV/0!</v>
      </c>
      <c r="AD365" s="8">
        <f t="shared" si="252"/>
        <v>1.4283556979968257</v>
      </c>
      <c r="AE365" s="8">
        <f t="shared" si="252"/>
        <v>0.57841334701059621</v>
      </c>
      <c r="AF365" s="8" t="e">
        <f t="shared" si="252"/>
        <v>#DIV/0!</v>
      </c>
      <c r="AG365" s="8">
        <f t="shared" si="252"/>
        <v>0.2976919548795367</v>
      </c>
      <c r="AH365" s="8">
        <f t="shared" si="252"/>
        <v>2.9698484809835023E-2</v>
      </c>
      <c r="AI365" s="8" t="e">
        <f t="shared" si="252"/>
        <v>#DIV/0!</v>
      </c>
      <c r="AJ365" s="8">
        <f t="shared" si="252"/>
        <v>5.0911688245431463E-2</v>
      </c>
      <c r="AK365" s="8" t="e">
        <f t="shared" si="252"/>
        <v>#DIV/0!</v>
      </c>
      <c r="AL365" s="8" t="e">
        <f t="shared" si="252"/>
        <v>#DIV/0!</v>
      </c>
      <c r="AM365" s="8">
        <f t="shared" si="252"/>
        <v>0.24395183950935886</v>
      </c>
      <c r="AN365" s="8">
        <f t="shared" si="252"/>
        <v>1.2020815280171319E-2</v>
      </c>
      <c r="AO365" s="8">
        <f t="shared" si="252"/>
        <v>0.35850313806157941</v>
      </c>
      <c r="AP365" s="8" t="e">
        <f t="shared" si="252"/>
        <v>#DIV/0!</v>
      </c>
      <c r="AQ365" s="8">
        <f t="shared" si="252"/>
        <v>2.2627416997969541E-2</v>
      </c>
      <c r="AR365" s="8" t="e">
        <f t="shared" si="252"/>
        <v>#DIV/0!</v>
      </c>
    </row>
    <row r="366" spans="1:44" x14ac:dyDescent="0.2">
      <c r="A366" s="43" t="s">
        <v>204</v>
      </c>
      <c r="C366" s="8">
        <f t="shared" si="251"/>
        <v>3.6062445840514032E-2</v>
      </c>
      <c r="D366" s="8">
        <f t="shared" si="251"/>
        <v>2.8284271247461927E-3</v>
      </c>
      <c r="E366" s="8">
        <f t="shared" si="251"/>
        <v>0.5303300858899106</v>
      </c>
      <c r="F366" s="15"/>
      <c r="G366" s="14">
        <f t="shared" ref="G366:AR366" si="253">_xlfn.STDEV.S(G342,G7)</f>
        <v>0.72874778422476272</v>
      </c>
      <c r="H366" s="8">
        <f t="shared" si="253"/>
        <v>9.5459415460183925E-2</v>
      </c>
      <c r="I366" s="8">
        <f t="shared" si="253"/>
        <v>0.25738686835190322</v>
      </c>
      <c r="J366" s="14">
        <f t="shared" si="253"/>
        <v>240.41630560342617</v>
      </c>
      <c r="K366" s="8">
        <f t="shared" si="253"/>
        <v>13.859292911256347</v>
      </c>
      <c r="L366" s="8">
        <f t="shared" si="253"/>
        <v>0.25455844122715671</v>
      </c>
      <c r="M366" s="8">
        <f t="shared" si="253"/>
        <v>20.506096654409877</v>
      </c>
      <c r="N366" s="8">
        <f t="shared" si="253"/>
        <v>0.41012193308819761</v>
      </c>
      <c r="O366" s="8">
        <f t="shared" si="253"/>
        <v>4.9497474683058526E-2</v>
      </c>
      <c r="P366" s="8" t="e">
        <f t="shared" si="253"/>
        <v>#DIV/0!</v>
      </c>
      <c r="Q366" s="8" t="e">
        <f t="shared" si="253"/>
        <v>#DIV/0!</v>
      </c>
      <c r="R366" s="8">
        <f t="shared" si="253"/>
        <v>4.9497474683058327</v>
      </c>
      <c r="S366" s="8">
        <f t="shared" si="253"/>
        <v>1.1172287142747439</v>
      </c>
      <c r="T366" s="8">
        <f t="shared" si="253"/>
        <v>1.5132085117392122</v>
      </c>
      <c r="U366" s="8">
        <f t="shared" si="253"/>
        <v>12.869343417595156</v>
      </c>
      <c r="V366" s="8">
        <f t="shared" si="253"/>
        <v>3.9244426355853395</v>
      </c>
      <c r="W366" s="8">
        <f t="shared" si="253"/>
        <v>13.08147545195113</v>
      </c>
      <c r="X366" s="8" t="e">
        <f t="shared" si="253"/>
        <v>#DIV/0!</v>
      </c>
      <c r="Y366" s="8">
        <f t="shared" si="253"/>
        <v>0.16192745289172</v>
      </c>
      <c r="Z366" s="8">
        <f t="shared" si="253"/>
        <v>34.789653634378169</v>
      </c>
      <c r="AA366" s="8">
        <f t="shared" si="253"/>
        <v>0.18384776310850345</v>
      </c>
      <c r="AB366" s="8">
        <f t="shared" si="253"/>
        <v>2.078893936688448</v>
      </c>
      <c r="AC366" s="8">
        <f t="shared" si="253"/>
        <v>0.43911331111684571</v>
      </c>
      <c r="AD366" s="8">
        <f t="shared" si="253"/>
        <v>0.85559920523572308</v>
      </c>
      <c r="AE366" s="8">
        <f t="shared" si="253"/>
        <v>0.12869343417595192</v>
      </c>
      <c r="AF366" s="8">
        <f t="shared" si="253"/>
        <v>9.6873629022557028E-2</v>
      </c>
      <c r="AG366" s="8">
        <f t="shared" si="253"/>
        <v>0.22698127676088156</v>
      </c>
      <c r="AH366" s="8">
        <f t="shared" si="253"/>
        <v>9.121677477306471E-2</v>
      </c>
      <c r="AI366" s="8" t="e">
        <f t="shared" si="253"/>
        <v>#DIV/0!</v>
      </c>
      <c r="AJ366" s="8">
        <f t="shared" si="253"/>
        <v>9.8287842584930118E-2</v>
      </c>
      <c r="AK366" s="8" t="e">
        <f t="shared" si="253"/>
        <v>#DIV/0!</v>
      </c>
      <c r="AL366" s="8">
        <f t="shared" si="253"/>
        <v>5.4447222151364168E-2</v>
      </c>
      <c r="AM366" s="8">
        <f t="shared" si="253"/>
        <v>0.21283914113715091</v>
      </c>
      <c r="AN366" s="8">
        <f t="shared" si="253"/>
        <v>4.2426406871192854E-2</v>
      </c>
      <c r="AO366" s="8">
        <f t="shared" si="253"/>
        <v>1.0606601717798614E-2</v>
      </c>
      <c r="AP366" s="8">
        <f t="shared" si="253"/>
        <v>0.71629916934197257</v>
      </c>
      <c r="AQ366" s="8">
        <f t="shared" si="253"/>
        <v>0.63498188950552004</v>
      </c>
      <c r="AR366" s="8">
        <f t="shared" si="253"/>
        <v>3.8890872965260066E-2</v>
      </c>
    </row>
    <row r="367" spans="1:44" x14ac:dyDescent="0.2">
      <c r="A367" s="43" t="s">
        <v>202</v>
      </c>
      <c r="C367" s="8">
        <f>_xlfn.STDEV.S(C343,C7)</f>
        <v>4.9497474683059157E-3</v>
      </c>
      <c r="D367" s="8">
        <f>_xlfn.STDEV.S(D343,D7)</f>
        <v>6.4346717087975958E-2</v>
      </c>
      <c r="E367" s="8">
        <f>_xlfn.STDEV.S(E343,E7)</f>
        <v>0.82024386617639522</v>
      </c>
      <c r="F367" s="15"/>
      <c r="G367" s="14">
        <f t="shared" ref="G367:AR367" si="254">_xlfn.STDEV.S(G343,G7)</f>
        <v>2.0676544744014929</v>
      </c>
      <c r="H367" s="8">
        <f t="shared" si="254"/>
        <v>2.5455844122715732E-2</v>
      </c>
      <c r="I367" s="8">
        <f t="shared" si="254"/>
        <v>0.2340523445727469</v>
      </c>
      <c r="J367" s="14">
        <f t="shared" si="254"/>
        <v>197.98989873223331</v>
      </c>
      <c r="K367" s="8">
        <f t="shared" si="254"/>
        <v>16.334166645409265</v>
      </c>
      <c r="L367" s="8">
        <f t="shared" si="254"/>
        <v>0.94752308678997355</v>
      </c>
      <c r="M367" s="8">
        <f t="shared" si="254"/>
        <v>33.941125496954278</v>
      </c>
      <c r="N367" s="8">
        <f t="shared" si="254"/>
        <v>0.37476659402887097</v>
      </c>
      <c r="O367" s="8">
        <f t="shared" si="254"/>
        <v>0.27577164466275395</v>
      </c>
      <c r="P367" s="8" t="e">
        <f t="shared" si="254"/>
        <v>#DIV/0!</v>
      </c>
      <c r="Q367" s="8" t="e">
        <f t="shared" si="254"/>
        <v>#DIV/0!</v>
      </c>
      <c r="R367" s="8">
        <f t="shared" si="254"/>
        <v>3.0405591591021626</v>
      </c>
      <c r="S367" s="8">
        <f t="shared" si="254"/>
        <v>0.76367532368147018</v>
      </c>
      <c r="T367" s="8">
        <f t="shared" si="254"/>
        <v>2.3900209204105325</v>
      </c>
      <c r="U367" s="8">
        <f t="shared" si="254"/>
        <v>4.1012193308819835</v>
      </c>
      <c r="V367" s="8">
        <f t="shared" si="254"/>
        <v>2.9344931419241713</v>
      </c>
      <c r="W367" s="8">
        <f t="shared" si="254"/>
        <v>6.9296464556281734</v>
      </c>
      <c r="X367" s="8" t="e">
        <f t="shared" si="254"/>
        <v>#DIV/0!</v>
      </c>
      <c r="Y367" s="8">
        <f t="shared" si="254"/>
        <v>2.1213203435596444E-2</v>
      </c>
      <c r="Z367" s="8">
        <f t="shared" si="254"/>
        <v>25.102290732122437</v>
      </c>
      <c r="AA367" s="8">
        <f t="shared" si="254"/>
        <v>0.54447222151364127</v>
      </c>
      <c r="AB367" s="8">
        <f t="shared" si="254"/>
        <v>0.61518289963229456</v>
      </c>
      <c r="AC367" s="8">
        <f t="shared" si="254"/>
        <v>0.34082546853191603</v>
      </c>
      <c r="AD367" s="8">
        <f t="shared" si="254"/>
        <v>1.4142135623730649E-2</v>
      </c>
      <c r="AE367" s="8">
        <f t="shared" si="254"/>
        <v>4.5254833995939082E-2</v>
      </c>
      <c r="AF367" s="8">
        <f t="shared" si="254"/>
        <v>8.4852813742385784E-3</v>
      </c>
      <c r="AG367" s="8">
        <f t="shared" si="254"/>
        <v>0.11737972567696651</v>
      </c>
      <c r="AH367" s="8">
        <f t="shared" si="254"/>
        <v>1.9798989873223347E-2</v>
      </c>
      <c r="AI367" s="8" t="e">
        <f t="shared" si="254"/>
        <v>#DIV/0!</v>
      </c>
      <c r="AJ367" s="8">
        <f t="shared" si="254"/>
        <v>2.4748737341529263E-2</v>
      </c>
      <c r="AK367" s="8" t="e">
        <f t="shared" si="254"/>
        <v>#DIV/0!</v>
      </c>
      <c r="AL367" s="8">
        <f t="shared" si="254"/>
        <v>5.2325901807804526E-2</v>
      </c>
      <c r="AM367" s="8">
        <f t="shared" si="254"/>
        <v>1.5556349186103902E-2</v>
      </c>
      <c r="AN367" s="8">
        <f t="shared" si="254"/>
        <v>1.555634918610406E-2</v>
      </c>
      <c r="AO367" s="8">
        <f t="shared" si="254"/>
        <v>7.2124891681028064E-2</v>
      </c>
      <c r="AP367" s="8">
        <f t="shared" si="254"/>
        <v>0.84428549673673836</v>
      </c>
      <c r="AQ367" s="8">
        <f t="shared" si="254"/>
        <v>0.33021886681411805</v>
      </c>
      <c r="AR367" s="8">
        <f t="shared" si="254"/>
        <v>5.0911688245431463E-2</v>
      </c>
    </row>
  </sheetData>
  <conditionalFormatting sqref="U338:AR343 C338:S343 C12:AA24">
    <cfRule type="cellIs" dxfId="147" priority="152" operator="lessThan">
      <formula>#REF!</formula>
    </cfRule>
  </conditionalFormatting>
  <conditionalFormatting sqref="T338:T343">
    <cfRule type="cellIs" dxfId="146" priority="151" operator="lessThan">
      <formula>#REF!</formula>
    </cfRule>
  </conditionalFormatting>
  <conditionalFormatting sqref="C11:AR25 C338:AR343 C233:AR233 H234:AR244 C288:AR297 C80:AR89">
    <cfRule type="cellIs" dxfId="145" priority="150" operator="equal">
      <formula>0</formula>
    </cfRule>
  </conditionalFormatting>
  <conditionalFormatting sqref="AR244">
    <cfRule type="cellIs" dxfId="144" priority="93" operator="lessThan">
      <formula>#REF!</formula>
    </cfRule>
  </conditionalFormatting>
  <conditionalFormatting sqref="C233:C242">
    <cfRule type="cellIs" dxfId="143" priority="149" operator="lessThan">
      <formula>#REF!</formula>
    </cfRule>
  </conditionalFormatting>
  <conditionalFormatting sqref="T239:T242 D233:N233 R233:S242 U233:AR242 D234:F242 H234:N242 G234:G244">
    <cfRule type="cellIs" dxfId="142" priority="148" operator="lessThan">
      <formula>#REF!</formula>
    </cfRule>
  </conditionalFormatting>
  <conditionalFormatting sqref="O233:P242">
    <cfRule type="cellIs" dxfId="141" priority="147" operator="lessThan">
      <formula>#REF!</formula>
    </cfRule>
  </conditionalFormatting>
  <conditionalFormatting sqref="Q233:Q242">
    <cfRule type="cellIs" dxfId="140" priority="146" operator="lessThan">
      <formula>#REF!</formula>
    </cfRule>
  </conditionalFormatting>
  <conditionalFormatting sqref="T233:T238">
    <cfRule type="cellIs" dxfId="139" priority="145" operator="lessThan">
      <formula>#REF!</formula>
    </cfRule>
  </conditionalFormatting>
  <conditionalFormatting sqref="C234:F242 G234:G244">
    <cfRule type="cellIs" dxfId="138" priority="144" operator="equal">
      <formula>0</formula>
    </cfRule>
  </conditionalFormatting>
  <conditionalFormatting sqref="AL240">
    <cfRule type="cellIs" dxfId="137" priority="143" operator="equal">
      <formula>0</formula>
    </cfRule>
  </conditionalFormatting>
  <conditionalFormatting sqref="AR240">
    <cfRule type="cellIs" dxfId="136" priority="142" operator="lessThan">
      <formula>#REF!</formula>
    </cfRule>
  </conditionalFormatting>
  <conditionalFormatting sqref="AL242">
    <cfRule type="cellIs" dxfId="135" priority="141" operator="equal">
      <formula>0</formula>
    </cfRule>
  </conditionalFormatting>
  <conditionalFormatting sqref="AR241">
    <cfRule type="cellIs" dxfId="134" priority="140" operator="lessThan">
      <formula>#REF!</formula>
    </cfRule>
  </conditionalFormatting>
  <conditionalFormatting sqref="AR242">
    <cfRule type="cellIs" dxfId="133" priority="139" operator="lessThan">
      <formula>#REF!</formula>
    </cfRule>
  </conditionalFormatting>
  <conditionalFormatting sqref="C243">
    <cfRule type="cellIs" dxfId="132" priority="138" operator="lessThan">
      <formula>#REF!</formula>
    </cfRule>
  </conditionalFormatting>
  <conditionalFormatting sqref="D243:F243 R243:AR243 H243:N243">
    <cfRule type="cellIs" dxfId="131" priority="137" operator="lessThan">
      <formula>#REF!</formula>
    </cfRule>
  </conditionalFormatting>
  <conditionalFormatting sqref="O243:P243">
    <cfRule type="cellIs" dxfId="130" priority="136" operator="lessThan">
      <formula>#REF!</formula>
    </cfRule>
  </conditionalFormatting>
  <conditionalFormatting sqref="Q243">
    <cfRule type="cellIs" dxfId="129" priority="135" operator="lessThan">
      <formula>#REF!</formula>
    </cfRule>
  </conditionalFormatting>
  <conditionalFormatting sqref="C243:F244">
    <cfRule type="cellIs" dxfId="128" priority="134" operator="equal">
      <formula>0</formula>
    </cfRule>
  </conditionalFormatting>
  <conditionalFormatting sqref="C244">
    <cfRule type="cellIs" dxfId="127" priority="133" operator="lessThan">
      <formula>#REF!</formula>
    </cfRule>
  </conditionalFormatting>
  <conditionalFormatting sqref="D244">
    <cfRule type="cellIs" dxfId="126" priority="132" operator="lessThan">
      <formula>#REF!</formula>
    </cfRule>
  </conditionalFormatting>
  <conditionalFormatting sqref="E244">
    <cfRule type="cellIs" dxfId="125" priority="131" operator="lessThan">
      <formula>#REF!</formula>
    </cfRule>
  </conditionalFormatting>
  <conditionalFormatting sqref="F244">
    <cfRule type="cellIs" dxfId="124" priority="130" operator="lessThan">
      <formula>#REF!</formula>
    </cfRule>
  </conditionalFormatting>
  <conditionalFormatting sqref="H244">
    <cfRule type="cellIs" dxfId="123" priority="129" operator="lessThan">
      <formula>#REF!</formula>
    </cfRule>
  </conditionalFormatting>
  <conditionalFormatting sqref="I244">
    <cfRule type="cellIs" dxfId="122" priority="128" operator="lessThan">
      <formula>#REF!</formula>
    </cfRule>
  </conditionalFormatting>
  <conditionalFormatting sqref="J244">
    <cfRule type="cellIs" dxfId="121" priority="127" operator="lessThan">
      <formula>#REF!</formula>
    </cfRule>
  </conditionalFormatting>
  <conditionalFormatting sqref="K244">
    <cfRule type="cellIs" dxfId="120" priority="126" operator="lessThan">
      <formula>#REF!</formula>
    </cfRule>
  </conditionalFormatting>
  <conditionalFormatting sqref="L244">
    <cfRule type="cellIs" dxfId="119" priority="125" operator="lessThan">
      <formula>#REF!</formula>
    </cfRule>
  </conditionalFormatting>
  <conditionalFormatting sqref="M244">
    <cfRule type="cellIs" dxfId="118" priority="124" operator="lessThan">
      <formula>#REF!</formula>
    </cfRule>
  </conditionalFormatting>
  <conditionalFormatting sqref="N244">
    <cfRule type="cellIs" dxfId="117" priority="123" operator="lessThan">
      <formula>#REF!</formula>
    </cfRule>
  </conditionalFormatting>
  <conditionalFormatting sqref="O244">
    <cfRule type="cellIs" dxfId="116" priority="122" operator="lessThan">
      <formula>#REF!</formula>
    </cfRule>
  </conditionalFormatting>
  <conditionalFormatting sqref="P244">
    <cfRule type="cellIs" dxfId="115" priority="121" operator="lessThan">
      <formula>#REF!</formula>
    </cfRule>
  </conditionalFormatting>
  <conditionalFormatting sqref="Q244">
    <cfRule type="cellIs" dxfId="114" priority="120" operator="lessThan">
      <formula>#REF!</formula>
    </cfRule>
  </conditionalFormatting>
  <conditionalFormatting sqref="R244">
    <cfRule type="cellIs" dxfId="113" priority="119" operator="lessThan">
      <formula>#REF!</formula>
    </cfRule>
  </conditionalFormatting>
  <conditionalFormatting sqref="S244">
    <cfRule type="cellIs" dxfId="112" priority="118" operator="lessThan">
      <formula>#REF!</formula>
    </cfRule>
  </conditionalFormatting>
  <conditionalFormatting sqref="T244">
    <cfRule type="cellIs" dxfId="111" priority="117" operator="lessThan">
      <formula>#REF!</formula>
    </cfRule>
  </conditionalFormatting>
  <conditionalFormatting sqref="U244">
    <cfRule type="cellIs" dxfId="110" priority="116" operator="lessThan">
      <formula>#REF!</formula>
    </cfRule>
  </conditionalFormatting>
  <conditionalFormatting sqref="V244">
    <cfRule type="cellIs" dxfId="109" priority="115" operator="lessThan">
      <formula>#REF!</formula>
    </cfRule>
  </conditionalFormatting>
  <conditionalFormatting sqref="W244">
    <cfRule type="cellIs" dxfId="108" priority="114" operator="lessThan">
      <formula>#REF!</formula>
    </cfRule>
  </conditionalFormatting>
  <conditionalFormatting sqref="X244">
    <cfRule type="cellIs" dxfId="107" priority="113" operator="lessThan">
      <formula>#REF!</formula>
    </cfRule>
  </conditionalFormatting>
  <conditionalFormatting sqref="Y244">
    <cfRule type="cellIs" dxfId="106" priority="112" operator="lessThan">
      <formula>#REF!</formula>
    </cfRule>
  </conditionalFormatting>
  <conditionalFormatting sqref="Z244">
    <cfRule type="cellIs" dxfId="105" priority="111" operator="lessThan">
      <formula>#REF!</formula>
    </cfRule>
  </conditionalFormatting>
  <conditionalFormatting sqref="AA244">
    <cfRule type="cellIs" dxfId="104" priority="110" operator="lessThan">
      <formula>#REF!</formula>
    </cfRule>
  </conditionalFormatting>
  <conditionalFormatting sqref="AB244">
    <cfRule type="cellIs" dxfId="103" priority="109" operator="lessThan">
      <formula>#REF!</formula>
    </cfRule>
  </conditionalFormatting>
  <conditionalFormatting sqref="AC244">
    <cfRule type="cellIs" dxfId="102" priority="108" operator="lessThan">
      <formula>#REF!</formula>
    </cfRule>
  </conditionalFormatting>
  <conditionalFormatting sqref="AD244">
    <cfRule type="cellIs" dxfId="101" priority="107" operator="lessThan">
      <formula>#REF!</formula>
    </cfRule>
  </conditionalFormatting>
  <conditionalFormatting sqref="AE244">
    <cfRule type="cellIs" dxfId="100" priority="106" operator="lessThan">
      <formula>#REF!</formula>
    </cfRule>
  </conditionalFormatting>
  <conditionalFormatting sqref="AF244">
    <cfRule type="cellIs" dxfId="99" priority="105" operator="lessThan">
      <formula>#REF!</formula>
    </cfRule>
  </conditionalFormatting>
  <conditionalFormatting sqref="AG244">
    <cfRule type="cellIs" dxfId="98" priority="104" operator="lessThan">
      <formula>#REF!</formula>
    </cfRule>
  </conditionalFormatting>
  <conditionalFormatting sqref="AH244">
    <cfRule type="cellIs" dxfId="97" priority="103" operator="lessThan">
      <formula>#REF!</formula>
    </cfRule>
  </conditionalFormatting>
  <conditionalFormatting sqref="AI244">
    <cfRule type="cellIs" dxfId="96" priority="102" operator="lessThan">
      <formula>#REF!</formula>
    </cfRule>
  </conditionalFormatting>
  <conditionalFormatting sqref="AJ244">
    <cfRule type="cellIs" dxfId="95" priority="101" operator="lessThan">
      <formula>#REF!</formula>
    </cfRule>
  </conditionalFormatting>
  <conditionalFormatting sqref="AK244">
    <cfRule type="cellIs" dxfId="94" priority="100" operator="lessThan">
      <formula>#REF!</formula>
    </cfRule>
  </conditionalFormatting>
  <conditionalFormatting sqref="AL244">
    <cfRule type="cellIs" dxfId="93" priority="99" operator="lessThan">
      <formula>#REF!</formula>
    </cfRule>
  </conditionalFormatting>
  <conditionalFormatting sqref="AM244">
    <cfRule type="cellIs" dxfId="92" priority="98" operator="lessThan">
      <formula>#REF!</formula>
    </cfRule>
  </conditionalFormatting>
  <conditionalFormatting sqref="AN244">
    <cfRule type="cellIs" dxfId="91" priority="97" operator="lessThan">
      <formula>#REF!</formula>
    </cfRule>
  </conditionalFormatting>
  <conditionalFormatting sqref="AO244">
    <cfRule type="cellIs" dxfId="90" priority="96" operator="lessThan">
      <formula>#REF!</formula>
    </cfRule>
  </conditionalFormatting>
  <conditionalFormatting sqref="AP244">
    <cfRule type="cellIs" dxfId="89" priority="95" operator="lessThan">
      <formula>#REF!</formula>
    </cfRule>
  </conditionalFormatting>
  <conditionalFormatting sqref="AQ244">
    <cfRule type="cellIs" dxfId="88" priority="94" operator="lessThan">
      <formula>#REF!</formula>
    </cfRule>
  </conditionalFormatting>
  <conditionalFormatting sqref="C288:C297">
    <cfRule type="cellIs" dxfId="87" priority="92" operator="lessThan">
      <formula>#REF!</formula>
    </cfRule>
  </conditionalFormatting>
  <conditionalFormatting sqref="T294:T297 R288:S297 U288:AR297 D288:N297">
    <cfRule type="cellIs" dxfId="86" priority="91" operator="lessThan">
      <formula>#REF!</formula>
    </cfRule>
  </conditionalFormatting>
  <conditionalFormatting sqref="O288:P297">
    <cfRule type="cellIs" dxfId="85" priority="90" operator="lessThan">
      <formula>#REF!</formula>
    </cfRule>
  </conditionalFormatting>
  <conditionalFormatting sqref="Q288:Q297">
    <cfRule type="cellIs" dxfId="84" priority="89" operator="lessThan">
      <formula>#REF!</formula>
    </cfRule>
  </conditionalFormatting>
  <conditionalFormatting sqref="T288:T293">
    <cfRule type="cellIs" dxfId="83" priority="88" operator="lessThan">
      <formula>#REF!</formula>
    </cfRule>
  </conditionalFormatting>
  <conditionalFormatting sqref="AL296">
    <cfRule type="cellIs" dxfId="82" priority="86" operator="equal">
      <formula>0</formula>
    </cfRule>
  </conditionalFormatting>
  <conditionalFormatting sqref="AR296">
    <cfRule type="cellIs" dxfId="81" priority="85" operator="lessThan">
      <formula>#REF!</formula>
    </cfRule>
  </conditionalFormatting>
  <conditionalFormatting sqref="C11 G17:G25">
    <cfRule type="cellIs" dxfId="80" priority="84" operator="lessThan">
      <formula>#REF!</formula>
    </cfRule>
  </conditionalFormatting>
  <conditionalFormatting sqref="D11">
    <cfRule type="cellIs" dxfId="79" priority="83" operator="lessThan">
      <formula>#REF!</formula>
    </cfRule>
  </conditionalFormatting>
  <conditionalFormatting sqref="E11">
    <cfRule type="cellIs" dxfId="78" priority="82" operator="lessThan">
      <formula>#REF!</formula>
    </cfRule>
  </conditionalFormatting>
  <conditionalFormatting sqref="F11:G11">
    <cfRule type="cellIs" dxfId="77" priority="81" operator="lessThan">
      <formula>#REF!</formula>
    </cfRule>
  </conditionalFormatting>
  <conditionalFormatting sqref="H11">
    <cfRule type="cellIs" dxfId="76" priority="80" operator="lessThan">
      <formula>#REF!</formula>
    </cfRule>
  </conditionalFormatting>
  <conditionalFormatting sqref="I11">
    <cfRule type="cellIs" dxfId="75" priority="79" operator="lessThan">
      <formula>#REF!</formula>
    </cfRule>
  </conditionalFormatting>
  <conditionalFormatting sqref="J11">
    <cfRule type="cellIs" dxfId="74" priority="78" operator="lessThan">
      <formula>#REF!</formula>
    </cfRule>
  </conditionalFormatting>
  <conditionalFormatting sqref="K11">
    <cfRule type="cellIs" dxfId="73" priority="77" operator="lessThan">
      <formula>#REF!</formula>
    </cfRule>
  </conditionalFormatting>
  <conditionalFormatting sqref="L11">
    <cfRule type="cellIs" dxfId="72" priority="76" operator="lessThan">
      <formula>#REF!</formula>
    </cfRule>
  </conditionalFormatting>
  <conditionalFormatting sqref="M11">
    <cfRule type="cellIs" dxfId="71" priority="75" operator="lessThan">
      <formula>#REF!</formula>
    </cfRule>
  </conditionalFormatting>
  <conditionalFormatting sqref="N11">
    <cfRule type="cellIs" dxfId="70" priority="74" operator="lessThan">
      <formula>#REF!</formula>
    </cfRule>
  </conditionalFormatting>
  <conditionalFormatting sqref="O11">
    <cfRule type="cellIs" dxfId="69" priority="73" operator="lessThan">
      <formula>#REF!</formula>
    </cfRule>
  </conditionalFormatting>
  <conditionalFormatting sqref="P11">
    <cfRule type="cellIs" dxfId="68" priority="72" operator="lessThan">
      <formula>#REF!</formula>
    </cfRule>
  </conditionalFormatting>
  <conditionalFormatting sqref="Q11">
    <cfRule type="cellIs" dxfId="67" priority="71" operator="lessThan">
      <formula>#REF!</formula>
    </cfRule>
  </conditionalFormatting>
  <conditionalFormatting sqref="R11">
    <cfRule type="cellIs" dxfId="66" priority="70" operator="lessThan">
      <formula>#REF!</formula>
    </cfRule>
  </conditionalFormatting>
  <conditionalFormatting sqref="S11">
    <cfRule type="cellIs" dxfId="65" priority="69" operator="lessThan">
      <formula>#REF!</formula>
    </cfRule>
  </conditionalFormatting>
  <conditionalFormatting sqref="T11">
    <cfRule type="cellIs" dxfId="64" priority="68" operator="lessThan">
      <formula>#REF!</formula>
    </cfRule>
  </conditionalFormatting>
  <conditionalFormatting sqref="U11">
    <cfRule type="cellIs" dxfId="63" priority="67" operator="lessThan">
      <formula>#REF!</formula>
    </cfRule>
  </conditionalFormatting>
  <conditionalFormatting sqref="V11:W11">
    <cfRule type="cellIs" dxfId="62" priority="66" operator="lessThan">
      <formula>#REF!</formula>
    </cfRule>
  </conditionalFormatting>
  <conditionalFormatting sqref="X11">
    <cfRule type="cellIs" dxfId="61" priority="65" operator="lessThan">
      <formula>#REF!</formula>
    </cfRule>
  </conditionalFormatting>
  <conditionalFormatting sqref="Y11">
    <cfRule type="cellIs" dxfId="60" priority="64" operator="lessThan">
      <formula>#REF!</formula>
    </cfRule>
  </conditionalFormatting>
  <conditionalFormatting sqref="Z11">
    <cfRule type="cellIs" dxfId="59" priority="63" operator="lessThan">
      <formula>#REF!</formula>
    </cfRule>
  </conditionalFormatting>
  <conditionalFormatting sqref="AA11">
    <cfRule type="cellIs" dxfId="58" priority="62" operator="lessThan">
      <formula>#REF!</formula>
    </cfRule>
  </conditionalFormatting>
  <conditionalFormatting sqref="AB11 AB12:AR24">
    <cfRule type="cellIs" dxfId="57" priority="61" operator="lessThan">
      <formula>#REF!</formula>
    </cfRule>
  </conditionalFormatting>
  <conditionalFormatting sqref="AC11">
    <cfRule type="cellIs" dxfId="56" priority="60" operator="lessThan">
      <formula>#REF!</formula>
    </cfRule>
  </conditionalFormatting>
  <conditionalFormatting sqref="AD11">
    <cfRule type="cellIs" dxfId="55" priority="59" operator="lessThan">
      <formula>#REF!</formula>
    </cfRule>
  </conditionalFormatting>
  <conditionalFormatting sqref="AE11">
    <cfRule type="cellIs" dxfId="54" priority="58" operator="lessThan">
      <formula>#REF!</formula>
    </cfRule>
  </conditionalFormatting>
  <conditionalFormatting sqref="AF11">
    <cfRule type="cellIs" dxfId="53" priority="57" operator="lessThan">
      <formula>#REF!</formula>
    </cfRule>
  </conditionalFormatting>
  <conditionalFormatting sqref="AG11">
    <cfRule type="cellIs" dxfId="52" priority="56" operator="lessThan">
      <formula>#REF!</formula>
    </cfRule>
  </conditionalFormatting>
  <conditionalFormatting sqref="AH11">
    <cfRule type="cellIs" dxfId="51" priority="55" operator="lessThan">
      <formula>#REF!</formula>
    </cfRule>
  </conditionalFormatting>
  <conditionalFormatting sqref="AI11">
    <cfRule type="cellIs" dxfId="50" priority="54" operator="lessThan">
      <formula>#REF!</formula>
    </cfRule>
  </conditionalFormatting>
  <conditionalFormatting sqref="AJ11">
    <cfRule type="cellIs" dxfId="49" priority="53" operator="lessThan">
      <formula>#REF!</formula>
    </cfRule>
  </conditionalFormatting>
  <conditionalFormatting sqref="AK11">
    <cfRule type="cellIs" dxfId="48" priority="52" operator="lessThan">
      <formula>#REF!</formula>
    </cfRule>
  </conditionalFormatting>
  <conditionalFormatting sqref="AL11">
    <cfRule type="cellIs" dxfId="47" priority="51" operator="lessThan">
      <formula>#REF!</formula>
    </cfRule>
  </conditionalFormatting>
  <conditionalFormatting sqref="AM11">
    <cfRule type="cellIs" dxfId="46" priority="50" operator="lessThan">
      <formula>#REF!</formula>
    </cfRule>
  </conditionalFormatting>
  <conditionalFormatting sqref="AN11">
    <cfRule type="cellIs" dxfId="45" priority="49" operator="lessThan">
      <formula>#REF!</formula>
    </cfRule>
  </conditionalFormatting>
  <conditionalFormatting sqref="AO11">
    <cfRule type="cellIs" dxfId="44" priority="48" operator="lessThan">
      <formula>#REF!</formula>
    </cfRule>
  </conditionalFormatting>
  <conditionalFormatting sqref="AP11">
    <cfRule type="cellIs" dxfId="43" priority="47" operator="lessThan">
      <formula>#REF!</formula>
    </cfRule>
  </conditionalFormatting>
  <conditionalFormatting sqref="AQ11">
    <cfRule type="cellIs" dxfId="42" priority="46" operator="lessThan">
      <formula>#REF!</formula>
    </cfRule>
  </conditionalFormatting>
  <conditionalFormatting sqref="AR11">
    <cfRule type="cellIs" dxfId="41" priority="45" operator="lessThan">
      <formula>#REF!</formula>
    </cfRule>
  </conditionalFormatting>
  <conditionalFormatting sqref="C25">
    <cfRule type="cellIs" dxfId="40" priority="43" operator="lessThan">
      <formula>#REF!</formula>
    </cfRule>
  </conditionalFormatting>
  <conditionalFormatting sqref="D25">
    <cfRule type="cellIs" dxfId="39" priority="42" operator="lessThan">
      <formula>#REF!</formula>
    </cfRule>
  </conditionalFormatting>
  <conditionalFormatting sqref="E25">
    <cfRule type="cellIs" dxfId="38" priority="41" operator="lessThan">
      <formula>#REF!</formula>
    </cfRule>
  </conditionalFormatting>
  <conditionalFormatting sqref="F25:G25">
    <cfRule type="cellIs" dxfId="37" priority="40" operator="lessThan">
      <formula>#REF!</formula>
    </cfRule>
  </conditionalFormatting>
  <conditionalFormatting sqref="H25">
    <cfRule type="cellIs" dxfId="36" priority="39" operator="lessThan">
      <formula>#REF!</formula>
    </cfRule>
  </conditionalFormatting>
  <conditionalFormatting sqref="I25">
    <cfRule type="cellIs" dxfId="35" priority="38" operator="lessThan">
      <formula>#REF!</formula>
    </cfRule>
  </conditionalFormatting>
  <conditionalFormatting sqref="J25">
    <cfRule type="cellIs" dxfId="34" priority="37" operator="lessThan">
      <formula>#REF!</formula>
    </cfRule>
  </conditionalFormatting>
  <conditionalFormatting sqref="K25">
    <cfRule type="cellIs" dxfId="33" priority="36" operator="lessThan">
      <formula>#REF!</formula>
    </cfRule>
  </conditionalFormatting>
  <conditionalFormatting sqref="L25">
    <cfRule type="cellIs" dxfId="32" priority="35" operator="lessThan">
      <formula>#REF!</formula>
    </cfRule>
  </conditionalFormatting>
  <conditionalFormatting sqref="M25">
    <cfRule type="cellIs" dxfId="31" priority="34" operator="lessThan">
      <formula>#REF!</formula>
    </cfRule>
  </conditionalFormatting>
  <conditionalFormatting sqref="N25">
    <cfRule type="cellIs" dxfId="30" priority="33" operator="lessThan">
      <formula>#REF!</formula>
    </cfRule>
  </conditionalFormatting>
  <conditionalFormatting sqref="O25">
    <cfRule type="cellIs" dxfId="29" priority="32" operator="lessThan">
      <formula>#REF!</formula>
    </cfRule>
  </conditionalFormatting>
  <conditionalFormatting sqref="P25">
    <cfRule type="cellIs" dxfId="28" priority="31" operator="lessThan">
      <formula>#REF!</formula>
    </cfRule>
  </conditionalFormatting>
  <conditionalFormatting sqref="Q25">
    <cfRule type="cellIs" dxfId="27" priority="30" operator="lessThan">
      <formula>#REF!</formula>
    </cfRule>
  </conditionalFormatting>
  <conditionalFormatting sqref="R25">
    <cfRule type="cellIs" dxfId="26" priority="29" operator="lessThan">
      <formula>#REF!</formula>
    </cfRule>
  </conditionalFormatting>
  <conditionalFormatting sqref="S25">
    <cfRule type="cellIs" dxfId="25" priority="28" operator="lessThan">
      <formula>#REF!</formula>
    </cfRule>
  </conditionalFormatting>
  <conditionalFormatting sqref="T25">
    <cfRule type="cellIs" dxfId="24" priority="27" operator="lessThan">
      <formula>#REF!</formula>
    </cfRule>
  </conditionalFormatting>
  <conditionalFormatting sqref="U25">
    <cfRule type="cellIs" dxfId="23" priority="26" operator="lessThan">
      <formula>#REF!</formula>
    </cfRule>
  </conditionalFormatting>
  <conditionalFormatting sqref="V25">
    <cfRule type="cellIs" dxfId="22" priority="25" operator="lessThan">
      <formula>#REF!</formula>
    </cfRule>
  </conditionalFormatting>
  <conditionalFormatting sqref="W25">
    <cfRule type="cellIs" dxfId="21" priority="24" operator="lessThan">
      <formula>#REF!</formula>
    </cfRule>
  </conditionalFormatting>
  <conditionalFormatting sqref="X25">
    <cfRule type="cellIs" dxfId="20" priority="23" operator="lessThan">
      <formula>#REF!</formula>
    </cfRule>
  </conditionalFormatting>
  <conditionalFormatting sqref="Y25">
    <cfRule type="cellIs" dxfId="19" priority="22" operator="lessThan">
      <formula>#REF!</formula>
    </cfRule>
  </conditionalFormatting>
  <conditionalFormatting sqref="Z25">
    <cfRule type="cellIs" dxfId="18" priority="21" operator="lessThan">
      <formula>#REF!</formula>
    </cfRule>
  </conditionalFormatting>
  <conditionalFormatting sqref="AA25">
    <cfRule type="cellIs" dxfId="17" priority="20" operator="lessThan">
      <formula>#REF!</formula>
    </cfRule>
  </conditionalFormatting>
  <conditionalFormatting sqref="AB25">
    <cfRule type="cellIs" dxfId="16" priority="19" operator="lessThan">
      <formula>#REF!</formula>
    </cfRule>
  </conditionalFormatting>
  <conditionalFormatting sqref="AC25">
    <cfRule type="cellIs" dxfId="15" priority="18" operator="lessThan">
      <formula>#REF!</formula>
    </cfRule>
  </conditionalFormatting>
  <conditionalFormatting sqref="AD25">
    <cfRule type="cellIs" dxfId="14" priority="17" operator="lessThan">
      <formula>#REF!</formula>
    </cfRule>
  </conditionalFormatting>
  <conditionalFormatting sqref="AE25">
    <cfRule type="cellIs" dxfId="13" priority="16" operator="lessThan">
      <formula>#REF!</formula>
    </cfRule>
  </conditionalFormatting>
  <conditionalFormatting sqref="AF25">
    <cfRule type="cellIs" dxfId="12" priority="15" operator="lessThan">
      <formula>#REF!</formula>
    </cfRule>
  </conditionalFormatting>
  <conditionalFormatting sqref="AG25">
    <cfRule type="cellIs" dxfId="11" priority="14" operator="lessThan">
      <formula>#REF!</formula>
    </cfRule>
  </conditionalFormatting>
  <conditionalFormatting sqref="AH25">
    <cfRule type="cellIs" dxfId="10" priority="13" operator="lessThan">
      <formula>#REF!</formula>
    </cfRule>
  </conditionalFormatting>
  <conditionalFormatting sqref="AI25">
    <cfRule type="cellIs" dxfId="9" priority="12" operator="lessThan">
      <formula>#REF!</formula>
    </cfRule>
  </conditionalFormatting>
  <conditionalFormatting sqref="AJ25">
    <cfRule type="cellIs" dxfId="8" priority="11" operator="lessThan">
      <formula>#REF!</formula>
    </cfRule>
  </conditionalFormatting>
  <conditionalFormatting sqref="AK25">
    <cfRule type="cellIs" dxfId="7" priority="10" operator="lessThan">
      <formula>#REF!</formula>
    </cfRule>
  </conditionalFormatting>
  <conditionalFormatting sqref="AL25">
    <cfRule type="cellIs" dxfId="6" priority="9" operator="lessThan">
      <formula>#REF!</formula>
    </cfRule>
  </conditionalFormatting>
  <conditionalFormatting sqref="AM25">
    <cfRule type="cellIs" dxfId="5" priority="8" operator="lessThan">
      <formula>#REF!</formula>
    </cfRule>
  </conditionalFormatting>
  <conditionalFormatting sqref="AN25">
    <cfRule type="cellIs" dxfId="4" priority="7" operator="lessThan">
      <formula>#REF!</formula>
    </cfRule>
  </conditionalFormatting>
  <conditionalFormatting sqref="AO25">
    <cfRule type="cellIs" dxfId="3" priority="6" operator="lessThan">
      <formula>#REF!</formula>
    </cfRule>
  </conditionalFormatting>
  <conditionalFormatting sqref="AP25">
    <cfRule type="cellIs" dxfId="2" priority="5" operator="lessThan">
      <formula>#REF!</formula>
    </cfRule>
  </conditionalFormatting>
  <conditionalFormatting sqref="AQ25">
    <cfRule type="cellIs" dxfId="1" priority="4" operator="lessThan">
      <formula>#REF!</formula>
    </cfRule>
  </conditionalFormatting>
  <conditionalFormatting sqref="AR25"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zoomScaleNormal="100" workbookViewId="0">
      <selection activeCell="G14" sqref="G14"/>
    </sheetView>
  </sheetViews>
  <sheetFormatPr defaultRowHeight="15" x14ac:dyDescent="0.25"/>
  <cols>
    <col min="1" max="1" width="8.7109375" customWidth="1"/>
    <col min="2" max="2" width="17" customWidth="1"/>
    <col min="3" max="3" width="9.5703125" customWidth="1"/>
    <col min="4" max="4" width="39.42578125" customWidth="1"/>
    <col min="5" max="5" width="19.28515625" bestFit="1" customWidth="1"/>
    <col min="6" max="6" width="12.42578125" customWidth="1"/>
    <col min="7" max="7" width="36" bestFit="1" customWidth="1"/>
  </cols>
  <sheetData>
    <row r="1" spans="1:7" x14ac:dyDescent="0.25">
      <c r="D1" s="30"/>
    </row>
    <row r="3" spans="1:7" x14ac:dyDescent="0.25">
      <c r="A3" s="33" t="s">
        <v>149</v>
      </c>
      <c r="B3" s="33" t="s">
        <v>150</v>
      </c>
      <c r="C3" s="33" t="s">
        <v>161</v>
      </c>
      <c r="D3" s="33" t="s">
        <v>162</v>
      </c>
      <c r="E3" s="33" t="s">
        <v>151</v>
      </c>
      <c r="F3" s="33" t="s">
        <v>152</v>
      </c>
      <c r="G3" s="34" t="s">
        <v>153</v>
      </c>
    </row>
    <row r="4" spans="1:7" x14ac:dyDescent="0.25">
      <c r="A4" s="35" t="s">
        <v>154</v>
      </c>
      <c r="B4" s="36" t="s">
        <v>155</v>
      </c>
      <c r="C4" s="36" t="s">
        <v>165</v>
      </c>
      <c r="D4" s="36" t="s">
        <v>156</v>
      </c>
      <c r="E4" s="36" t="s">
        <v>157</v>
      </c>
      <c r="F4" s="36" t="s">
        <v>158</v>
      </c>
      <c r="G4" s="38" t="s">
        <v>159</v>
      </c>
    </row>
    <row r="5" spans="1:7" x14ac:dyDescent="0.25">
      <c r="A5" s="35" t="s">
        <v>163</v>
      </c>
      <c r="B5" s="36" t="s">
        <v>164</v>
      </c>
      <c r="C5" s="36" t="s">
        <v>165</v>
      </c>
      <c r="D5" s="36" t="s">
        <v>156</v>
      </c>
      <c r="E5" s="36" t="s">
        <v>166</v>
      </c>
      <c r="F5" s="36" t="s">
        <v>160</v>
      </c>
      <c r="G5" s="36" t="s">
        <v>167</v>
      </c>
    </row>
    <row r="6" spans="1:7" x14ac:dyDescent="0.25">
      <c r="A6" s="35" t="s">
        <v>168</v>
      </c>
      <c r="B6" s="36" t="s">
        <v>169</v>
      </c>
      <c r="C6" s="36" t="s">
        <v>165</v>
      </c>
      <c r="D6" s="36" t="s">
        <v>156</v>
      </c>
      <c r="E6" s="37" t="s">
        <v>170</v>
      </c>
      <c r="F6" s="36" t="s">
        <v>171</v>
      </c>
      <c r="G6" s="36" t="s">
        <v>167</v>
      </c>
    </row>
    <row r="8" spans="1:7" x14ac:dyDescent="0.25">
      <c r="A8" s="32"/>
      <c r="B8" s="32"/>
      <c r="C8" s="32"/>
      <c r="D8" s="32"/>
      <c r="E8" s="32"/>
      <c r="F8" s="32"/>
      <c r="G8" s="32"/>
    </row>
    <row r="9" spans="1:7" x14ac:dyDescent="0.25">
      <c r="A9" s="32"/>
      <c r="B9" s="32"/>
      <c r="C9" s="32"/>
      <c r="D9" s="32"/>
      <c r="E9" s="32"/>
      <c r="F9" s="32"/>
      <c r="G9" s="32"/>
    </row>
  </sheetData>
  <pageMargins left="0.25" right="0.25" top="0.75" bottom="0.75" header="0.3" footer="0.3"/>
  <pageSetup paperSize="9" orientation="landscape" r:id="rId1"/>
  <headerFooter>
    <oddHeader>&amp;C&amp;"-,Bold"LA-ICP-MS standards: silicates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FULL_TU and MZ</vt:lpstr>
      <vt:lpstr>PLAG_TU and MZ</vt:lpstr>
      <vt:lpstr>OLV_TU</vt:lpstr>
      <vt:lpstr>OPX_TU and MZ</vt:lpstr>
      <vt:lpstr>CPX_TU and MZ</vt:lpstr>
      <vt:lpstr>Isotopes used for est.</vt:lpstr>
      <vt:lpstr>STATS</vt:lpstr>
      <vt:lpstr>STD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insrv</cp:lastModifiedBy>
  <cp:lastPrinted>2017-06-27T12:07:34Z</cp:lastPrinted>
  <dcterms:created xsi:type="dcterms:W3CDTF">2016-03-29T10:07:12Z</dcterms:created>
  <dcterms:modified xsi:type="dcterms:W3CDTF">2019-02-08T10:59:08Z</dcterms:modified>
</cp:coreProperties>
</file>