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0_Master DEC 2018\Supp Appendixes 100_2019\"/>
    </mc:Choice>
  </mc:AlternateContent>
  <bookViews>
    <workbookView xWindow="0" yWindow="0" windowWidth="19200" windowHeight="11595"/>
  </bookViews>
  <sheets>
    <sheet name="pXRF_VSF2" sheetId="23" r:id="rId1"/>
    <sheet name="pXRF_BV1" sheetId="14" r:id="rId2"/>
    <sheet name="STD_stats" sheetId="21" r:id="rId3"/>
    <sheet name="Data_stats" sheetId="24" r:id="rId4"/>
    <sheet name="STD_metadata" sheetId="22" r:id="rId5"/>
  </sheets>
  <calcPr calcId="152511"/>
</workbook>
</file>

<file path=xl/calcChain.xml><?xml version="1.0" encoding="utf-8"?>
<calcChain xmlns="http://schemas.openxmlformats.org/spreadsheetml/2006/main">
  <c r="D25" i="21" l="1"/>
  <c r="M19" i="21"/>
  <c r="N19" i="21"/>
  <c r="O19" i="21"/>
  <c r="P19" i="21"/>
  <c r="Q19" i="21"/>
  <c r="R19" i="21"/>
  <c r="S19" i="21"/>
  <c r="T19" i="21"/>
  <c r="U19" i="21"/>
  <c r="M24" i="21"/>
  <c r="N24" i="21"/>
  <c r="O24" i="21"/>
  <c r="P24" i="21"/>
  <c r="Q24" i="21"/>
  <c r="R24" i="21"/>
  <c r="S24" i="21"/>
  <c r="T24" i="21"/>
  <c r="U24" i="21"/>
  <c r="I54" i="24"/>
  <c r="J54" i="24"/>
  <c r="K54" i="24"/>
  <c r="L54" i="24"/>
  <c r="M54" i="24"/>
  <c r="N54" i="24"/>
  <c r="O54" i="24"/>
  <c r="P54" i="24"/>
  <c r="Q54" i="24"/>
  <c r="R54" i="24"/>
  <c r="S54" i="24"/>
  <c r="T54" i="24"/>
  <c r="U54" i="24"/>
  <c r="V54" i="24"/>
  <c r="W54" i="24"/>
  <c r="X54" i="24"/>
  <c r="Y54" i="24"/>
  <c r="Z54" i="24"/>
  <c r="AB54" i="24"/>
  <c r="AC54" i="24"/>
  <c r="AD54" i="24"/>
  <c r="AE54" i="24"/>
  <c r="AF54" i="24"/>
  <c r="AG54" i="24"/>
  <c r="AI54" i="24"/>
  <c r="AJ54" i="24"/>
  <c r="AK54" i="24"/>
  <c r="AL54" i="24"/>
  <c r="AM54" i="24"/>
  <c r="AN54" i="24"/>
  <c r="AO54" i="24"/>
  <c r="AP54" i="24"/>
  <c r="AQ54" i="24"/>
  <c r="AR54" i="24"/>
  <c r="AS54" i="24"/>
  <c r="AT54" i="24"/>
  <c r="AU54" i="24"/>
  <c r="AV54" i="24"/>
  <c r="AW54" i="24"/>
  <c r="AX54" i="24"/>
  <c r="AY54" i="24"/>
  <c r="AZ54" i="24"/>
  <c r="BA54" i="24"/>
  <c r="BB54" i="24"/>
  <c r="BC54" i="24"/>
  <c r="BD54" i="24"/>
  <c r="BE54" i="24"/>
  <c r="BF54" i="24"/>
  <c r="BG54" i="24"/>
  <c r="BH54" i="24"/>
  <c r="BI54" i="24"/>
  <c r="BJ54" i="24"/>
  <c r="BK54" i="24"/>
  <c r="BL54" i="24"/>
  <c r="BM54" i="24"/>
  <c r="BN54" i="24"/>
  <c r="BO54" i="24"/>
  <c r="BP54" i="24"/>
  <c r="BQ54" i="24"/>
  <c r="BR54" i="24"/>
  <c r="BS54" i="24"/>
  <c r="BT54" i="24"/>
  <c r="BU54" i="24"/>
  <c r="BV54" i="24"/>
  <c r="BW54" i="24"/>
  <c r="BX54" i="24"/>
  <c r="BY54" i="24"/>
  <c r="BZ54" i="24"/>
  <c r="CA54" i="24"/>
  <c r="CB54" i="24"/>
  <c r="CC54" i="24"/>
  <c r="CD54" i="24"/>
  <c r="I55" i="24"/>
  <c r="J55" i="24"/>
  <c r="K55" i="24"/>
  <c r="L55" i="24"/>
  <c r="M55" i="24"/>
  <c r="N55" i="24"/>
  <c r="O55" i="24"/>
  <c r="P55" i="24"/>
  <c r="Q55" i="24"/>
  <c r="R55" i="24"/>
  <c r="S55" i="24"/>
  <c r="T55" i="24"/>
  <c r="U55" i="24"/>
  <c r="V55" i="24"/>
  <c r="W55" i="24"/>
  <c r="X55" i="24"/>
  <c r="Y55" i="24"/>
  <c r="Z55" i="24"/>
  <c r="AB55" i="24"/>
  <c r="AC55" i="24"/>
  <c r="AD55" i="24"/>
  <c r="AE55" i="24"/>
  <c r="AF55" i="24"/>
  <c r="AG55" i="24"/>
  <c r="AI55" i="24"/>
  <c r="AJ55" i="24"/>
  <c r="AK55" i="24"/>
  <c r="AL55" i="24"/>
  <c r="AM55" i="24"/>
  <c r="AN55" i="24"/>
  <c r="AO55" i="24"/>
  <c r="AP55" i="24"/>
  <c r="AQ55" i="24"/>
  <c r="AR55" i="24"/>
  <c r="AS55" i="24"/>
  <c r="AT55" i="24"/>
  <c r="AU55" i="24"/>
  <c r="AV55" i="24"/>
  <c r="AW55" i="24"/>
  <c r="AX55" i="24"/>
  <c r="AY55" i="24"/>
  <c r="AZ55" i="24"/>
  <c r="BA55" i="24"/>
  <c r="BB55" i="24"/>
  <c r="BC55" i="24"/>
  <c r="BD55" i="24"/>
  <c r="BE55" i="24"/>
  <c r="BF55" i="24"/>
  <c r="BG55" i="24"/>
  <c r="BH55" i="24"/>
  <c r="BI55" i="24"/>
  <c r="BJ55" i="24"/>
  <c r="BK55" i="24"/>
  <c r="BL55" i="24"/>
  <c r="BM55" i="24"/>
  <c r="BN55" i="24"/>
  <c r="BO55" i="24"/>
  <c r="BP55" i="24"/>
  <c r="BQ55" i="24"/>
  <c r="BR55" i="24"/>
  <c r="BS55" i="24"/>
  <c r="BT55" i="24"/>
  <c r="BU55" i="24"/>
  <c r="BV55" i="24"/>
  <c r="BW55" i="24"/>
  <c r="BX55" i="24"/>
  <c r="BY55" i="24"/>
  <c r="BZ55" i="24"/>
  <c r="CA55" i="24"/>
  <c r="CB55" i="24"/>
  <c r="CC55" i="24"/>
  <c r="CD55" i="24"/>
  <c r="I56" i="24"/>
  <c r="J56" i="24"/>
  <c r="K56" i="24"/>
  <c r="L56" i="24"/>
  <c r="M56" i="24"/>
  <c r="N56" i="24"/>
  <c r="O56" i="24"/>
  <c r="P56" i="24"/>
  <c r="Q56" i="24"/>
  <c r="R56" i="24"/>
  <c r="S56" i="24"/>
  <c r="T56" i="24"/>
  <c r="U56" i="24"/>
  <c r="V56" i="24"/>
  <c r="W56" i="24"/>
  <c r="X56" i="24"/>
  <c r="Y56" i="24"/>
  <c r="Z56" i="24"/>
  <c r="AB56" i="24"/>
  <c r="AC56" i="24"/>
  <c r="AD56" i="24"/>
  <c r="AE56" i="24"/>
  <c r="AF56" i="24"/>
  <c r="AG56" i="24"/>
  <c r="AI56" i="24"/>
  <c r="AJ56" i="24"/>
  <c r="AK56" i="24"/>
  <c r="AL56" i="24"/>
  <c r="AM56" i="24"/>
  <c r="AN56" i="24"/>
  <c r="AO56" i="24"/>
  <c r="AP56" i="24"/>
  <c r="AQ56" i="24"/>
  <c r="AR56" i="24"/>
  <c r="AS56" i="24"/>
  <c r="AT56" i="24"/>
  <c r="AU56" i="24"/>
  <c r="AV56" i="24"/>
  <c r="AW56" i="24"/>
  <c r="AX56" i="24"/>
  <c r="AY56" i="24"/>
  <c r="AZ56" i="24"/>
  <c r="BA56" i="24"/>
  <c r="BB56" i="24"/>
  <c r="BC56" i="24"/>
  <c r="BD56" i="24"/>
  <c r="BE56" i="24"/>
  <c r="BF56" i="24"/>
  <c r="BG56" i="24"/>
  <c r="BH56" i="24"/>
  <c r="BI56" i="24"/>
  <c r="BJ56" i="24"/>
  <c r="BK56" i="24"/>
  <c r="BL56" i="24"/>
  <c r="BM56" i="24"/>
  <c r="BN56" i="24"/>
  <c r="BO56" i="24"/>
  <c r="BP56" i="24"/>
  <c r="BQ56" i="24"/>
  <c r="BR56" i="24"/>
  <c r="BS56" i="24"/>
  <c r="BT56" i="24"/>
  <c r="BU56" i="24"/>
  <c r="BV56" i="24"/>
  <c r="BW56" i="24"/>
  <c r="BX56" i="24"/>
  <c r="BY56" i="24"/>
  <c r="BZ56" i="24"/>
  <c r="CA56" i="24"/>
  <c r="CB56" i="24"/>
  <c r="CC56" i="24"/>
  <c r="CD56" i="24"/>
  <c r="I48" i="24"/>
  <c r="J48" i="24"/>
  <c r="K48" i="24"/>
  <c r="L48" i="24"/>
  <c r="M48" i="24"/>
  <c r="N48" i="24"/>
  <c r="O48" i="24"/>
  <c r="P48" i="24"/>
  <c r="Q48" i="24"/>
  <c r="R48" i="24"/>
  <c r="S48" i="24"/>
  <c r="T48" i="24"/>
  <c r="U48" i="24"/>
  <c r="V48" i="24"/>
  <c r="W48" i="24"/>
  <c r="X48" i="24"/>
  <c r="Y48" i="24"/>
  <c r="Z48" i="24"/>
  <c r="AB48" i="24"/>
  <c r="AC48" i="24"/>
  <c r="AD48" i="24"/>
  <c r="AE48" i="24"/>
  <c r="AF48" i="24"/>
  <c r="AG48" i="24"/>
  <c r="AI48" i="24"/>
  <c r="AJ48" i="24"/>
  <c r="AK48" i="24"/>
  <c r="AL48" i="24"/>
  <c r="AM48" i="24"/>
  <c r="AN48" i="24"/>
  <c r="AO48" i="24"/>
  <c r="AP48" i="24"/>
  <c r="AQ48" i="24"/>
  <c r="AR48" i="24"/>
  <c r="AS48" i="24"/>
  <c r="AT48" i="24"/>
  <c r="AU48" i="24"/>
  <c r="AV48" i="24"/>
  <c r="AW48" i="24"/>
  <c r="AX48" i="24"/>
  <c r="AY48" i="24"/>
  <c r="AZ48" i="24"/>
  <c r="BA48" i="24"/>
  <c r="BB48" i="24"/>
  <c r="BC48" i="24"/>
  <c r="BD48" i="24"/>
  <c r="BE48" i="24"/>
  <c r="BF48" i="24"/>
  <c r="BG48" i="24"/>
  <c r="BH48" i="24"/>
  <c r="BI48" i="24"/>
  <c r="BJ48" i="24"/>
  <c r="BK48" i="24"/>
  <c r="BL48" i="24"/>
  <c r="BM48" i="24"/>
  <c r="BN48" i="24"/>
  <c r="BO48" i="24"/>
  <c r="BP48" i="24"/>
  <c r="BQ48" i="24"/>
  <c r="BR48" i="24"/>
  <c r="BS48" i="24"/>
  <c r="BT48" i="24"/>
  <c r="BU48" i="24"/>
  <c r="BV48" i="24"/>
  <c r="BW48" i="24"/>
  <c r="BX48" i="24"/>
  <c r="BY48" i="24"/>
  <c r="BZ48" i="24"/>
  <c r="CA48" i="24"/>
  <c r="CB48" i="24"/>
  <c r="CC48" i="24"/>
  <c r="CD48" i="24"/>
  <c r="I49" i="24"/>
  <c r="J49" i="24"/>
  <c r="K49" i="24"/>
  <c r="L49" i="24"/>
  <c r="M49" i="24"/>
  <c r="N49" i="24"/>
  <c r="O49" i="24"/>
  <c r="P49" i="24"/>
  <c r="Q49" i="24"/>
  <c r="R49" i="24"/>
  <c r="S49" i="24"/>
  <c r="T49" i="24"/>
  <c r="U49" i="24"/>
  <c r="V49" i="24"/>
  <c r="W49" i="24"/>
  <c r="X49" i="24"/>
  <c r="Y49" i="24"/>
  <c r="Z49" i="24"/>
  <c r="AB49" i="24"/>
  <c r="AC49" i="24"/>
  <c r="AD49" i="24"/>
  <c r="AE49" i="24"/>
  <c r="AF49" i="24"/>
  <c r="AG49" i="24"/>
  <c r="AI49" i="24"/>
  <c r="AJ49" i="24"/>
  <c r="AK49" i="24"/>
  <c r="AL49" i="24"/>
  <c r="AM49" i="24"/>
  <c r="AN49" i="24"/>
  <c r="AO49" i="24"/>
  <c r="AP49" i="24"/>
  <c r="AQ49" i="24"/>
  <c r="AR49" i="24"/>
  <c r="AS49" i="24"/>
  <c r="AT49" i="24"/>
  <c r="AU49" i="24"/>
  <c r="AV49" i="24"/>
  <c r="AW49" i="24"/>
  <c r="AX49" i="24"/>
  <c r="AY49" i="24"/>
  <c r="AZ49" i="24"/>
  <c r="BA49" i="24"/>
  <c r="BB49" i="24"/>
  <c r="BC49" i="24"/>
  <c r="BD49" i="24"/>
  <c r="BE49" i="24"/>
  <c r="BF49" i="24"/>
  <c r="BG49" i="24"/>
  <c r="BH49" i="24"/>
  <c r="BI49" i="24"/>
  <c r="BJ49" i="24"/>
  <c r="BK49" i="24"/>
  <c r="BL49" i="24"/>
  <c r="BM49" i="24"/>
  <c r="BN49" i="24"/>
  <c r="BO49" i="24"/>
  <c r="BP49" i="24"/>
  <c r="BQ49" i="24"/>
  <c r="BR49" i="24"/>
  <c r="BS49" i="24"/>
  <c r="BT49" i="24"/>
  <c r="BU49" i="24"/>
  <c r="BV49" i="24"/>
  <c r="BW49" i="24"/>
  <c r="BX49" i="24"/>
  <c r="BY49" i="24"/>
  <c r="BZ49" i="24"/>
  <c r="CA49" i="24"/>
  <c r="CB49" i="24"/>
  <c r="CC49" i="24"/>
  <c r="CD49" i="24"/>
  <c r="I50" i="24"/>
  <c r="J50" i="24"/>
  <c r="K50" i="24"/>
  <c r="L50" i="24"/>
  <c r="M50" i="24"/>
  <c r="N50" i="24"/>
  <c r="O50" i="24"/>
  <c r="P50" i="24"/>
  <c r="Q50" i="24"/>
  <c r="R50" i="24"/>
  <c r="S50" i="24"/>
  <c r="T50" i="24"/>
  <c r="U50" i="24"/>
  <c r="V50" i="24"/>
  <c r="W50" i="24"/>
  <c r="X50" i="24"/>
  <c r="Y50" i="24"/>
  <c r="Z50" i="24"/>
  <c r="AB50" i="24"/>
  <c r="AC50" i="24"/>
  <c r="AD50" i="24"/>
  <c r="AE50" i="24"/>
  <c r="AF50" i="24"/>
  <c r="AG50" i="24"/>
  <c r="AI50" i="24"/>
  <c r="AJ50" i="24"/>
  <c r="AK50" i="24"/>
  <c r="AL50" i="24"/>
  <c r="AM50" i="24"/>
  <c r="AN50" i="24"/>
  <c r="AO50" i="24"/>
  <c r="AP50" i="24"/>
  <c r="AQ50" i="24"/>
  <c r="AR50" i="24"/>
  <c r="AS50" i="24"/>
  <c r="AT50" i="24"/>
  <c r="AU50" i="24"/>
  <c r="AV50" i="24"/>
  <c r="AW50" i="24"/>
  <c r="AX50" i="24"/>
  <c r="AY50" i="24"/>
  <c r="AZ50" i="24"/>
  <c r="BA50" i="24"/>
  <c r="BB50" i="24"/>
  <c r="BC50" i="24"/>
  <c r="BD50" i="24"/>
  <c r="BE50" i="24"/>
  <c r="BF50" i="24"/>
  <c r="BG50" i="24"/>
  <c r="BH50" i="24"/>
  <c r="BI50" i="24"/>
  <c r="BJ50" i="24"/>
  <c r="BK50" i="24"/>
  <c r="BL50" i="24"/>
  <c r="BM50" i="24"/>
  <c r="BN50" i="24"/>
  <c r="BO50" i="24"/>
  <c r="BP50" i="24"/>
  <c r="BQ50" i="24"/>
  <c r="BR50" i="24"/>
  <c r="BS50" i="24"/>
  <c r="BT50" i="24"/>
  <c r="BU50" i="24"/>
  <c r="BV50" i="24"/>
  <c r="BW50" i="24"/>
  <c r="BX50" i="24"/>
  <c r="BY50" i="24"/>
  <c r="BZ50" i="24"/>
  <c r="CA50" i="24"/>
  <c r="CB50" i="24"/>
  <c r="CC50" i="24"/>
  <c r="CD50" i="24"/>
  <c r="AB42" i="24"/>
  <c r="AC42" i="24"/>
  <c r="AD42" i="24"/>
  <c r="AE42" i="24"/>
  <c r="AF42" i="24"/>
  <c r="AG42" i="24"/>
  <c r="AI42" i="24"/>
  <c r="AJ42" i="24"/>
  <c r="AK42" i="24"/>
  <c r="AL42" i="24"/>
  <c r="AM42" i="24"/>
  <c r="AN42" i="24"/>
  <c r="AO42" i="24"/>
  <c r="AP42" i="24"/>
  <c r="AQ42" i="24"/>
  <c r="AR42" i="24"/>
  <c r="AS42" i="24"/>
  <c r="AT42" i="24"/>
  <c r="AU42" i="24"/>
  <c r="AV42" i="24"/>
  <c r="AW42" i="24"/>
  <c r="AX42" i="24"/>
  <c r="AY42" i="24"/>
  <c r="AZ42" i="24"/>
  <c r="BA42" i="24"/>
  <c r="BB42" i="24"/>
  <c r="BC42" i="24"/>
  <c r="BD42" i="24"/>
  <c r="BE42" i="24"/>
  <c r="BF42" i="24"/>
  <c r="BG42" i="24"/>
  <c r="BH42" i="24"/>
  <c r="BI42" i="24"/>
  <c r="BJ42" i="24"/>
  <c r="BK42" i="24"/>
  <c r="BL42" i="24"/>
  <c r="BM42" i="24"/>
  <c r="BN42" i="24"/>
  <c r="BO42" i="24"/>
  <c r="BP42" i="24"/>
  <c r="BQ42" i="24"/>
  <c r="BR42" i="24"/>
  <c r="BS42" i="24"/>
  <c r="BT42" i="24"/>
  <c r="BU42" i="24"/>
  <c r="BV42" i="24"/>
  <c r="BW42" i="24"/>
  <c r="BX42" i="24"/>
  <c r="BY42" i="24"/>
  <c r="BZ42" i="24"/>
  <c r="CA42" i="24"/>
  <c r="CB42" i="24"/>
  <c r="CC42" i="24"/>
  <c r="CD42" i="24"/>
  <c r="AB43" i="24"/>
  <c r="AC43" i="24"/>
  <c r="AD43" i="24"/>
  <c r="AE43" i="24"/>
  <c r="AF43" i="24"/>
  <c r="AG43" i="24"/>
  <c r="AI43" i="24"/>
  <c r="AJ43" i="24"/>
  <c r="AK43" i="24"/>
  <c r="AL43" i="24"/>
  <c r="AM43" i="24"/>
  <c r="AN43" i="24"/>
  <c r="AO43" i="24"/>
  <c r="AP43" i="24"/>
  <c r="AQ43" i="24"/>
  <c r="AR43" i="24"/>
  <c r="AS43" i="24"/>
  <c r="AT43" i="24"/>
  <c r="AU43" i="24"/>
  <c r="AV43" i="24"/>
  <c r="AW43" i="24"/>
  <c r="AX43" i="24"/>
  <c r="AY43" i="24"/>
  <c r="AZ43" i="24"/>
  <c r="BA43" i="24"/>
  <c r="BB43" i="24"/>
  <c r="BC43" i="24"/>
  <c r="BD43" i="24"/>
  <c r="BE43" i="24"/>
  <c r="BF43" i="24"/>
  <c r="BG43" i="24"/>
  <c r="BH43" i="24"/>
  <c r="BI43" i="24"/>
  <c r="BJ43" i="24"/>
  <c r="BK43" i="24"/>
  <c r="BL43" i="24"/>
  <c r="BM43" i="24"/>
  <c r="BN43" i="24"/>
  <c r="BO43" i="24"/>
  <c r="BP43" i="24"/>
  <c r="BQ43" i="24"/>
  <c r="BR43" i="24"/>
  <c r="BS43" i="24"/>
  <c r="BT43" i="24"/>
  <c r="BU43" i="24"/>
  <c r="BV43" i="24"/>
  <c r="BW43" i="24"/>
  <c r="BX43" i="24"/>
  <c r="BY43" i="24"/>
  <c r="BZ43" i="24"/>
  <c r="CA43" i="24"/>
  <c r="CB43" i="24"/>
  <c r="CC43" i="24"/>
  <c r="CD43" i="24"/>
  <c r="AB44" i="24"/>
  <c r="AC44" i="24"/>
  <c r="AD44" i="24"/>
  <c r="AE44" i="24"/>
  <c r="AF44" i="24"/>
  <c r="AG44" i="24"/>
  <c r="AI44" i="24"/>
  <c r="AJ44" i="24"/>
  <c r="AK44" i="24"/>
  <c r="AL44" i="24"/>
  <c r="AM44" i="24"/>
  <c r="AN44" i="24"/>
  <c r="AO44" i="24"/>
  <c r="AP44" i="24"/>
  <c r="AQ44" i="24"/>
  <c r="AR44" i="24"/>
  <c r="AS44" i="24"/>
  <c r="AT44" i="24"/>
  <c r="AU44" i="24"/>
  <c r="AV44" i="24"/>
  <c r="AW44" i="24"/>
  <c r="AX44" i="24"/>
  <c r="AY44" i="24"/>
  <c r="AZ44" i="24"/>
  <c r="BA44" i="24"/>
  <c r="BB44" i="24"/>
  <c r="BC44" i="24"/>
  <c r="BD44" i="24"/>
  <c r="BE44" i="24"/>
  <c r="BF44" i="24"/>
  <c r="BG44" i="24"/>
  <c r="BH44" i="24"/>
  <c r="BI44" i="24"/>
  <c r="BJ44" i="24"/>
  <c r="BK44" i="24"/>
  <c r="BL44" i="24"/>
  <c r="BM44" i="24"/>
  <c r="BN44" i="24"/>
  <c r="BO44" i="24"/>
  <c r="BP44" i="24"/>
  <c r="BQ44" i="24"/>
  <c r="BR44" i="24"/>
  <c r="BS44" i="24"/>
  <c r="BT44" i="24"/>
  <c r="BU44" i="24"/>
  <c r="BV44" i="24"/>
  <c r="BW44" i="24"/>
  <c r="BX44" i="24"/>
  <c r="BY44" i="24"/>
  <c r="BZ44" i="24"/>
  <c r="CA44" i="24"/>
  <c r="CB44" i="24"/>
  <c r="CC44" i="24"/>
  <c r="CD44" i="24"/>
  <c r="I42" i="24"/>
  <c r="J42" i="24"/>
  <c r="K42" i="24"/>
  <c r="L42" i="24"/>
  <c r="M42" i="24"/>
  <c r="N42" i="24"/>
  <c r="O42" i="24"/>
  <c r="P42" i="24"/>
  <c r="Q42" i="24"/>
  <c r="R42" i="24"/>
  <c r="S42" i="24"/>
  <c r="T42" i="24"/>
  <c r="U42" i="24"/>
  <c r="V42" i="24"/>
  <c r="W42" i="24"/>
  <c r="X42" i="24"/>
  <c r="Y42" i="24"/>
  <c r="Z42" i="24"/>
  <c r="I43" i="24"/>
  <c r="J43" i="24"/>
  <c r="K43" i="24"/>
  <c r="L43" i="24"/>
  <c r="M43" i="24"/>
  <c r="N43" i="24"/>
  <c r="O43" i="24"/>
  <c r="P43" i="24"/>
  <c r="Q43" i="24"/>
  <c r="R43" i="24"/>
  <c r="S43" i="24"/>
  <c r="T43" i="24"/>
  <c r="U43" i="24"/>
  <c r="V43" i="24"/>
  <c r="W43" i="24"/>
  <c r="X43" i="24"/>
  <c r="Y43" i="24"/>
  <c r="Z43" i="24"/>
  <c r="I44" i="24"/>
  <c r="J44" i="24"/>
  <c r="K44" i="24"/>
  <c r="L44" i="24"/>
  <c r="M44" i="24"/>
  <c r="N44" i="24"/>
  <c r="O44" i="24"/>
  <c r="P44" i="24"/>
  <c r="Q44" i="24"/>
  <c r="R44" i="24"/>
  <c r="S44" i="24"/>
  <c r="T44" i="24"/>
  <c r="U44" i="24"/>
  <c r="V44" i="24"/>
  <c r="W44" i="24"/>
  <c r="X44" i="24"/>
  <c r="Y44" i="24"/>
  <c r="Z44" i="24"/>
  <c r="M29" i="21"/>
  <c r="N29" i="21"/>
  <c r="O29" i="21"/>
  <c r="P29" i="21"/>
  <c r="Q29" i="21"/>
  <c r="R29" i="21"/>
  <c r="S29" i="21"/>
  <c r="T29" i="21"/>
  <c r="U29" i="21"/>
  <c r="D30" i="21"/>
  <c r="E30" i="21"/>
  <c r="F30" i="21"/>
  <c r="G30" i="21"/>
  <c r="H30" i="21"/>
  <c r="I30" i="21"/>
  <c r="J30" i="21"/>
  <c r="K30" i="21"/>
  <c r="M30" i="21"/>
  <c r="N30" i="21"/>
  <c r="O30" i="21"/>
  <c r="P30" i="21"/>
  <c r="Q30" i="21"/>
  <c r="R30" i="21"/>
  <c r="S30" i="21"/>
  <c r="T30" i="21"/>
  <c r="U30" i="21"/>
  <c r="E31" i="21"/>
  <c r="F31" i="21"/>
  <c r="G31" i="21"/>
  <c r="H31" i="21"/>
  <c r="I31" i="21"/>
  <c r="J31" i="21"/>
  <c r="M31" i="21"/>
  <c r="N31" i="21"/>
  <c r="O31" i="21"/>
  <c r="P31" i="21"/>
  <c r="Q31" i="21"/>
  <c r="R31" i="21"/>
  <c r="S31" i="21"/>
  <c r="T31" i="21"/>
  <c r="U31" i="21"/>
  <c r="C30" i="21"/>
  <c r="C31" i="21"/>
  <c r="C29" i="21"/>
  <c r="E25" i="21"/>
  <c r="F25" i="21"/>
  <c r="G25" i="21"/>
  <c r="H25" i="21"/>
  <c r="I25" i="21"/>
  <c r="J25" i="21"/>
  <c r="K25" i="21"/>
  <c r="M25" i="21"/>
  <c r="N25" i="21"/>
  <c r="O25" i="21"/>
  <c r="P25" i="21"/>
  <c r="Q25" i="21"/>
  <c r="R25" i="21"/>
  <c r="S25" i="21"/>
  <c r="T25" i="21"/>
  <c r="U25" i="21"/>
  <c r="E26" i="21"/>
  <c r="F26" i="21"/>
  <c r="G26" i="21"/>
  <c r="H26" i="21"/>
  <c r="I26" i="21"/>
  <c r="J26" i="21"/>
  <c r="M26" i="21"/>
  <c r="N26" i="21"/>
  <c r="O26" i="21"/>
  <c r="P26" i="21"/>
  <c r="Q26" i="21"/>
  <c r="R26" i="21"/>
  <c r="S26" i="21"/>
  <c r="T26" i="21"/>
  <c r="U26" i="21"/>
  <c r="C25" i="21"/>
  <c r="C26" i="21"/>
  <c r="C24" i="21"/>
  <c r="C20" i="21"/>
  <c r="D20" i="21"/>
  <c r="E20" i="21"/>
  <c r="F20" i="21"/>
  <c r="G20" i="21"/>
  <c r="H20" i="21"/>
  <c r="I20" i="21"/>
  <c r="J20" i="21"/>
  <c r="K20" i="21"/>
  <c r="M20" i="21"/>
  <c r="N20" i="21"/>
  <c r="O20" i="21"/>
  <c r="P20" i="21"/>
  <c r="Q20" i="21"/>
  <c r="R20" i="21"/>
  <c r="S20" i="21"/>
  <c r="T20" i="21"/>
  <c r="U20" i="21"/>
  <c r="C21" i="21"/>
  <c r="E21" i="21"/>
  <c r="F21" i="21"/>
  <c r="G21" i="21"/>
  <c r="H21" i="21"/>
  <c r="I21" i="21"/>
  <c r="J21" i="21"/>
  <c r="M21" i="21"/>
  <c r="N21" i="21"/>
  <c r="O21" i="21"/>
  <c r="P21" i="21"/>
  <c r="Q21" i="21"/>
  <c r="R21" i="21"/>
  <c r="S21" i="21"/>
  <c r="T21" i="21"/>
  <c r="U21" i="21"/>
  <c r="C19" i="21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V36" i="24"/>
  <c r="W36" i="24"/>
  <c r="X36" i="24"/>
  <c r="Y36" i="24"/>
  <c r="Z36" i="24"/>
  <c r="AB36" i="24"/>
  <c r="AC36" i="24"/>
  <c r="AD36" i="24"/>
  <c r="AE36" i="24"/>
  <c r="AF36" i="24"/>
  <c r="AG36" i="24"/>
  <c r="AI36" i="24"/>
  <c r="AJ36" i="24"/>
  <c r="AK36" i="24"/>
  <c r="AL36" i="24"/>
  <c r="AM36" i="24"/>
  <c r="AN36" i="24"/>
  <c r="AO36" i="24"/>
  <c r="AP36" i="24"/>
  <c r="AQ36" i="24"/>
  <c r="AR36" i="24"/>
  <c r="AS36" i="24"/>
  <c r="AT36" i="24"/>
  <c r="AU36" i="24"/>
  <c r="AV36" i="24"/>
  <c r="AW36" i="24"/>
  <c r="AX36" i="24"/>
  <c r="AY36" i="24"/>
  <c r="AZ36" i="24"/>
  <c r="BA36" i="24"/>
  <c r="BB36" i="24"/>
  <c r="BC36" i="24"/>
  <c r="BD36" i="24"/>
  <c r="BE36" i="24"/>
  <c r="BF36" i="24"/>
  <c r="BG36" i="24"/>
  <c r="BH36" i="24"/>
  <c r="BI36" i="24"/>
  <c r="BJ36" i="24"/>
  <c r="BK36" i="24"/>
  <c r="BL36" i="24"/>
  <c r="BM36" i="24"/>
  <c r="BN36" i="24"/>
  <c r="BO36" i="24"/>
  <c r="BP36" i="24"/>
  <c r="BQ36" i="24"/>
  <c r="BR36" i="24"/>
  <c r="BS36" i="24"/>
  <c r="BT36" i="24"/>
  <c r="BU36" i="24"/>
  <c r="BV36" i="24"/>
  <c r="BW36" i="24"/>
  <c r="BX36" i="24"/>
  <c r="BY36" i="24"/>
  <c r="BZ36" i="24"/>
  <c r="CA36" i="24"/>
  <c r="CB36" i="24"/>
  <c r="CC36" i="24"/>
  <c r="CD36" i="24"/>
  <c r="I37" i="24"/>
  <c r="J37" i="24"/>
  <c r="K37" i="24"/>
  <c r="L37" i="24"/>
  <c r="M37" i="24"/>
  <c r="N37" i="24"/>
  <c r="O37" i="24"/>
  <c r="P37" i="24"/>
  <c r="Q37" i="24"/>
  <c r="R37" i="24"/>
  <c r="S37" i="24"/>
  <c r="T37" i="24"/>
  <c r="U37" i="24"/>
  <c r="V37" i="24"/>
  <c r="W37" i="24"/>
  <c r="X37" i="24"/>
  <c r="Y37" i="24"/>
  <c r="Z37" i="24"/>
  <c r="AB37" i="24"/>
  <c r="AC37" i="24"/>
  <c r="AD37" i="24"/>
  <c r="AE37" i="24"/>
  <c r="AF37" i="24"/>
  <c r="AG37" i="24"/>
  <c r="AI37" i="24"/>
  <c r="AJ37" i="24"/>
  <c r="AK37" i="24"/>
  <c r="AL37" i="24"/>
  <c r="AM37" i="24"/>
  <c r="AN37" i="24"/>
  <c r="AO37" i="24"/>
  <c r="AP37" i="24"/>
  <c r="AQ37" i="24"/>
  <c r="AR37" i="24"/>
  <c r="AS37" i="24"/>
  <c r="AT37" i="24"/>
  <c r="AU37" i="24"/>
  <c r="AV37" i="24"/>
  <c r="AW37" i="24"/>
  <c r="AX37" i="24"/>
  <c r="AY37" i="24"/>
  <c r="AZ37" i="24"/>
  <c r="BA37" i="24"/>
  <c r="BB37" i="24"/>
  <c r="BC37" i="24"/>
  <c r="BD37" i="24"/>
  <c r="BE37" i="24"/>
  <c r="BF37" i="24"/>
  <c r="BG37" i="24"/>
  <c r="BH37" i="24"/>
  <c r="BI37" i="24"/>
  <c r="BJ37" i="24"/>
  <c r="BK37" i="24"/>
  <c r="BL37" i="24"/>
  <c r="BM37" i="24"/>
  <c r="BN37" i="24"/>
  <c r="BO37" i="24"/>
  <c r="BP37" i="24"/>
  <c r="BQ37" i="24"/>
  <c r="BR37" i="24"/>
  <c r="BS37" i="24"/>
  <c r="BT37" i="24"/>
  <c r="BU37" i="24"/>
  <c r="BV37" i="24"/>
  <c r="BW37" i="24"/>
  <c r="BX37" i="24"/>
  <c r="BY37" i="24"/>
  <c r="BZ37" i="24"/>
  <c r="CA37" i="24"/>
  <c r="CB37" i="24"/>
  <c r="CC37" i="24"/>
  <c r="CD37" i="24"/>
  <c r="I38" i="24"/>
  <c r="J38" i="24"/>
  <c r="K38" i="24"/>
  <c r="L38" i="24"/>
  <c r="M38" i="24"/>
  <c r="N38" i="24"/>
  <c r="O38" i="24"/>
  <c r="P38" i="24"/>
  <c r="Q38" i="24"/>
  <c r="R38" i="24"/>
  <c r="S38" i="24"/>
  <c r="T38" i="24"/>
  <c r="U38" i="24"/>
  <c r="V38" i="24"/>
  <c r="W38" i="24"/>
  <c r="X38" i="24"/>
  <c r="Y38" i="24"/>
  <c r="Z38" i="24"/>
  <c r="AB38" i="24"/>
  <c r="AC38" i="24"/>
  <c r="AD38" i="24"/>
  <c r="AE38" i="24"/>
  <c r="AF38" i="24"/>
  <c r="AG38" i="24"/>
  <c r="AI38" i="24"/>
  <c r="AJ38" i="24"/>
  <c r="AK38" i="24"/>
  <c r="AL38" i="24"/>
  <c r="AM38" i="24"/>
  <c r="AN38" i="24"/>
  <c r="AO38" i="24"/>
  <c r="AP38" i="24"/>
  <c r="AQ38" i="24"/>
  <c r="AR38" i="24"/>
  <c r="AS38" i="24"/>
  <c r="AT38" i="24"/>
  <c r="AU38" i="24"/>
  <c r="AV38" i="24"/>
  <c r="AW38" i="24"/>
  <c r="AX38" i="24"/>
  <c r="AY38" i="24"/>
  <c r="AZ38" i="24"/>
  <c r="BA38" i="24"/>
  <c r="BB38" i="24"/>
  <c r="BC38" i="24"/>
  <c r="BD38" i="24"/>
  <c r="BE38" i="24"/>
  <c r="BF38" i="24"/>
  <c r="BG38" i="24"/>
  <c r="BH38" i="24"/>
  <c r="BI38" i="24"/>
  <c r="BJ38" i="24"/>
  <c r="BK38" i="24"/>
  <c r="BL38" i="24"/>
  <c r="BM38" i="24"/>
  <c r="BN38" i="24"/>
  <c r="BO38" i="24"/>
  <c r="BP38" i="24"/>
  <c r="BQ38" i="24"/>
  <c r="BR38" i="24"/>
  <c r="BS38" i="24"/>
  <c r="BT38" i="24"/>
  <c r="BU38" i="24"/>
  <c r="BV38" i="24"/>
  <c r="BW38" i="24"/>
  <c r="BX38" i="24"/>
  <c r="BY38" i="24"/>
  <c r="BZ38" i="24"/>
  <c r="CA38" i="24"/>
  <c r="CB38" i="24"/>
  <c r="CC38" i="24"/>
  <c r="CD38" i="24"/>
  <c r="H56" i="24"/>
  <c r="H55" i="24"/>
  <c r="H54" i="24"/>
  <c r="H50" i="24"/>
  <c r="H49" i="24"/>
  <c r="H48" i="24"/>
  <c r="H44" i="24"/>
  <c r="H43" i="24"/>
  <c r="H42" i="24"/>
  <c r="H38" i="24"/>
  <c r="H37" i="24"/>
  <c r="H36" i="24"/>
  <c r="I5" i="24"/>
  <c r="I6" i="24"/>
  <c r="I7" i="24"/>
  <c r="I11" i="24"/>
  <c r="I12" i="24"/>
  <c r="I13" i="24"/>
  <c r="I17" i="24"/>
  <c r="I18" i="24"/>
  <c r="I19" i="24"/>
  <c r="I23" i="24"/>
  <c r="I24" i="24"/>
  <c r="I25" i="24"/>
  <c r="I30" i="24"/>
  <c r="I31" i="24"/>
  <c r="I32" i="24"/>
  <c r="K5" i="24"/>
  <c r="K6" i="24"/>
  <c r="K7" i="24"/>
  <c r="K11" i="24"/>
  <c r="K12" i="24"/>
  <c r="K13" i="24"/>
  <c r="K17" i="24"/>
  <c r="K18" i="24"/>
  <c r="K19" i="24"/>
  <c r="K23" i="24"/>
  <c r="K24" i="24"/>
  <c r="K25" i="24"/>
  <c r="K30" i="24"/>
  <c r="K31" i="24"/>
  <c r="K32" i="24"/>
  <c r="M5" i="24"/>
  <c r="M6" i="24"/>
  <c r="M7" i="24"/>
  <c r="M11" i="24"/>
  <c r="M12" i="24"/>
  <c r="M13" i="24"/>
  <c r="M17" i="24"/>
  <c r="M18" i="24"/>
  <c r="M19" i="24"/>
  <c r="M23" i="24"/>
  <c r="M24" i="24"/>
  <c r="M25" i="24"/>
  <c r="M30" i="24"/>
  <c r="M31" i="24"/>
  <c r="M32" i="24"/>
  <c r="O5" i="24"/>
  <c r="O6" i="24"/>
  <c r="O7" i="24"/>
  <c r="O11" i="24"/>
  <c r="O12" i="24"/>
  <c r="O13" i="24"/>
  <c r="O17" i="24"/>
  <c r="O18" i="24"/>
  <c r="O19" i="24"/>
  <c r="O23" i="24"/>
  <c r="O24" i="24"/>
  <c r="O25" i="24"/>
  <c r="O30" i="24"/>
  <c r="O31" i="24"/>
  <c r="O32" i="24"/>
  <c r="J30" i="24"/>
  <c r="L30" i="24"/>
  <c r="N30" i="24"/>
  <c r="P30" i="24"/>
  <c r="Q30" i="24"/>
  <c r="R30" i="24"/>
  <c r="S30" i="24"/>
  <c r="T30" i="24"/>
  <c r="U30" i="24"/>
  <c r="V30" i="24"/>
  <c r="W30" i="24"/>
  <c r="X30" i="24"/>
  <c r="Y30" i="24"/>
  <c r="Z30" i="24"/>
  <c r="AB30" i="24"/>
  <c r="AC30" i="24"/>
  <c r="AD30" i="24"/>
  <c r="AE30" i="24"/>
  <c r="AF30" i="24"/>
  <c r="AG30" i="24"/>
  <c r="AI30" i="24"/>
  <c r="AJ30" i="24"/>
  <c r="AK30" i="24"/>
  <c r="AL30" i="24"/>
  <c r="AM30" i="24"/>
  <c r="AN30" i="24"/>
  <c r="AO30" i="24"/>
  <c r="AP30" i="24"/>
  <c r="AQ30" i="24"/>
  <c r="AR30" i="24"/>
  <c r="AS30" i="24"/>
  <c r="AT30" i="24"/>
  <c r="AU30" i="24"/>
  <c r="AV30" i="24"/>
  <c r="AW30" i="24"/>
  <c r="AX30" i="24"/>
  <c r="AY30" i="24"/>
  <c r="AZ30" i="24"/>
  <c r="BA30" i="24"/>
  <c r="BB30" i="24"/>
  <c r="BC30" i="24"/>
  <c r="BD30" i="24"/>
  <c r="BE30" i="24"/>
  <c r="BF30" i="24"/>
  <c r="BG30" i="24"/>
  <c r="BH30" i="24"/>
  <c r="BI30" i="24"/>
  <c r="BJ30" i="24"/>
  <c r="BK30" i="24"/>
  <c r="BL30" i="24"/>
  <c r="BM30" i="24"/>
  <c r="BN30" i="24"/>
  <c r="BO30" i="24"/>
  <c r="BP30" i="24"/>
  <c r="BQ30" i="24"/>
  <c r="BR30" i="24"/>
  <c r="BS30" i="24"/>
  <c r="BT30" i="24"/>
  <c r="BU30" i="24"/>
  <c r="BV30" i="24"/>
  <c r="BW30" i="24"/>
  <c r="BX30" i="24"/>
  <c r="BY30" i="24"/>
  <c r="BZ30" i="24"/>
  <c r="CA30" i="24"/>
  <c r="CB30" i="24"/>
  <c r="CC30" i="24"/>
  <c r="CD30" i="24"/>
  <c r="J31" i="24"/>
  <c r="L31" i="24"/>
  <c r="N31" i="24"/>
  <c r="P31" i="24"/>
  <c r="Q31" i="24"/>
  <c r="R31" i="24"/>
  <c r="S31" i="24"/>
  <c r="T31" i="24"/>
  <c r="U31" i="24"/>
  <c r="V31" i="24"/>
  <c r="W31" i="24"/>
  <c r="X31" i="24"/>
  <c r="Y31" i="24"/>
  <c r="Z31" i="24"/>
  <c r="AB31" i="24"/>
  <c r="AC31" i="24"/>
  <c r="AD31" i="24"/>
  <c r="AE31" i="24"/>
  <c r="AF31" i="24"/>
  <c r="AG31" i="24"/>
  <c r="AI31" i="24"/>
  <c r="AJ31" i="24"/>
  <c r="AK31" i="24"/>
  <c r="AL31" i="24"/>
  <c r="AM31" i="24"/>
  <c r="AN31" i="24"/>
  <c r="AO31" i="24"/>
  <c r="AP31" i="24"/>
  <c r="AQ31" i="24"/>
  <c r="AR31" i="24"/>
  <c r="AS31" i="24"/>
  <c r="AT31" i="24"/>
  <c r="AU31" i="24"/>
  <c r="AV31" i="24"/>
  <c r="AW31" i="24"/>
  <c r="AX31" i="24"/>
  <c r="AY31" i="24"/>
  <c r="AZ31" i="24"/>
  <c r="BA31" i="24"/>
  <c r="BB31" i="24"/>
  <c r="BC31" i="24"/>
  <c r="BD31" i="24"/>
  <c r="BE31" i="24"/>
  <c r="BF31" i="24"/>
  <c r="BG31" i="24"/>
  <c r="BH31" i="24"/>
  <c r="BI31" i="24"/>
  <c r="BJ31" i="24"/>
  <c r="BK31" i="24"/>
  <c r="BL31" i="24"/>
  <c r="BM31" i="24"/>
  <c r="BN31" i="24"/>
  <c r="BO31" i="24"/>
  <c r="BP31" i="24"/>
  <c r="BQ31" i="24"/>
  <c r="BR31" i="24"/>
  <c r="BS31" i="24"/>
  <c r="BT31" i="24"/>
  <c r="BU31" i="24"/>
  <c r="BV31" i="24"/>
  <c r="BW31" i="24"/>
  <c r="BX31" i="24"/>
  <c r="BY31" i="24"/>
  <c r="BZ31" i="24"/>
  <c r="CA31" i="24"/>
  <c r="CB31" i="24"/>
  <c r="CC31" i="24"/>
  <c r="CD31" i="24"/>
  <c r="J32" i="24"/>
  <c r="L32" i="24"/>
  <c r="N32" i="24"/>
  <c r="P32" i="24"/>
  <c r="Q32" i="24"/>
  <c r="R32" i="24"/>
  <c r="S32" i="24"/>
  <c r="T32" i="24"/>
  <c r="U32" i="24"/>
  <c r="V32" i="24"/>
  <c r="W32" i="24"/>
  <c r="X32" i="24"/>
  <c r="Y32" i="24"/>
  <c r="Z32" i="24"/>
  <c r="AB32" i="24"/>
  <c r="AC32" i="24"/>
  <c r="AD32" i="24"/>
  <c r="AE32" i="24"/>
  <c r="AF32" i="24"/>
  <c r="AG32" i="24"/>
  <c r="AI32" i="24"/>
  <c r="AJ32" i="24"/>
  <c r="AK32" i="24"/>
  <c r="AL32" i="24"/>
  <c r="AM32" i="24"/>
  <c r="AN32" i="24"/>
  <c r="AO32" i="24"/>
  <c r="AP32" i="24"/>
  <c r="AQ32" i="24"/>
  <c r="AR32" i="24"/>
  <c r="AS32" i="24"/>
  <c r="AT32" i="24"/>
  <c r="AU32" i="24"/>
  <c r="AV32" i="24"/>
  <c r="AW32" i="24"/>
  <c r="AX32" i="24"/>
  <c r="AY32" i="24"/>
  <c r="AZ32" i="24"/>
  <c r="BA32" i="24"/>
  <c r="BB32" i="24"/>
  <c r="BC32" i="24"/>
  <c r="BD32" i="24"/>
  <c r="BE32" i="24"/>
  <c r="BF32" i="24"/>
  <c r="BG32" i="24"/>
  <c r="BH32" i="24"/>
  <c r="BI32" i="24"/>
  <c r="BJ32" i="24"/>
  <c r="BK32" i="24"/>
  <c r="BL32" i="24"/>
  <c r="BM32" i="24"/>
  <c r="BN32" i="24"/>
  <c r="BO32" i="24"/>
  <c r="BP32" i="24"/>
  <c r="BQ32" i="24"/>
  <c r="BR32" i="24"/>
  <c r="BS32" i="24"/>
  <c r="BT32" i="24"/>
  <c r="BU32" i="24"/>
  <c r="BV32" i="24"/>
  <c r="BW32" i="24"/>
  <c r="BX32" i="24"/>
  <c r="BY32" i="24"/>
  <c r="BZ32" i="24"/>
  <c r="CA32" i="24"/>
  <c r="CB32" i="24"/>
  <c r="CC32" i="24"/>
  <c r="CD32" i="24"/>
  <c r="J23" i="24"/>
  <c r="L23" i="24"/>
  <c r="N23" i="24"/>
  <c r="P23" i="24"/>
  <c r="Q23" i="24"/>
  <c r="R23" i="24"/>
  <c r="S23" i="24"/>
  <c r="T23" i="24"/>
  <c r="U23" i="24"/>
  <c r="V23" i="24"/>
  <c r="W23" i="24"/>
  <c r="X23" i="24"/>
  <c r="Y23" i="24"/>
  <c r="Z23" i="24"/>
  <c r="AB23" i="24"/>
  <c r="AC23" i="24"/>
  <c r="AD23" i="24"/>
  <c r="AE23" i="24"/>
  <c r="AF23" i="24"/>
  <c r="AG23" i="24"/>
  <c r="AI23" i="24"/>
  <c r="AJ23" i="24"/>
  <c r="AK23" i="24"/>
  <c r="AL23" i="24"/>
  <c r="AM23" i="24"/>
  <c r="AN23" i="24"/>
  <c r="AO23" i="24"/>
  <c r="AP23" i="24"/>
  <c r="AQ23" i="24"/>
  <c r="AR23" i="24"/>
  <c r="AS23" i="24"/>
  <c r="AT23" i="24"/>
  <c r="AU23" i="24"/>
  <c r="AV23" i="24"/>
  <c r="AW23" i="24"/>
  <c r="AX23" i="24"/>
  <c r="AY23" i="24"/>
  <c r="AZ23" i="24"/>
  <c r="BA23" i="24"/>
  <c r="BB23" i="24"/>
  <c r="BC23" i="24"/>
  <c r="BD23" i="24"/>
  <c r="BE23" i="24"/>
  <c r="BF23" i="24"/>
  <c r="BG23" i="24"/>
  <c r="BH23" i="24"/>
  <c r="BI23" i="24"/>
  <c r="BJ23" i="24"/>
  <c r="BK23" i="24"/>
  <c r="BL23" i="24"/>
  <c r="BM23" i="24"/>
  <c r="BN23" i="24"/>
  <c r="BO23" i="24"/>
  <c r="BP23" i="24"/>
  <c r="BQ23" i="24"/>
  <c r="BR23" i="24"/>
  <c r="BS23" i="24"/>
  <c r="BT23" i="24"/>
  <c r="BU23" i="24"/>
  <c r="BV23" i="24"/>
  <c r="BW23" i="24"/>
  <c r="BX23" i="24"/>
  <c r="BY23" i="24"/>
  <c r="BZ23" i="24"/>
  <c r="CA23" i="24"/>
  <c r="CB23" i="24"/>
  <c r="CC23" i="24"/>
  <c r="CD23" i="24"/>
  <c r="J24" i="24"/>
  <c r="L24" i="24"/>
  <c r="N24" i="24"/>
  <c r="P24" i="24"/>
  <c r="Q24" i="24"/>
  <c r="R24" i="24"/>
  <c r="S24" i="24"/>
  <c r="T24" i="24"/>
  <c r="U24" i="24"/>
  <c r="V24" i="24"/>
  <c r="W24" i="24"/>
  <c r="X24" i="24"/>
  <c r="Y24" i="24"/>
  <c r="Z24" i="24"/>
  <c r="AB24" i="24"/>
  <c r="AC24" i="24"/>
  <c r="AD24" i="24"/>
  <c r="AE24" i="24"/>
  <c r="AF24" i="24"/>
  <c r="AG24" i="24"/>
  <c r="AI24" i="24"/>
  <c r="AJ24" i="24"/>
  <c r="AK24" i="24"/>
  <c r="AL24" i="24"/>
  <c r="AM24" i="24"/>
  <c r="AN24" i="24"/>
  <c r="AO24" i="24"/>
  <c r="AP24" i="24"/>
  <c r="AQ24" i="24"/>
  <c r="AR24" i="24"/>
  <c r="AS24" i="24"/>
  <c r="AT24" i="24"/>
  <c r="AU24" i="24"/>
  <c r="AV24" i="24"/>
  <c r="AW24" i="24"/>
  <c r="AX24" i="24"/>
  <c r="AY24" i="24"/>
  <c r="AZ24" i="24"/>
  <c r="BA24" i="24"/>
  <c r="BB24" i="24"/>
  <c r="BC24" i="24"/>
  <c r="BD24" i="24"/>
  <c r="BE24" i="24"/>
  <c r="BF24" i="24"/>
  <c r="BG24" i="24"/>
  <c r="BH24" i="24"/>
  <c r="BI24" i="24"/>
  <c r="BJ24" i="24"/>
  <c r="BK24" i="24"/>
  <c r="BL24" i="24"/>
  <c r="BM24" i="24"/>
  <c r="BN24" i="24"/>
  <c r="BO24" i="24"/>
  <c r="BP24" i="24"/>
  <c r="BQ24" i="24"/>
  <c r="BR24" i="24"/>
  <c r="BS24" i="24"/>
  <c r="BT24" i="24"/>
  <c r="BU24" i="24"/>
  <c r="BV24" i="24"/>
  <c r="BW24" i="24"/>
  <c r="BX24" i="24"/>
  <c r="BY24" i="24"/>
  <c r="BZ24" i="24"/>
  <c r="CA24" i="24"/>
  <c r="CB24" i="24"/>
  <c r="CC24" i="24"/>
  <c r="CD24" i="24"/>
  <c r="J25" i="24"/>
  <c r="L25" i="24"/>
  <c r="N25" i="24"/>
  <c r="P25" i="24"/>
  <c r="Q25" i="24"/>
  <c r="R25" i="24"/>
  <c r="S25" i="24"/>
  <c r="T25" i="24"/>
  <c r="U25" i="24"/>
  <c r="V25" i="24"/>
  <c r="W25" i="24"/>
  <c r="X25" i="24"/>
  <c r="Y25" i="24"/>
  <c r="Z25" i="24"/>
  <c r="AB25" i="24"/>
  <c r="AC25" i="24"/>
  <c r="AD25" i="24"/>
  <c r="AE25" i="24"/>
  <c r="AF25" i="24"/>
  <c r="AG25" i="24"/>
  <c r="AI25" i="24"/>
  <c r="AJ25" i="24"/>
  <c r="AK25" i="24"/>
  <c r="AL25" i="24"/>
  <c r="AM25" i="24"/>
  <c r="AN25" i="24"/>
  <c r="AO25" i="24"/>
  <c r="AP25" i="24"/>
  <c r="AQ25" i="24"/>
  <c r="AR25" i="24"/>
  <c r="AS25" i="24"/>
  <c r="AT25" i="24"/>
  <c r="AU25" i="24"/>
  <c r="AV25" i="24"/>
  <c r="AW25" i="24"/>
  <c r="AX25" i="24"/>
  <c r="AY25" i="24"/>
  <c r="AZ25" i="24"/>
  <c r="BA25" i="24"/>
  <c r="BB25" i="24"/>
  <c r="BC25" i="24"/>
  <c r="BD25" i="24"/>
  <c r="BE25" i="24"/>
  <c r="BF25" i="24"/>
  <c r="BG25" i="24"/>
  <c r="BH25" i="24"/>
  <c r="BI25" i="24"/>
  <c r="BJ25" i="24"/>
  <c r="BK25" i="24"/>
  <c r="BL25" i="24"/>
  <c r="BM25" i="24"/>
  <c r="BN25" i="24"/>
  <c r="BO25" i="24"/>
  <c r="BP25" i="24"/>
  <c r="BQ25" i="24"/>
  <c r="BR25" i="24"/>
  <c r="BS25" i="24"/>
  <c r="BT25" i="24"/>
  <c r="BU25" i="24"/>
  <c r="BV25" i="24"/>
  <c r="BW25" i="24"/>
  <c r="BX25" i="24"/>
  <c r="BY25" i="24"/>
  <c r="BZ25" i="24"/>
  <c r="CA25" i="24"/>
  <c r="CB25" i="24"/>
  <c r="CC25" i="24"/>
  <c r="CD25" i="24"/>
  <c r="H32" i="24"/>
  <c r="H31" i="24"/>
  <c r="H30" i="24"/>
  <c r="H25" i="24"/>
  <c r="H24" i="24"/>
  <c r="H23" i="24"/>
  <c r="J17" i="24"/>
  <c r="L17" i="24"/>
  <c r="N17" i="24"/>
  <c r="P17" i="24"/>
  <c r="Q17" i="24"/>
  <c r="R17" i="24"/>
  <c r="S17" i="24"/>
  <c r="T17" i="24"/>
  <c r="U17" i="24"/>
  <c r="V17" i="24"/>
  <c r="W17" i="24"/>
  <c r="X17" i="24"/>
  <c r="Y17" i="24"/>
  <c r="Z17" i="24"/>
  <c r="AB17" i="24"/>
  <c r="AC17" i="24"/>
  <c r="AD17" i="24"/>
  <c r="AE17" i="24"/>
  <c r="AF17" i="24"/>
  <c r="AG17" i="24"/>
  <c r="AI17" i="24"/>
  <c r="AJ17" i="24"/>
  <c r="AK17" i="24"/>
  <c r="AL17" i="24"/>
  <c r="AM17" i="24"/>
  <c r="AN17" i="24"/>
  <c r="AO17" i="24"/>
  <c r="AP17" i="24"/>
  <c r="AQ17" i="24"/>
  <c r="AR17" i="24"/>
  <c r="AS17" i="24"/>
  <c r="AT17" i="24"/>
  <c r="AU17" i="24"/>
  <c r="AV17" i="24"/>
  <c r="AW17" i="24"/>
  <c r="AX17" i="24"/>
  <c r="AY17" i="24"/>
  <c r="AZ17" i="24"/>
  <c r="BA17" i="24"/>
  <c r="BB17" i="24"/>
  <c r="BC17" i="24"/>
  <c r="BD17" i="24"/>
  <c r="BE17" i="24"/>
  <c r="BF17" i="24"/>
  <c r="BG17" i="24"/>
  <c r="BH17" i="24"/>
  <c r="BI17" i="24"/>
  <c r="BJ17" i="24"/>
  <c r="BK17" i="24"/>
  <c r="BL17" i="24"/>
  <c r="BM17" i="24"/>
  <c r="BN17" i="24"/>
  <c r="BO17" i="24"/>
  <c r="BP17" i="24"/>
  <c r="BQ17" i="24"/>
  <c r="BR17" i="24"/>
  <c r="BS17" i="24"/>
  <c r="BT17" i="24"/>
  <c r="BU17" i="24"/>
  <c r="BV17" i="24"/>
  <c r="BW17" i="24"/>
  <c r="BX17" i="24"/>
  <c r="BY17" i="24"/>
  <c r="BZ17" i="24"/>
  <c r="CA17" i="24"/>
  <c r="CB17" i="24"/>
  <c r="CC17" i="24"/>
  <c r="CD17" i="24"/>
  <c r="J18" i="24"/>
  <c r="L18" i="24"/>
  <c r="N18" i="24"/>
  <c r="P18" i="24"/>
  <c r="Q18" i="24"/>
  <c r="R18" i="24"/>
  <c r="S18" i="24"/>
  <c r="T18" i="24"/>
  <c r="U18" i="24"/>
  <c r="V18" i="24"/>
  <c r="W18" i="24"/>
  <c r="X18" i="24"/>
  <c r="Y18" i="24"/>
  <c r="Z18" i="24"/>
  <c r="AB18" i="24"/>
  <c r="AC18" i="24"/>
  <c r="AD18" i="24"/>
  <c r="AE18" i="24"/>
  <c r="AF18" i="24"/>
  <c r="AG18" i="24"/>
  <c r="AI18" i="24"/>
  <c r="AJ18" i="24"/>
  <c r="AK18" i="24"/>
  <c r="AL18" i="24"/>
  <c r="AM18" i="24"/>
  <c r="AN18" i="24"/>
  <c r="AO18" i="24"/>
  <c r="AP18" i="24"/>
  <c r="AQ18" i="24"/>
  <c r="AR18" i="24"/>
  <c r="AS18" i="24"/>
  <c r="AT18" i="24"/>
  <c r="AU18" i="24"/>
  <c r="AV18" i="24"/>
  <c r="AW18" i="24"/>
  <c r="AX18" i="24"/>
  <c r="AY18" i="24"/>
  <c r="AZ18" i="24"/>
  <c r="BA18" i="24"/>
  <c r="BB18" i="24"/>
  <c r="BC18" i="24"/>
  <c r="BD18" i="24"/>
  <c r="BE18" i="24"/>
  <c r="BF18" i="24"/>
  <c r="BG18" i="24"/>
  <c r="BH18" i="24"/>
  <c r="BI18" i="24"/>
  <c r="BJ18" i="24"/>
  <c r="BK18" i="24"/>
  <c r="BL18" i="24"/>
  <c r="BM18" i="24"/>
  <c r="BN18" i="24"/>
  <c r="BO18" i="24"/>
  <c r="BP18" i="24"/>
  <c r="BQ18" i="24"/>
  <c r="BR18" i="24"/>
  <c r="BS18" i="24"/>
  <c r="BT18" i="24"/>
  <c r="BU18" i="24"/>
  <c r="BV18" i="24"/>
  <c r="BW18" i="24"/>
  <c r="BX18" i="24"/>
  <c r="BY18" i="24"/>
  <c r="BZ18" i="24"/>
  <c r="CA18" i="24"/>
  <c r="CB18" i="24"/>
  <c r="CC18" i="24"/>
  <c r="CD18" i="24"/>
  <c r="J19" i="24"/>
  <c r="L19" i="24"/>
  <c r="N19" i="24"/>
  <c r="P19" i="24"/>
  <c r="Q19" i="24"/>
  <c r="R19" i="24"/>
  <c r="S19" i="24"/>
  <c r="T19" i="24"/>
  <c r="U19" i="24"/>
  <c r="V19" i="24"/>
  <c r="W19" i="24"/>
  <c r="X19" i="24"/>
  <c r="Y19" i="24"/>
  <c r="Z19" i="24"/>
  <c r="AB19" i="24"/>
  <c r="AC19" i="24"/>
  <c r="AD19" i="24"/>
  <c r="AE19" i="24"/>
  <c r="AF19" i="24"/>
  <c r="AG19" i="24"/>
  <c r="AI19" i="24"/>
  <c r="AJ19" i="24"/>
  <c r="AK19" i="24"/>
  <c r="AL19" i="24"/>
  <c r="AM19" i="24"/>
  <c r="AN19" i="24"/>
  <c r="AO19" i="24"/>
  <c r="AP19" i="24"/>
  <c r="AQ19" i="24"/>
  <c r="AR19" i="24"/>
  <c r="AS19" i="24"/>
  <c r="AT19" i="24"/>
  <c r="AU19" i="24"/>
  <c r="AV19" i="24"/>
  <c r="AW19" i="24"/>
  <c r="AX19" i="24"/>
  <c r="AY19" i="24"/>
  <c r="AZ19" i="24"/>
  <c r="BA19" i="24"/>
  <c r="BB19" i="24"/>
  <c r="BC19" i="24"/>
  <c r="BD19" i="24"/>
  <c r="BE19" i="24"/>
  <c r="BF19" i="24"/>
  <c r="BG19" i="24"/>
  <c r="BH19" i="24"/>
  <c r="BI19" i="24"/>
  <c r="BJ19" i="24"/>
  <c r="BK19" i="24"/>
  <c r="BL19" i="24"/>
  <c r="BM19" i="24"/>
  <c r="BN19" i="24"/>
  <c r="BO19" i="24"/>
  <c r="BP19" i="24"/>
  <c r="BQ19" i="24"/>
  <c r="BR19" i="24"/>
  <c r="BS19" i="24"/>
  <c r="BT19" i="24"/>
  <c r="BU19" i="24"/>
  <c r="BV19" i="24"/>
  <c r="BW19" i="24"/>
  <c r="BX19" i="24"/>
  <c r="BY19" i="24"/>
  <c r="BZ19" i="24"/>
  <c r="CA19" i="24"/>
  <c r="CB19" i="24"/>
  <c r="CC19" i="24"/>
  <c r="CD19" i="24"/>
  <c r="H19" i="24"/>
  <c r="H18" i="24"/>
  <c r="H17" i="24"/>
  <c r="J11" i="24"/>
  <c r="L11" i="24"/>
  <c r="N11" i="24"/>
  <c r="P11" i="24"/>
  <c r="Q11" i="24"/>
  <c r="R11" i="24"/>
  <c r="S11" i="24"/>
  <c r="T11" i="24"/>
  <c r="U11" i="24"/>
  <c r="V11" i="24"/>
  <c r="W11" i="24"/>
  <c r="X11" i="24"/>
  <c r="Y11" i="24"/>
  <c r="Z11" i="24"/>
  <c r="AB11" i="24"/>
  <c r="AC11" i="24"/>
  <c r="AD11" i="24"/>
  <c r="AE11" i="24"/>
  <c r="AF11" i="24"/>
  <c r="AG11" i="24"/>
  <c r="AI11" i="24"/>
  <c r="AJ11" i="24"/>
  <c r="AK11" i="24"/>
  <c r="AL11" i="24"/>
  <c r="AM11" i="24"/>
  <c r="AN11" i="24"/>
  <c r="AO11" i="24"/>
  <c r="AP11" i="24"/>
  <c r="AQ11" i="24"/>
  <c r="AR11" i="24"/>
  <c r="AS11" i="24"/>
  <c r="AT11" i="24"/>
  <c r="AU11" i="24"/>
  <c r="AV11" i="24"/>
  <c r="AW11" i="24"/>
  <c r="AX11" i="24"/>
  <c r="AY11" i="24"/>
  <c r="AZ11" i="24"/>
  <c r="BA11" i="24"/>
  <c r="BB11" i="24"/>
  <c r="BC11" i="24"/>
  <c r="BD11" i="24"/>
  <c r="BE11" i="24"/>
  <c r="BF11" i="24"/>
  <c r="BG11" i="24"/>
  <c r="BH11" i="24"/>
  <c r="BI11" i="24"/>
  <c r="BJ11" i="24"/>
  <c r="BK11" i="24"/>
  <c r="BL11" i="24"/>
  <c r="BM11" i="24"/>
  <c r="BN11" i="24"/>
  <c r="BO11" i="24"/>
  <c r="BP11" i="24"/>
  <c r="BQ11" i="24"/>
  <c r="BR11" i="24"/>
  <c r="BS11" i="24"/>
  <c r="BT11" i="24"/>
  <c r="BU11" i="24"/>
  <c r="BV11" i="24"/>
  <c r="BW11" i="24"/>
  <c r="BX11" i="24"/>
  <c r="BY11" i="24"/>
  <c r="BZ11" i="24"/>
  <c r="CA11" i="24"/>
  <c r="CB11" i="24"/>
  <c r="CC11" i="24"/>
  <c r="CD11" i="24"/>
  <c r="J12" i="24"/>
  <c r="L12" i="24"/>
  <c r="N12" i="24"/>
  <c r="P12" i="24"/>
  <c r="Q12" i="24"/>
  <c r="R12" i="24"/>
  <c r="S12" i="24"/>
  <c r="T12" i="24"/>
  <c r="U12" i="24"/>
  <c r="V12" i="24"/>
  <c r="W12" i="24"/>
  <c r="X12" i="24"/>
  <c r="Y12" i="24"/>
  <c r="Z12" i="24"/>
  <c r="AB12" i="24"/>
  <c r="AC12" i="24"/>
  <c r="AD12" i="24"/>
  <c r="AE12" i="24"/>
  <c r="AF12" i="24"/>
  <c r="AG12" i="24"/>
  <c r="AI12" i="24"/>
  <c r="AJ12" i="24"/>
  <c r="AK12" i="24"/>
  <c r="AL12" i="24"/>
  <c r="AM12" i="24"/>
  <c r="AN12" i="24"/>
  <c r="AO12" i="24"/>
  <c r="AP12" i="24"/>
  <c r="AQ12" i="24"/>
  <c r="AR12" i="24"/>
  <c r="AS12" i="24"/>
  <c r="AT12" i="24"/>
  <c r="AU12" i="24"/>
  <c r="AV12" i="24"/>
  <c r="AW12" i="24"/>
  <c r="AX12" i="24"/>
  <c r="AY12" i="24"/>
  <c r="AZ12" i="24"/>
  <c r="BA12" i="24"/>
  <c r="BB12" i="24"/>
  <c r="BC12" i="24"/>
  <c r="BD12" i="24"/>
  <c r="BE12" i="24"/>
  <c r="BF12" i="24"/>
  <c r="BG12" i="24"/>
  <c r="BH12" i="24"/>
  <c r="BI12" i="24"/>
  <c r="BJ12" i="24"/>
  <c r="BK12" i="24"/>
  <c r="BL12" i="24"/>
  <c r="BM12" i="24"/>
  <c r="BN12" i="24"/>
  <c r="BO12" i="24"/>
  <c r="BP12" i="24"/>
  <c r="BQ12" i="24"/>
  <c r="BR12" i="24"/>
  <c r="BS12" i="24"/>
  <c r="BT12" i="24"/>
  <c r="BU12" i="24"/>
  <c r="BV12" i="24"/>
  <c r="BW12" i="24"/>
  <c r="BX12" i="24"/>
  <c r="BY12" i="24"/>
  <c r="BZ12" i="24"/>
  <c r="CA12" i="24"/>
  <c r="CB12" i="24"/>
  <c r="CC12" i="24"/>
  <c r="CD12" i="24"/>
  <c r="J13" i="24"/>
  <c r="L13" i="24"/>
  <c r="N13" i="24"/>
  <c r="P13" i="24"/>
  <c r="Q13" i="24"/>
  <c r="R13" i="24"/>
  <c r="S13" i="24"/>
  <c r="T13" i="24"/>
  <c r="U13" i="24"/>
  <c r="V13" i="24"/>
  <c r="W13" i="24"/>
  <c r="X13" i="24"/>
  <c r="Y13" i="24"/>
  <c r="Z13" i="24"/>
  <c r="AB13" i="24"/>
  <c r="AC13" i="24"/>
  <c r="AD13" i="24"/>
  <c r="AE13" i="24"/>
  <c r="AF13" i="24"/>
  <c r="AG13" i="24"/>
  <c r="AI13" i="24"/>
  <c r="AJ13" i="24"/>
  <c r="AK13" i="24"/>
  <c r="AL13" i="24"/>
  <c r="AM13" i="24"/>
  <c r="AN13" i="24"/>
  <c r="AO13" i="24"/>
  <c r="AP13" i="24"/>
  <c r="AQ13" i="24"/>
  <c r="AR13" i="24"/>
  <c r="AS13" i="24"/>
  <c r="AT13" i="24"/>
  <c r="AU13" i="24"/>
  <c r="AV13" i="24"/>
  <c r="AW13" i="24"/>
  <c r="AX13" i="24"/>
  <c r="AY13" i="24"/>
  <c r="AZ13" i="24"/>
  <c r="BA13" i="24"/>
  <c r="BB13" i="24"/>
  <c r="BC13" i="24"/>
  <c r="BD13" i="24"/>
  <c r="BE13" i="24"/>
  <c r="BF13" i="24"/>
  <c r="BG13" i="24"/>
  <c r="BH13" i="24"/>
  <c r="BI13" i="24"/>
  <c r="BJ13" i="24"/>
  <c r="BK13" i="24"/>
  <c r="BL13" i="24"/>
  <c r="BM13" i="24"/>
  <c r="BN13" i="24"/>
  <c r="BO13" i="24"/>
  <c r="BP13" i="24"/>
  <c r="BQ13" i="24"/>
  <c r="BR13" i="24"/>
  <c r="BS13" i="24"/>
  <c r="BT13" i="24"/>
  <c r="BU13" i="24"/>
  <c r="BV13" i="24"/>
  <c r="BW13" i="24"/>
  <c r="BX13" i="24"/>
  <c r="BY13" i="24"/>
  <c r="BZ13" i="24"/>
  <c r="CA13" i="24"/>
  <c r="CB13" i="24"/>
  <c r="CC13" i="24"/>
  <c r="CD13" i="24"/>
  <c r="H13" i="24"/>
  <c r="H12" i="24"/>
  <c r="H11" i="24"/>
  <c r="P5" i="24"/>
  <c r="Q5" i="24"/>
  <c r="R5" i="24"/>
  <c r="S5" i="24"/>
  <c r="T5" i="24"/>
  <c r="U5" i="24"/>
  <c r="V5" i="24"/>
  <c r="W5" i="24"/>
  <c r="X5" i="24"/>
  <c r="Y5" i="24"/>
  <c r="Z5" i="24"/>
  <c r="AB5" i="24"/>
  <c r="AC5" i="24"/>
  <c r="AD5" i="24"/>
  <c r="AE5" i="24"/>
  <c r="AF5" i="24"/>
  <c r="AG5" i="24"/>
  <c r="AI5" i="24"/>
  <c r="AJ5" i="24"/>
  <c r="AK5" i="24"/>
  <c r="AL5" i="24"/>
  <c r="AM5" i="24"/>
  <c r="AN5" i="24"/>
  <c r="AO5" i="24"/>
  <c r="AP5" i="24"/>
  <c r="AQ5" i="24"/>
  <c r="AR5" i="24"/>
  <c r="AS5" i="24"/>
  <c r="AT5" i="24"/>
  <c r="AU5" i="24"/>
  <c r="AV5" i="24"/>
  <c r="AW5" i="24"/>
  <c r="AX5" i="24"/>
  <c r="AY5" i="24"/>
  <c r="AZ5" i="24"/>
  <c r="BA5" i="24"/>
  <c r="BB5" i="24"/>
  <c r="BC5" i="24"/>
  <c r="BD5" i="24"/>
  <c r="BE5" i="24"/>
  <c r="BF5" i="24"/>
  <c r="BG5" i="24"/>
  <c r="BH5" i="24"/>
  <c r="BI5" i="24"/>
  <c r="BJ5" i="24"/>
  <c r="BK5" i="24"/>
  <c r="BL5" i="24"/>
  <c r="BM5" i="24"/>
  <c r="BN5" i="24"/>
  <c r="BO5" i="24"/>
  <c r="BP5" i="24"/>
  <c r="BQ5" i="24"/>
  <c r="BR5" i="24"/>
  <c r="BS5" i="24"/>
  <c r="BT5" i="24"/>
  <c r="BU5" i="24"/>
  <c r="BV5" i="24"/>
  <c r="BW5" i="24"/>
  <c r="BX5" i="24"/>
  <c r="BY5" i="24"/>
  <c r="BZ5" i="24"/>
  <c r="CA5" i="24"/>
  <c r="CB5" i="24"/>
  <c r="CC5" i="24"/>
  <c r="CD5" i="24"/>
  <c r="P6" i="24"/>
  <c r="Q6" i="24"/>
  <c r="R6" i="24"/>
  <c r="S6" i="24"/>
  <c r="T6" i="24"/>
  <c r="U6" i="24"/>
  <c r="V6" i="24"/>
  <c r="W6" i="24"/>
  <c r="X6" i="24"/>
  <c r="Y6" i="24"/>
  <c r="Z6" i="24"/>
  <c r="AB6" i="24"/>
  <c r="AC6" i="24"/>
  <c r="AD6" i="24"/>
  <c r="AE6" i="24"/>
  <c r="AF6" i="24"/>
  <c r="AG6" i="24"/>
  <c r="AI6" i="24"/>
  <c r="AJ6" i="24"/>
  <c r="AK6" i="24"/>
  <c r="AL6" i="24"/>
  <c r="AM6" i="24"/>
  <c r="AN6" i="24"/>
  <c r="AO6" i="24"/>
  <c r="AP6" i="24"/>
  <c r="AQ6" i="24"/>
  <c r="AR6" i="24"/>
  <c r="AS6" i="24"/>
  <c r="AT6" i="24"/>
  <c r="AU6" i="24"/>
  <c r="AV6" i="24"/>
  <c r="AW6" i="24"/>
  <c r="AX6" i="24"/>
  <c r="AY6" i="24"/>
  <c r="AZ6" i="24"/>
  <c r="BA6" i="24"/>
  <c r="BB6" i="24"/>
  <c r="BC6" i="24"/>
  <c r="BD6" i="24"/>
  <c r="BE6" i="24"/>
  <c r="BF6" i="24"/>
  <c r="BG6" i="24"/>
  <c r="BH6" i="24"/>
  <c r="BI6" i="24"/>
  <c r="BJ6" i="24"/>
  <c r="BK6" i="24"/>
  <c r="BL6" i="24"/>
  <c r="BM6" i="24"/>
  <c r="BN6" i="24"/>
  <c r="BO6" i="24"/>
  <c r="BP6" i="24"/>
  <c r="BQ6" i="24"/>
  <c r="BR6" i="24"/>
  <c r="BS6" i="24"/>
  <c r="BT6" i="24"/>
  <c r="BU6" i="24"/>
  <c r="BV6" i="24"/>
  <c r="BW6" i="24"/>
  <c r="BX6" i="24"/>
  <c r="BY6" i="24"/>
  <c r="BZ6" i="24"/>
  <c r="CA6" i="24"/>
  <c r="CB6" i="24"/>
  <c r="CC6" i="24"/>
  <c r="CD6" i="24"/>
  <c r="P7" i="24"/>
  <c r="Q7" i="24"/>
  <c r="R7" i="24"/>
  <c r="S7" i="24"/>
  <c r="T7" i="24"/>
  <c r="U7" i="24"/>
  <c r="V7" i="24"/>
  <c r="W7" i="24"/>
  <c r="X7" i="24"/>
  <c r="Y7" i="24"/>
  <c r="Z7" i="24"/>
  <c r="AB7" i="24"/>
  <c r="AC7" i="24"/>
  <c r="AD7" i="24"/>
  <c r="AE7" i="24"/>
  <c r="AF7" i="24"/>
  <c r="AG7" i="24"/>
  <c r="AI7" i="24"/>
  <c r="AJ7" i="24"/>
  <c r="AK7" i="24"/>
  <c r="AL7" i="24"/>
  <c r="AM7" i="24"/>
  <c r="AN7" i="24"/>
  <c r="AO7" i="24"/>
  <c r="AP7" i="24"/>
  <c r="AQ7" i="24"/>
  <c r="AR7" i="24"/>
  <c r="AS7" i="24"/>
  <c r="AT7" i="24"/>
  <c r="AU7" i="24"/>
  <c r="AV7" i="24"/>
  <c r="AW7" i="24"/>
  <c r="AX7" i="24"/>
  <c r="AY7" i="24"/>
  <c r="AZ7" i="24"/>
  <c r="BA7" i="24"/>
  <c r="BB7" i="24"/>
  <c r="BC7" i="24"/>
  <c r="BD7" i="24"/>
  <c r="BE7" i="24"/>
  <c r="BF7" i="24"/>
  <c r="BG7" i="24"/>
  <c r="BH7" i="24"/>
  <c r="BI7" i="24"/>
  <c r="BJ7" i="24"/>
  <c r="BK7" i="24"/>
  <c r="BL7" i="24"/>
  <c r="BM7" i="24"/>
  <c r="BN7" i="24"/>
  <c r="BO7" i="24"/>
  <c r="BP7" i="24"/>
  <c r="BQ7" i="24"/>
  <c r="BR7" i="24"/>
  <c r="BS7" i="24"/>
  <c r="BT7" i="24"/>
  <c r="BU7" i="24"/>
  <c r="BV7" i="24"/>
  <c r="BW7" i="24"/>
  <c r="BX7" i="24"/>
  <c r="BY7" i="24"/>
  <c r="BZ7" i="24"/>
  <c r="CA7" i="24"/>
  <c r="CB7" i="24"/>
  <c r="CC7" i="24"/>
  <c r="CD7" i="24"/>
  <c r="J5" i="24"/>
  <c r="L5" i="24"/>
  <c r="N5" i="24"/>
  <c r="J6" i="24"/>
  <c r="L6" i="24"/>
  <c r="N6" i="24"/>
  <c r="J7" i="24"/>
  <c r="L7" i="24"/>
  <c r="N7" i="24"/>
  <c r="H7" i="24"/>
  <c r="H6" i="24"/>
  <c r="H5" i="24"/>
  <c r="AG79" i="23"/>
  <c r="AH79" i="23"/>
  <c r="AA79" i="23"/>
  <c r="AG80" i="23"/>
  <c r="AH80" i="23"/>
  <c r="AA80" i="23"/>
  <c r="AG78" i="23"/>
  <c r="AH78" i="23"/>
  <c r="AA78" i="23"/>
  <c r="AG77" i="23"/>
  <c r="AH77" i="23"/>
  <c r="AA77" i="23"/>
  <c r="AG76" i="23"/>
  <c r="AH76" i="23"/>
  <c r="AA76" i="23"/>
  <c r="AG75" i="23"/>
  <c r="AH75" i="23"/>
  <c r="AA75" i="23"/>
  <c r="AG74" i="23"/>
  <c r="AH74" i="23"/>
  <c r="AA74" i="23"/>
  <c r="AG73" i="23"/>
  <c r="AH73" i="23"/>
  <c r="AA73" i="23"/>
  <c r="AG72" i="23"/>
  <c r="AH72" i="23"/>
  <c r="AA72" i="23"/>
  <c r="AG71" i="23"/>
  <c r="AH71" i="23"/>
  <c r="AA71" i="23"/>
  <c r="AG70" i="23"/>
  <c r="AH70" i="23"/>
  <c r="AA70" i="23"/>
  <c r="AG69" i="23"/>
  <c r="AH69" i="23"/>
  <c r="AA69" i="23"/>
  <c r="AG68" i="23"/>
  <c r="AH68" i="23"/>
  <c r="AA68" i="23"/>
  <c r="AG67" i="23"/>
  <c r="AH67" i="23"/>
  <c r="AA67" i="23"/>
  <c r="AG66" i="23"/>
  <c r="AH66" i="23"/>
  <c r="AA66" i="23"/>
  <c r="AG65" i="23"/>
  <c r="AH65" i="23"/>
  <c r="AA65" i="23"/>
  <c r="AG64" i="23"/>
  <c r="AH64" i="23"/>
  <c r="AA64" i="23"/>
  <c r="AG63" i="23"/>
  <c r="AH63" i="23"/>
  <c r="AA63" i="23"/>
  <c r="AG62" i="23"/>
  <c r="AH62" i="23"/>
  <c r="AA62" i="23"/>
  <c r="AG61" i="23"/>
  <c r="AH61" i="23"/>
  <c r="AA61" i="23"/>
  <c r="AG60" i="23"/>
  <c r="AH60" i="23"/>
  <c r="AA60" i="23"/>
  <c r="AG59" i="23"/>
  <c r="AH59" i="23"/>
  <c r="AA59" i="23"/>
  <c r="AG58" i="23"/>
  <c r="AH58" i="23"/>
  <c r="AA58" i="23"/>
  <c r="AG57" i="23"/>
  <c r="AH57" i="23"/>
  <c r="AA57" i="23"/>
  <c r="AG56" i="23"/>
  <c r="AH56" i="23"/>
  <c r="AA56" i="23"/>
  <c r="AG55" i="23"/>
  <c r="AH55" i="23"/>
  <c r="AA55" i="23"/>
  <c r="AG54" i="23"/>
  <c r="AH54" i="23"/>
  <c r="AA54" i="23"/>
  <c r="AG53" i="23"/>
  <c r="AH53" i="23"/>
  <c r="AA53" i="23"/>
  <c r="AG52" i="23"/>
  <c r="AH52" i="23"/>
  <c r="AA52" i="23"/>
  <c r="AG51" i="23"/>
  <c r="AH51" i="23"/>
  <c r="AA51" i="23"/>
  <c r="AG50" i="23"/>
  <c r="AH50" i="23"/>
  <c r="AA50" i="23"/>
  <c r="AG49" i="23"/>
  <c r="AH49" i="23"/>
  <c r="AA49" i="23"/>
  <c r="AG48" i="23"/>
  <c r="AH48" i="23"/>
  <c r="AA48" i="23"/>
  <c r="AG47" i="23"/>
  <c r="AH47" i="23"/>
  <c r="AA47" i="23"/>
  <c r="AG46" i="23"/>
  <c r="AH46" i="23"/>
  <c r="AA46" i="23"/>
  <c r="AG45" i="23"/>
  <c r="AH45" i="23"/>
  <c r="AA45" i="23"/>
  <c r="AG43" i="23"/>
  <c r="AH43" i="23"/>
  <c r="AA43" i="23"/>
  <c r="AG42" i="23"/>
  <c r="AH42" i="23"/>
  <c r="AA42" i="23"/>
  <c r="AG41" i="23"/>
  <c r="AH41" i="23"/>
  <c r="AA41" i="23"/>
  <c r="AG44" i="23"/>
  <c r="AH44" i="23"/>
  <c r="AA44" i="23"/>
  <c r="AG40" i="23"/>
  <c r="AH40" i="23"/>
  <c r="AA40" i="23"/>
  <c r="AG39" i="23"/>
  <c r="AH39" i="23"/>
  <c r="AA39" i="23"/>
  <c r="AG38" i="23"/>
  <c r="AH38" i="23"/>
  <c r="AA38" i="23"/>
  <c r="AG37" i="23"/>
  <c r="AH37" i="23"/>
  <c r="AA37" i="23"/>
  <c r="AG36" i="23"/>
  <c r="AH36" i="23"/>
  <c r="AA36" i="23"/>
  <c r="AG35" i="23"/>
  <c r="AH35" i="23"/>
  <c r="AA35" i="23"/>
  <c r="AG34" i="23"/>
  <c r="AH34" i="23"/>
  <c r="AA34" i="23"/>
  <c r="AG33" i="23"/>
  <c r="AH33" i="23"/>
  <c r="AA33" i="23"/>
  <c r="AG32" i="23"/>
  <c r="AH32" i="23"/>
  <c r="AG31" i="23"/>
  <c r="AH31" i="23"/>
  <c r="AA31" i="23"/>
  <c r="AG30" i="23"/>
  <c r="AH30" i="23"/>
  <c r="AA30" i="23"/>
  <c r="AG29" i="23"/>
  <c r="AH29" i="23"/>
  <c r="AA29" i="23"/>
  <c r="AG28" i="23"/>
  <c r="AH28" i="23"/>
  <c r="AA28" i="23"/>
  <c r="AG26" i="23"/>
  <c r="AH26" i="23"/>
  <c r="AA26" i="23"/>
  <c r="AG25" i="23"/>
  <c r="AH25" i="23"/>
  <c r="AA25" i="23"/>
  <c r="AG24" i="23"/>
  <c r="AH24" i="23"/>
  <c r="AA24" i="23"/>
  <c r="AG27" i="23"/>
  <c r="AH27" i="23"/>
  <c r="AA27" i="23"/>
  <c r="AG23" i="23"/>
  <c r="AH23" i="23"/>
  <c r="AA23" i="23"/>
  <c r="AG22" i="23"/>
  <c r="AH22" i="23"/>
  <c r="AA22" i="23"/>
  <c r="AG21" i="23"/>
  <c r="AH21" i="23"/>
  <c r="AA21" i="23"/>
  <c r="AG20" i="23"/>
  <c r="AH20" i="23"/>
  <c r="AA20" i="23"/>
  <c r="AG19" i="23"/>
  <c r="AH19" i="23"/>
  <c r="AA19" i="23"/>
  <c r="AG18" i="23"/>
  <c r="AH18" i="23"/>
  <c r="AA18" i="23"/>
  <c r="AG17" i="23"/>
  <c r="AH17" i="23"/>
  <c r="AA17" i="23"/>
  <c r="AG16" i="23"/>
  <c r="AH16" i="23"/>
  <c r="AA16" i="23"/>
  <c r="AG15" i="23"/>
  <c r="AH15" i="23"/>
  <c r="AA15" i="23"/>
  <c r="AG14" i="23"/>
  <c r="AH14" i="23"/>
  <c r="AA14" i="23"/>
  <c r="AG13" i="23"/>
  <c r="AH13" i="23"/>
  <c r="AA13" i="23"/>
  <c r="AG12" i="23"/>
  <c r="AH12" i="23"/>
  <c r="AA12" i="23"/>
  <c r="AG11" i="23"/>
  <c r="AH11" i="23"/>
  <c r="AA11" i="23"/>
  <c r="AG10" i="23"/>
  <c r="AH10" i="23"/>
  <c r="AA10" i="23"/>
  <c r="AG9" i="23"/>
  <c r="AH9" i="23"/>
  <c r="AA9" i="23"/>
  <c r="AG8" i="23"/>
  <c r="AH8" i="23"/>
  <c r="AA8" i="23"/>
  <c r="AG7" i="23"/>
  <c r="AH7" i="23"/>
  <c r="AA7" i="23"/>
  <c r="AG6" i="23"/>
  <c r="AH6" i="23"/>
  <c r="AA6" i="23"/>
  <c r="AG5" i="23"/>
  <c r="AH5" i="23"/>
  <c r="AA5" i="23"/>
  <c r="AG4" i="23"/>
  <c r="AH4" i="23"/>
  <c r="AA4" i="23"/>
  <c r="AF3" i="14"/>
  <c r="AG3" i="14"/>
  <c r="AF4" i="14"/>
  <c r="AG4" i="14"/>
  <c r="AF5" i="14"/>
  <c r="AG5" i="14"/>
  <c r="AF6" i="14"/>
  <c r="AG6" i="14"/>
  <c r="AF7" i="14"/>
  <c r="AG7" i="14"/>
  <c r="AF8" i="14"/>
  <c r="AG8" i="14"/>
  <c r="AF9" i="14"/>
  <c r="AG9" i="14"/>
  <c r="AF10" i="14"/>
  <c r="AG10" i="14"/>
  <c r="AF11" i="14"/>
  <c r="AG11" i="14"/>
  <c r="AF12" i="14"/>
  <c r="AG12" i="14"/>
  <c r="AF13" i="14"/>
  <c r="AG13" i="14"/>
  <c r="AF14" i="14"/>
  <c r="AG14" i="14"/>
  <c r="AF15" i="14"/>
  <c r="AG15" i="14"/>
  <c r="AF16" i="14"/>
  <c r="AG16" i="14"/>
  <c r="AF17" i="14"/>
  <c r="AG17" i="14"/>
  <c r="AF18" i="14"/>
  <c r="AG18" i="14"/>
  <c r="AF19" i="14"/>
  <c r="AG19" i="14"/>
  <c r="AF20" i="14"/>
  <c r="AG20" i="14"/>
  <c r="AF21" i="14"/>
  <c r="AG21" i="14"/>
  <c r="AF22" i="14"/>
  <c r="AG22" i="14"/>
  <c r="AF23" i="14"/>
  <c r="AG23" i="14"/>
  <c r="AF24" i="14"/>
  <c r="AG24" i="14"/>
  <c r="AF25" i="14"/>
  <c r="AG25" i="14"/>
  <c r="AF26" i="14"/>
  <c r="AG26" i="14"/>
  <c r="AF27" i="14"/>
  <c r="AG27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Z5" i="14"/>
  <c r="Z4" i="14"/>
  <c r="Z3" i="14"/>
</calcChain>
</file>

<file path=xl/sharedStrings.xml><?xml version="1.0" encoding="utf-8"?>
<sst xmlns="http://schemas.openxmlformats.org/spreadsheetml/2006/main" count="989" uniqueCount="297">
  <si>
    <t>S</t>
  </si>
  <si>
    <t>S +/-</t>
  </si>
  <si>
    <t>Cl</t>
  </si>
  <si>
    <t>Cl +/-</t>
  </si>
  <si>
    <t>V</t>
  </si>
  <si>
    <t>V +/-</t>
  </si>
  <si>
    <t>Cr</t>
  </si>
  <si>
    <t>Cr +/-</t>
  </si>
  <si>
    <t>Co</t>
  </si>
  <si>
    <t>Co +/-</t>
  </si>
  <si>
    <t>Ni</t>
  </si>
  <si>
    <t>Ni +/-</t>
  </si>
  <si>
    <t>Cu</t>
  </si>
  <si>
    <t>Cu +/-</t>
  </si>
  <si>
    <t>Zn</t>
  </si>
  <si>
    <t>Zn +/-</t>
  </si>
  <si>
    <t>As</t>
  </si>
  <si>
    <t>As +/-</t>
  </si>
  <si>
    <t>Se</t>
  </si>
  <si>
    <t>Se +/-</t>
  </si>
  <si>
    <t>Rb</t>
  </si>
  <si>
    <t>Rb +/-</t>
  </si>
  <si>
    <t>Sr</t>
  </si>
  <si>
    <t>Sr +/-</t>
  </si>
  <si>
    <t>Y</t>
  </si>
  <si>
    <t>Y +/-</t>
  </si>
  <si>
    <t>Zr</t>
  </si>
  <si>
    <t>Zr +/-</t>
  </si>
  <si>
    <t>Mo</t>
  </si>
  <si>
    <t>Mo +/-</t>
  </si>
  <si>
    <t>Ag</t>
  </si>
  <si>
    <t>Ag +/-</t>
  </si>
  <si>
    <t>Cd</t>
  </si>
  <si>
    <t>Cd +/-</t>
  </si>
  <si>
    <t>Sn</t>
  </si>
  <si>
    <t>Sn +/-</t>
  </si>
  <si>
    <t>Sb</t>
  </si>
  <si>
    <t>Sb +/-</t>
  </si>
  <si>
    <t>W</t>
  </si>
  <si>
    <t>W +/-</t>
  </si>
  <si>
    <t>Hg</t>
  </si>
  <si>
    <t>Hg +/-</t>
  </si>
  <si>
    <t>Pb</t>
  </si>
  <si>
    <t>Pb +/-</t>
  </si>
  <si>
    <t>Bi</t>
  </si>
  <si>
    <t>Bi +/-</t>
  </si>
  <si>
    <t>Th</t>
  </si>
  <si>
    <t>Th +/-</t>
  </si>
  <si>
    <t>U</t>
  </si>
  <si>
    <t>U +/-</t>
  </si>
  <si>
    <t>LE</t>
  </si>
  <si>
    <t>LE +/-</t>
  </si>
  <si>
    <t>nist2710a</t>
  </si>
  <si>
    <t>UM1</t>
  </si>
  <si>
    <t>MP1</t>
  </si>
  <si>
    <t>NIM P</t>
  </si>
  <si>
    <t>JP1</t>
  </si>
  <si>
    <t>FT1061</t>
  </si>
  <si>
    <t>ppm</t>
  </si>
  <si>
    <t>total</t>
  </si>
  <si>
    <t>Total</t>
  </si>
  <si>
    <t>SiO2</t>
  </si>
  <si>
    <t>TiO2</t>
  </si>
  <si>
    <t>Al2O3</t>
  </si>
  <si>
    <t>Fe2O3</t>
  </si>
  <si>
    <t>MnO</t>
  </si>
  <si>
    <t>MgO</t>
  </si>
  <si>
    <t>CaO</t>
  </si>
  <si>
    <t>K2O</t>
  </si>
  <si>
    <t>P2O5</t>
  </si>
  <si>
    <t>wt%</t>
  </si>
  <si>
    <t>JD29</t>
  </si>
  <si>
    <t>2710a</t>
  </si>
  <si>
    <t>SU1a</t>
  </si>
  <si>
    <t>KC1</t>
  </si>
  <si>
    <t>HV1</t>
  </si>
  <si>
    <t>MgO +/-</t>
  </si>
  <si>
    <t>Al2O3 +/-</t>
  </si>
  <si>
    <t>SiO2 +/-</t>
  </si>
  <si>
    <t>P2O5 +/-</t>
  </si>
  <si>
    <t>K2O +/-</t>
  </si>
  <si>
    <t>CaO +/-</t>
  </si>
  <si>
    <t>TiO2 +/-</t>
  </si>
  <si>
    <t>MnO +/-</t>
  </si>
  <si>
    <t>Fe2O3 +/-</t>
  </si>
  <si>
    <t>New ID</t>
  </si>
  <si>
    <t>FT1038</t>
  </si>
  <si>
    <t>JD28</t>
  </si>
  <si>
    <t>FT1014</t>
  </si>
  <si>
    <t>FT1121</t>
  </si>
  <si>
    <t>FT1143</t>
  </si>
  <si>
    <t>FT1003</t>
  </si>
  <si>
    <t>FT1006</t>
  </si>
  <si>
    <t>FT1010</t>
  </si>
  <si>
    <t>FT1019</t>
  </si>
  <si>
    <t>FT1026</t>
  </si>
  <si>
    <t>FT1029</t>
  </si>
  <si>
    <t>FT1031</t>
  </si>
  <si>
    <t>FT1041</t>
  </si>
  <si>
    <t>FT1054</t>
  </si>
  <si>
    <t>FT1065</t>
  </si>
  <si>
    <t>FT1069</t>
  </si>
  <si>
    <t>FT1081</t>
  </si>
  <si>
    <t>FT1039</t>
  </si>
  <si>
    <t>FT1040</t>
  </si>
  <si>
    <t>FT1042</t>
  </si>
  <si>
    <t>FT1044</t>
  </si>
  <si>
    <t>FT1046</t>
  </si>
  <si>
    <t>FT1047</t>
  </si>
  <si>
    <t>FT1052</t>
  </si>
  <si>
    <t>FT1057</t>
  </si>
  <si>
    <t>FT1136</t>
  </si>
  <si>
    <t>FT1023</t>
  </si>
  <si>
    <t>FT1002</t>
  </si>
  <si>
    <t>JD03_B</t>
  </si>
  <si>
    <t>FT1128_B</t>
  </si>
  <si>
    <t>JD20</t>
  </si>
  <si>
    <t>FT1093</t>
  </si>
  <si>
    <t>FT1096</t>
  </si>
  <si>
    <t>FT1101</t>
  </si>
  <si>
    <t>FT1107</t>
  </si>
  <si>
    <t>FT1134</t>
  </si>
  <si>
    <t>FT1017</t>
  </si>
  <si>
    <t>FT1083</t>
  </si>
  <si>
    <t>FT1086</t>
  </si>
  <si>
    <t>FT1089</t>
  </si>
  <si>
    <t>FT1091</t>
  </si>
  <si>
    <t>FT1068</t>
  </si>
  <si>
    <t>FT1076</t>
  </si>
  <si>
    <t>FT1118</t>
  </si>
  <si>
    <t>FT1140</t>
  </si>
  <si>
    <t>FT1144</t>
  </si>
  <si>
    <t>FT1145</t>
  </si>
  <si>
    <t>FT1146</t>
  </si>
  <si>
    <t>FT1148</t>
  </si>
  <si>
    <t>JD26</t>
  </si>
  <si>
    <t>JD30</t>
  </si>
  <si>
    <t>JD31</t>
  </si>
  <si>
    <t>JD33</t>
  </si>
  <si>
    <t>FT1001</t>
  </si>
  <si>
    <t>FT1012</t>
  </si>
  <si>
    <t>FT1073</t>
  </si>
  <si>
    <t>FT1131</t>
  </si>
  <si>
    <t>FT4212</t>
  </si>
  <si>
    <t>FT4209</t>
  </si>
  <si>
    <t>FT4205</t>
  </si>
  <si>
    <t>FT4202</t>
  </si>
  <si>
    <t>FT4201_B</t>
  </si>
  <si>
    <t xml:space="preserve">total </t>
  </si>
  <si>
    <t>Cl+S</t>
  </si>
  <si>
    <t xml:space="preserve"> NIM P</t>
  </si>
  <si>
    <t xml:space="preserve"> HV1</t>
  </si>
  <si>
    <t xml:space="preserve"> UM1</t>
  </si>
  <si>
    <t xml:space="preserve"> FT4203A</t>
  </si>
  <si>
    <t xml:space="preserve"> FT4203E</t>
  </si>
  <si>
    <t xml:space="preserve"> FT4204</t>
  </si>
  <si>
    <t xml:space="preserve"> FT4203B</t>
  </si>
  <si>
    <t xml:space="preserve"> BV01</t>
  </si>
  <si>
    <t xml:space="preserve"> BV08</t>
  </si>
  <si>
    <t xml:space="preserve"> BV07A</t>
  </si>
  <si>
    <t xml:space="preserve"> BV06</t>
  </si>
  <si>
    <t xml:space="preserve"> BV06 R</t>
  </si>
  <si>
    <t xml:space="preserve"> BV05</t>
  </si>
  <si>
    <t xml:space="preserve"> BV12</t>
  </si>
  <si>
    <t xml:space="preserve"> BV18</t>
  </si>
  <si>
    <t xml:space="preserve"> BV21</t>
  </si>
  <si>
    <t xml:space="preserve"> BV23</t>
  </si>
  <si>
    <t xml:space="preserve"> BV02</t>
  </si>
  <si>
    <t xml:space="preserve"> BV03</t>
  </si>
  <si>
    <t xml:space="preserve"> BV04</t>
  </si>
  <si>
    <t xml:space="preserve"> BV09</t>
  </si>
  <si>
    <t xml:space="preserve"> BV09 R</t>
  </si>
  <si>
    <t xml:space="preserve"> BV10 </t>
  </si>
  <si>
    <t xml:space="preserve"> BV13</t>
  </si>
  <si>
    <t xml:space="preserve"> BV15</t>
  </si>
  <si>
    <t xml:space="preserve"> BV16</t>
  </si>
  <si>
    <t xml:space="preserve"> BV16 R</t>
  </si>
  <si>
    <t xml:space="preserve"> BV20</t>
  </si>
  <si>
    <t xml:space="preserve"> BV24 A</t>
  </si>
  <si>
    <t xml:space="preserve"> BV24B</t>
  </si>
  <si>
    <t xml:space="preserve"> BV24D</t>
  </si>
  <si>
    <t xml:space="preserve"> BV24D R</t>
  </si>
  <si>
    <t xml:space="preserve"> JD34B</t>
  </si>
  <si>
    <t xml:space="preserve"> JD34A</t>
  </si>
  <si>
    <t xml:space="preserve"> FT1044 R</t>
  </si>
  <si>
    <t>Batch#</t>
  </si>
  <si>
    <t>Standards per batch</t>
  </si>
  <si>
    <t>Batch 4</t>
  </si>
  <si>
    <t>Batch 2</t>
  </si>
  <si>
    <t>Batch 3</t>
  </si>
  <si>
    <t>Batch 1</t>
  </si>
  <si>
    <t>pXRF analyses</t>
  </si>
  <si>
    <t>Standard</t>
  </si>
  <si>
    <t>Rock/ MIN type</t>
  </si>
  <si>
    <t>Type</t>
  </si>
  <si>
    <t>Origin/ source</t>
  </si>
  <si>
    <t>Deposit/ Reef</t>
  </si>
  <si>
    <t>Country</t>
  </si>
  <si>
    <t>Reference</t>
  </si>
  <si>
    <t>Zn-Sn-Cu-Pb ore</t>
  </si>
  <si>
    <t>pres pow</t>
  </si>
  <si>
    <t>CCRMP</t>
  </si>
  <si>
    <t>Canada</t>
  </si>
  <si>
    <t>Steger, 1983</t>
  </si>
  <si>
    <t>peridotite (1984)</t>
  </si>
  <si>
    <t>Geological survey of Japan, Ibaraki, 305 Japan</t>
  </si>
  <si>
    <t>Horoman peridotite</t>
  </si>
  <si>
    <t>Japan</t>
  </si>
  <si>
    <t>Imai et al., 1995</t>
  </si>
  <si>
    <t>Cu-Mo ore</t>
  </si>
  <si>
    <t>Steger, 1983; Faye et al., 1974</t>
  </si>
  <si>
    <t>Geologial Survey of Canada and CCRMP</t>
  </si>
  <si>
    <t>Mount Pleasant</t>
  </si>
  <si>
    <t>CCRMP report, 2008</t>
  </si>
  <si>
    <t>NIM-P</t>
  </si>
  <si>
    <t xml:space="preserve">pyroxenite </t>
  </si>
  <si>
    <t>South African Bureau of Standards, Pretoria</t>
  </si>
  <si>
    <t>UG2, Bushveld complex</t>
  </si>
  <si>
    <t>South Africa</t>
  </si>
  <si>
    <t>MINTEK report (2015) and references therein</t>
  </si>
  <si>
    <t>NIST 2710a</t>
  </si>
  <si>
    <t>soil</t>
  </si>
  <si>
    <t>Montana Department of Environmental Quality, NIST</t>
  </si>
  <si>
    <t>Silver Bow Creek</t>
  </si>
  <si>
    <t>USA</t>
  </si>
  <si>
    <t>NIST spec. Pub. 260-172</t>
  </si>
  <si>
    <t>Ni-Cu-Co ore</t>
  </si>
  <si>
    <t>ULTRA-MAFIC</t>
  </si>
  <si>
    <t>Tetley and Turek, 1974</t>
  </si>
  <si>
    <t>TU</t>
  </si>
  <si>
    <t>Subunit</t>
  </si>
  <si>
    <t>TU4</t>
  </si>
  <si>
    <t>TU3</t>
  </si>
  <si>
    <t>TU2</t>
  </si>
  <si>
    <t>TU1</t>
  </si>
  <si>
    <t>Lith</t>
  </si>
  <si>
    <t>CIPWn</t>
  </si>
  <si>
    <t>BV1-TU2</t>
  </si>
  <si>
    <t>BV1-TU1</t>
  </si>
  <si>
    <t>Standards measured</t>
  </si>
  <si>
    <t>SiO2 blank</t>
  </si>
  <si>
    <t>BV1_C</t>
  </si>
  <si>
    <t>VSF2_M</t>
  </si>
  <si>
    <t>UZ-MZb</t>
  </si>
  <si>
    <t>Anorthosite</t>
  </si>
  <si>
    <t>norite</t>
  </si>
  <si>
    <t>gabbronorite</t>
  </si>
  <si>
    <t>granite</t>
  </si>
  <si>
    <t>OlGN</t>
  </si>
  <si>
    <t>troc/OLGN</t>
  </si>
  <si>
    <t>OLGN</t>
  </si>
  <si>
    <t>troc</t>
  </si>
  <si>
    <t>alt. lith</t>
  </si>
  <si>
    <t>BV1_M</t>
  </si>
  <si>
    <t>intrusion</t>
  </si>
  <si>
    <t>Depth (m)</t>
  </si>
  <si>
    <t>VSF2_GC</t>
  </si>
  <si>
    <t>JD03_B_R</t>
  </si>
  <si>
    <t>FT4207</t>
  </si>
  <si>
    <t>FT4208</t>
  </si>
  <si>
    <t>FT1128_B_R</t>
  </si>
  <si>
    <t>Sample</t>
  </si>
  <si>
    <t>ID</t>
  </si>
  <si>
    <t>BV1_GC</t>
  </si>
  <si>
    <t>FT1107 R</t>
  </si>
  <si>
    <t>FT4207 R</t>
  </si>
  <si>
    <t>Accuracy</t>
  </si>
  <si>
    <t>Std. dev</t>
  </si>
  <si>
    <t>Precision</t>
  </si>
  <si>
    <t>FT1044 R</t>
  </si>
  <si>
    <t>BV1_C/M</t>
  </si>
  <si>
    <t>VSF2_M/C</t>
  </si>
  <si>
    <t>BV24D</t>
  </si>
  <si>
    <t>BV24D R</t>
  </si>
  <si>
    <t>BV16</t>
  </si>
  <si>
    <t>BV16 R</t>
  </si>
  <si>
    <t>BV09</t>
  </si>
  <si>
    <t>BV09 R</t>
  </si>
  <si>
    <t>BV06</t>
  </si>
  <si>
    <t>BV06 R</t>
  </si>
  <si>
    <t>% error</t>
  </si>
  <si>
    <t>RSD%</t>
  </si>
  <si>
    <t>Standard deviation (s)</t>
  </si>
  <si>
    <t>nda</t>
  </si>
  <si>
    <t>Standard_certified value_ICP-MS/OES</t>
  </si>
  <si>
    <t>GN</t>
  </si>
  <si>
    <t>olGN</t>
  </si>
  <si>
    <t>N</t>
  </si>
  <si>
    <t>XENO</t>
  </si>
  <si>
    <t>An</t>
  </si>
  <si>
    <t xml:space="preserve">An </t>
  </si>
  <si>
    <t>olN</t>
  </si>
  <si>
    <t>UM</t>
  </si>
  <si>
    <t>G</t>
  </si>
  <si>
    <t>olG</t>
  </si>
  <si>
    <t>felsic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</si>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</sst>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/>
    <xf numFmtId="0" fontId="16" fillId="0" borderId="0" xfId="0" applyFont="1"/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18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2" fontId="20" fillId="0" borderId="0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2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/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2" fontId="20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Fill="1"/>
    <xf numFmtId="0" fontId="21" fillId="0" borderId="0" xfId="0" applyFont="1" applyFill="1"/>
    <xf numFmtId="15" fontId="18" fillId="0" borderId="0" xfId="0" applyNumberFormat="1" applyFont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24"/>
  <sheetViews>
    <sheetView tabSelected="1" workbookViewId="0">
      <selection activeCell="O20" sqref="O20"/>
    </sheetView>
  </sheetViews>
  <sheetFormatPr defaultRowHeight="12" x14ac:dyDescent="0.2"/>
  <cols>
    <col min="1" max="1" width="10.140625" style="33" customWidth="1"/>
    <col min="2" max="2" width="9.140625" style="18"/>
    <col min="3" max="3" width="9.42578125" style="18" bestFit="1" customWidth="1"/>
    <col min="4" max="4" width="11" style="18" bestFit="1" customWidth="1"/>
    <col min="5" max="5" width="12.42578125" style="18" bestFit="1" customWidth="1"/>
    <col min="6" max="7" width="9.140625" style="8"/>
    <col min="8" max="8" width="9.140625" style="4"/>
    <col min="9" max="16384" width="9.140625" style="19"/>
  </cols>
  <sheetData>
    <row r="1" spans="1:83" s="5" customFormat="1" x14ac:dyDescent="0.2">
      <c r="A1" s="2" t="s">
        <v>261</v>
      </c>
      <c r="B1" s="3" t="s">
        <v>255</v>
      </c>
      <c r="C1" s="3" t="s">
        <v>255</v>
      </c>
      <c r="D1" s="3" t="s">
        <v>255</v>
      </c>
      <c r="E1" s="3" t="s">
        <v>255</v>
      </c>
      <c r="F1" s="3" t="s">
        <v>229</v>
      </c>
      <c r="G1" s="3" t="s">
        <v>235</v>
      </c>
      <c r="H1" s="4"/>
      <c r="I1" s="2" t="s">
        <v>61</v>
      </c>
      <c r="J1" s="2" t="s">
        <v>78</v>
      </c>
      <c r="K1" s="2" t="s">
        <v>62</v>
      </c>
      <c r="L1" s="2" t="s">
        <v>82</v>
      </c>
      <c r="M1" s="2" t="s">
        <v>63</v>
      </c>
      <c r="N1" s="2" t="s">
        <v>77</v>
      </c>
      <c r="O1" s="2" t="s">
        <v>64</v>
      </c>
      <c r="P1" s="2" t="s">
        <v>84</v>
      </c>
      <c r="Q1" s="2" t="s">
        <v>65</v>
      </c>
      <c r="R1" s="2" t="s">
        <v>83</v>
      </c>
      <c r="S1" s="2" t="s">
        <v>66</v>
      </c>
      <c r="T1" s="2" t="s">
        <v>76</v>
      </c>
      <c r="U1" s="2" t="s">
        <v>67</v>
      </c>
      <c r="V1" s="2" t="s">
        <v>81</v>
      </c>
      <c r="W1" s="2" t="s">
        <v>68</v>
      </c>
      <c r="X1" s="2" t="s">
        <v>80</v>
      </c>
      <c r="Y1" s="2" t="s">
        <v>69</v>
      </c>
      <c r="Z1" s="2" t="s">
        <v>79</v>
      </c>
      <c r="AA1" s="2" t="s">
        <v>60</v>
      </c>
      <c r="AB1" s="2"/>
      <c r="AC1" s="2" t="s">
        <v>0</v>
      </c>
      <c r="AD1" s="2" t="s">
        <v>1</v>
      </c>
      <c r="AE1" s="2" t="s">
        <v>2</v>
      </c>
      <c r="AF1" s="2" t="s">
        <v>3</v>
      </c>
      <c r="AG1" s="2" t="s">
        <v>148</v>
      </c>
      <c r="AH1" s="2" t="s">
        <v>59</v>
      </c>
      <c r="AI1" s="2"/>
      <c r="AJ1" s="2" t="s">
        <v>6</v>
      </c>
      <c r="AK1" s="2" t="s">
        <v>7</v>
      </c>
      <c r="AL1" s="2" t="s">
        <v>4</v>
      </c>
      <c r="AM1" s="2" t="s">
        <v>5</v>
      </c>
      <c r="AN1" s="2" t="s">
        <v>8</v>
      </c>
      <c r="AO1" s="2" t="s">
        <v>9</v>
      </c>
      <c r="AP1" s="2" t="s">
        <v>10</v>
      </c>
      <c r="AQ1" s="2" t="s">
        <v>11</v>
      </c>
      <c r="AR1" s="2" t="s">
        <v>12</v>
      </c>
      <c r="AS1" s="2" t="s">
        <v>13</v>
      </c>
      <c r="AT1" s="2" t="s">
        <v>14</v>
      </c>
      <c r="AU1" s="2" t="s">
        <v>15</v>
      </c>
      <c r="AV1" s="2" t="s">
        <v>16</v>
      </c>
      <c r="AW1" s="2" t="s">
        <v>17</v>
      </c>
      <c r="AX1" s="2" t="s">
        <v>18</v>
      </c>
      <c r="AY1" s="2" t="s">
        <v>19</v>
      </c>
      <c r="AZ1" s="2" t="s">
        <v>20</v>
      </c>
      <c r="BA1" s="2" t="s">
        <v>21</v>
      </c>
      <c r="BB1" s="2" t="s">
        <v>22</v>
      </c>
      <c r="BC1" s="2" t="s">
        <v>23</v>
      </c>
      <c r="BD1" s="2" t="s">
        <v>24</v>
      </c>
      <c r="BE1" s="2" t="s">
        <v>25</v>
      </c>
      <c r="BF1" s="2" t="s">
        <v>26</v>
      </c>
      <c r="BG1" s="2" t="s">
        <v>27</v>
      </c>
      <c r="BH1" s="2" t="s">
        <v>28</v>
      </c>
      <c r="BI1" s="2" t="s">
        <v>29</v>
      </c>
      <c r="BJ1" s="2" t="s">
        <v>30</v>
      </c>
      <c r="BK1" s="2" t="s">
        <v>31</v>
      </c>
      <c r="BL1" s="2" t="s">
        <v>32</v>
      </c>
      <c r="BM1" s="2" t="s">
        <v>33</v>
      </c>
      <c r="BN1" s="2" t="s">
        <v>34</v>
      </c>
      <c r="BO1" s="2" t="s">
        <v>35</v>
      </c>
      <c r="BP1" s="2" t="s">
        <v>36</v>
      </c>
      <c r="BQ1" s="2" t="s">
        <v>37</v>
      </c>
      <c r="BR1" s="2" t="s">
        <v>38</v>
      </c>
      <c r="BS1" s="2" t="s">
        <v>39</v>
      </c>
      <c r="BT1" s="2" t="s">
        <v>40</v>
      </c>
      <c r="BU1" s="2" t="s">
        <v>41</v>
      </c>
      <c r="BV1" s="2" t="s">
        <v>42</v>
      </c>
      <c r="BW1" s="2" t="s">
        <v>43</v>
      </c>
      <c r="BX1" s="2" t="s">
        <v>44</v>
      </c>
      <c r="BY1" s="2" t="s">
        <v>45</v>
      </c>
      <c r="BZ1" s="2" t="s">
        <v>46</v>
      </c>
      <c r="CA1" s="2" t="s">
        <v>47</v>
      </c>
      <c r="CB1" s="2" t="s">
        <v>48</v>
      </c>
      <c r="CC1" s="2" t="s">
        <v>49</v>
      </c>
      <c r="CD1" s="2" t="s">
        <v>50</v>
      </c>
      <c r="CE1" s="2" t="s">
        <v>51</v>
      </c>
    </row>
    <row r="2" spans="1:83" s="5" customFormat="1" x14ac:dyDescent="0.2">
      <c r="A2" s="2" t="s">
        <v>262</v>
      </c>
      <c r="B2" s="3" t="s">
        <v>242</v>
      </c>
      <c r="C2" s="2" t="s">
        <v>241</v>
      </c>
      <c r="D2" s="2" t="s">
        <v>243</v>
      </c>
      <c r="E2" s="2" t="s">
        <v>263</v>
      </c>
      <c r="F2" s="3" t="s">
        <v>230</v>
      </c>
      <c r="G2" s="3" t="s">
        <v>236</v>
      </c>
      <c r="H2" s="7" t="s">
        <v>185</v>
      </c>
      <c r="I2" s="2" t="s">
        <v>70</v>
      </c>
      <c r="J2" s="2" t="s">
        <v>70</v>
      </c>
      <c r="K2" s="8" t="s">
        <v>70</v>
      </c>
      <c r="L2" s="8" t="s">
        <v>70</v>
      </c>
      <c r="M2" s="2" t="s">
        <v>70</v>
      </c>
      <c r="N2" s="2" t="s">
        <v>70</v>
      </c>
      <c r="O2" s="8" t="s">
        <v>70</v>
      </c>
      <c r="P2" s="8" t="s">
        <v>70</v>
      </c>
      <c r="Q2" s="8" t="s">
        <v>70</v>
      </c>
      <c r="R2" s="8" t="s">
        <v>70</v>
      </c>
      <c r="S2" s="2" t="s">
        <v>70</v>
      </c>
      <c r="T2" s="2" t="s">
        <v>70</v>
      </c>
      <c r="U2" s="8" t="s">
        <v>70</v>
      </c>
      <c r="V2" s="8" t="s">
        <v>70</v>
      </c>
      <c r="W2" s="8" t="s">
        <v>70</v>
      </c>
      <c r="X2" s="8" t="s">
        <v>70</v>
      </c>
      <c r="Y2" s="2" t="s">
        <v>70</v>
      </c>
      <c r="Z2" s="2" t="s">
        <v>70</v>
      </c>
      <c r="AA2" s="8"/>
      <c r="AB2" s="8"/>
      <c r="AC2" s="8" t="s">
        <v>58</v>
      </c>
      <c r="AD2" s="8" t="s">
        <v>58</v>
      </c>
      <c r="AE2" s="8" t="s">
        <v>58</v>
      </c>
      <c r="AF2" s="8" t="s">
        <v>58</v>
      </c>
      <c r="AG2" s="8" t="s">
        <v>149</v>
      </c>
      <c r="AH2" s="8" t="s">
        <v>70</v>
      </c>
      <c r="AI2" s="8"/>
      <c r="AJ2" s="8" t="s">
        <v>58</v>
      </c>
      <c r="AK2" s="8" t="s">
        <v>58</v>
      </c>
      <c r="AL2" s="8" t="s">
        <v>58</v>
      </c>
      <c r="AM2" s="8" t="s">
        <v>58</v>
      </c>
      <c r="AN2" s="8" t="s">
        <v>58</v>
      </c>
      <c r="AO2" s="8" t="s">
        <v>58</v>
      </c>
      <c r="AP2" s="8" t="s">
        <v>58</v>
      </c>
      <c r="AQ2" s="8" t="s">
        <v>58</v>
      </c>
      <c r="AR2" s="8" t="s">
        <v>58</v>
      </c>
      <c r="AS2" s="8" t="s">
        <v>58</v>
      </c>
      <c r="AT2" s="8" t="s">
        <v>58</v>
      </c>
      <c r="AU2" s="8" t="s">
        <v>58</v>
      </c>
      <c r="AV2" s="8" t="s">
        <v>58</v>
      </c>
      <c r="AW2" s="8" t="s">
        <v>58</v>
      </c>
      <c r="AX2" s="8" t="s">
        <v>58</v>
      </c>
      <c r="AY2" s="8" t="s">
        <v>58</v>
      </c>
      <c r="AZ2" s="8" t="s">
        <v>58</v>
      </c>
      <c r="BA2" s="8" t="s">
        <v>58</v>
      </c>
      <c r="BB2" s="8" t="s">
        <v>58</v>
      </c>
      <c r="BC2" s="8" t="s">
        <v>58</v>
      </c>
      <c r="BD2" s="8" t="s">
        <v>58</v>
      </c>
      <c r="BE2" s="8" t="s">
        <v>58</v>
      </c>
      <c r="BF2" s="8" t="s">
        <v>58</v>
      </c>
      <c r="BG2" s="8" t="s">
        <v>58</v>
      </c>
      <c r="BH2" s="8" t="s">
        <v>58</v>
      </c>
      <c r="BI2" s="8" t="s">
        <v>58</v>
      </c>
      <c r="BJ2" s="8" t="s">
        <v>58</v>
      </c>
      <c r="BK2" s="8" t="s">
        <v>58</v>
      </c>
      <c r="BL2" s="8" t="s">
        <v>58</v>
      </c>
      <c r="BM2" s="8" t="s">
        <v>58</v>
      </c>
      <c r="BN2" s="8" t="s">
        <v>58</v>
      </c>
      <c r="BO2" s="8" t="s">
        <v>58</v>
      </c>
      <c r="BP2" s="8" t="s">
        <v>58</v>
      </c>
      <c r="BQ2" s="8" t="s">
        <v>58</v>
      </c>
      <c r="BR2" s="8" t="s">
        <v>58</v>
      </c>
      <c r="BS2" s="8" t="s">
        <v>58</v>
      </c>
      <c r="BT2" s="8" t="s">
        <v>58</v>
      </c>
      <c r="BU2" s="8" t="s">
        <v>58</v>
      </c>
      <c r="BV2" s="8" t="s">
        <v>58</v>
      </c>
      <c r="BW2" s="8" t="s">
        <v>58</v>
      </c>
      <c r="BX2" s="8" t="s">
        <v>58</v>
      </c>
      <c r="BY2" s="8" t="s">
        <v>58</v>
      </c>
      <c r="BZ2" s="8" t="s">
        <v>58</v>
      </c>
      <c r="CA2" s="8" t="s">
        <v>58</v>
      </c>
      <c r="CB2" s="8" t="s">
        <v>58</v>
      </c>
      <c r="CC2" s="8" t="s">
        <v>58</v>
      </c>
      <c r="CD2" s="8"/>
      <c r="CE2" s="8"/>
    </row>
    <row r="3" spans="1:83" s="5" customFormat="1" x14ac:dyDescent="0.2">
      <c r="A3" s="6"/>
      <c r="B3" s="3"/>
      <c r="F3" s="3"/>
      <c r="G3" s="3"/>
      <c r="H3" s="7"/>
      <c r="I3" s="2"/>
      <c r="J3" s="2"/>
      <c r="K3" s="8"/>
      <c r="L3" s="8"/>
      <c r="M3" s="2"/>
      <c r="N3" s="2"/>
      <c r="O3" s="8"/>
      <c r="P3" s="8"/>
      <c r="Q3" s="8"/>
      <c r="R3" s="8"/>
      <c r="S3" s="2"/>
      <c r="T3" s="2"/>
      <c r="U3" s="8"/>
      <c r="V3" s="8"/>
      <c r="W3" s="8"/>
      <c r="X3" s="8"/>
      <c r="Y3" s="2"/>
      <c r="Z3" s="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</row>
    <row r="4" spans="1:83" x14ac:dyDescent="0.2">
      <c r="A4" s="10" t="s">
        <v>139</v>
      </c>
      <c r="B4" s="11">
        <v>8.07</v>
      </c>
      <c r="C4" s="3">
        <v>2729.77</v>
      </c>
      <c r="D4" s="3">
        <v>-1153.97</v>
      </c>
      <c r="E4" s="3">
        <v>2727.73</v>
      </c>
      <c r="F4" s="20" t="s">
        <v>231</v>
      </c>
      <c r="G4" s="8" t="s">
        <v>285</v>
      </c>
      <c r="H4" s="4">
        <v>3</v>
      </c>
      <c r="I4" s="12">
        <v>47.792332261535734</v>
      </c>
      <c r="J4" s="12">
        <v>0.42786331478545869</v>
      </c>
      <c r="K4" s="13">
        <v>0</v>
      </c>
      <c r="L4" s="13">
        <v>0.10225051208657765</v>
      </c>
      <c r="M4" s="12">
        <v>19.083572822724943</v>
      </c>
      <c r="N4" s="12">
        <v>0.24563014524299434</v>
      </c>
      <c r="O4" s="12">
        <v>7.1486475473705129</v>
      </c>
      <c r="P4" s="12">
        <v>8.578377056844616E-2</v>
      </c>
      <c r="Q4" s="14">
        <v>0.10975431818680703</v>
      </c>
      <c r="R4" s="14">
        <v>1.0846309091402105E-2</v>
      </c>
      <c r="S4" s="12">
        <v>6.5004411013604493</v>
      </c>
      <c r="T4" s="12">
        <v>0.61356204273045056</v>
      </c>
      <c r="U4" s="14">
        <v>14.873352632779303</v>
      </c>
      <c r="V4" s="14">
        <v>0.12592678616652278</v>
      </c>
      <c r="W4" s="13">
        <v>0</v>
      </c>
      <c r="X4" s="13">
        <v>4.7100091911432558E-2</v>
      </c>
      <c r="Y4" s="13">
        <v>0</v>
      </c>
      <c r="Z4" s="13">
        <v>0.12625423616187123</v>
      </c>
      <c r="AA4" s="14">
        <f>I4+K4+M4+O4+Q4+S4+U4+W4+Y4</f>
        <v>95.50810068395775</v>
      </c>
      <c r="AB4" s="15"/>
      <c r="AC4" s="16">
        <v>0</v>
      </c>
      <c r="AD4" s="17">
        <v>175.00000000000003</v>
      </c>
      <c r="AE4" s="16">
        <v>0</v>
      </c>
      <c r="AF4" s="17">
        <v>1351</v>
      </c>
      <c r="AG4" s="17">
        <f>AC4+AE4</f>
        <v>0</v>
      </c>
      <c r="AH4" s="13">
        <f>AG4/10000</f>
        <v>0</v>
      </c>
      <c r="AI4" s="17"/>
      <c r="AJ4" s="15">
        <v>544</v>
      </c>
      <c r="AK4" s="15">
        <v>81</v>
      </c>
      <c r="AL4" s="17">
        <v>0</v>
      </c>
      <c r="AM4" s="17">
        <v>1013</v>
      </c>
      <c r="AN4" s="17">
        <v>0</v>
      </c>
      <c r="AO4" s="17">
        <v>1344</v>
      </c>
      <c r="AP4" s="18">
        <v>262</v>
      </c>
      <c r="AQ4" s="18">
        <v>26</v>
      </c>
      <c r="AR4" s="18">
        <v>53</v>
      </c>
      <c r="AS4" s="18">
        <v>15</v>
      </c>
      <c r="AT4" s="18">
        <v>40</v>
      </c>
      <c r="AU4" s="18">
        <v>9</v>
      </c>
      <c r="AV4" s="17">
        <v>0</v>
      </c>
      <c r="AW4" s="17">
        <v>112</v>
      </c>
      <c r="AX4" s="17">
        <v>0</v>
      </c>
      <c r="AY4" s="17">
        <v>69</v>
      </c>
      <c r="AZ4" s="17">
        <v>0</v>
      </c>
      <c r="BA4" s="17">
        <v>106</v>
      </c>
      <c r="BB4" s="18">
        <v>218</v>
      </c>
      <c r="BC4" s="18">
        <v>7</v>
      </c>
      <c r="BD4" s="17">
        <v>0</v>
      </c>
      <c r="BE4" s="17">
        <v>183</v>
      </c>
      <c r="BF4" s="18">
        <v>13</v>
      </c>
      <c r="BG4" s="18">
        <v>4</v>
      </c>
      <c r="BH4" s="17">
        <v>0</v>
      </c>
      <c r="BI4" s="17">
        <v>357</v>
      </c>
      <c r="BJ4" s="17">
        <v>0</v>
      </c>
      <c r="BK4" s="17">
        <v>2600</v>
      </c>
      <c r="BL4" s="17">
        <v>0</v>
      </c>
      <c r="BM4" s="17">
        <v>3200</v>
      </c>
      <c r="BN4" s="17">
        <v>0</v>
      </c>
      <c r="BO4" s="17">
        <v>5300</v>
      </c>
      <c r="BP4" s="17">
        <v>0</v>
      </c>
      <c r="BQ4" s="17">
        <v>6700</v>
      </c>
      <c r="BR4" s="17">
        <v>0</v>
      </c>
      <c r="BS4" s="17">
        <v>728</v>
      </c>
      <c r="BT4" s="17">
        <v>0</v>
      </c>
      <c r="BU4" s="17">
        <v>535</v>
      </c>
      <c r="BV4" s="17">
        <v>0</v>
      </c>
      <c r="BW4" s="17">
        <v>490</v>
      </c>
      <c r="BX4" s="17">
        <v>0</v>
      </c>
      <c r="BY4" s="17">
        <v>1164</v>
      </c>
      <c r="BZ4" s="17">
        <v>0</v>
      </c>
      <c r="CA4" s="17">
        <v>1406</v>
      </c>
      <c r="CB4" s="17">
        <v>0</v>
      </c>
      <c r="CC4" s="17">
        <v>900</v>
      </c>
      <c r="CD4" s="18">
        <v>47.82</v>
      </c>
      <c r="CE4" s="18">
        <v>0.45</v>
      </c>
    </row>
    <row r="5" spans="1:83" x14ac:dyDescent="0.2">
      <c r="A5" s="10" t="s">
        <v>113</v>
      </c>
      <c r="B5" s="20">
        <v>15.5</v>
      </c>
      <c r="C5" s="3">
        <v>2737.2</v>
      </c>
      <c r="D5" s="3">
        <v>-1161.3999999999999</v>
      </c>
      <c r="E5" s="3">
        <v>2735.16</v>
      </c>
      <c r="F5" s="20" t="s">
        <v>231</v>
      </c>
      <c r="G5" s="8" t="s">
        <v>286</v>
      </c>
      <c r="H5" s="4">
        <v>3</v>
      </c>
      <c r="I5" s="12">
        <v>44.412212074730611</v>
      </c>
      <c r="J5" s="12">
        <v>0.40647014904618572</v>
      </c>
      <c r="K5" s="14">
        <v>0.12777143924684908</v>
      </c>
      <c r="L5" s="14">
        <v>4.1867664818484487E-2</v>
      </c>
      <c r="M5" s="12">
        <v>18.648996411910414</v>
      </c>
      <c r="N5" s="12">
        <v>0.24563014524299434</v>
      </c>
      <c r="O5" s="12">
        <v>9.2789445164869271</v>
      </c>
      <c r="P5" s="12">
        <v>0.1000810656631872</v>
      </c>
      <c r="Q5" s="14">
        <v>0.11737255909624421</v>
      </c>
      <c r="R5" s="14">
        <v>1.0975431818680702E-2</v>
      </c>
      <c r="S5" s="12">
        <v>8.0592203450540261</v>
      </c>
      <c r="T5" s="12">
        <v>0.61356204273045056</v>
      </c>
      <c r="U5" s="14">
        <v>15.544962159000756</v>
      </c>
      <c r="V5" s="14">
        <v>0.13991865129613643</v>
      </c>
      <c r="W5" s="13">
        <v>0</v>
      </c>
      <c r="X5" s="13">
        <v>4.7220552504556423E-2</v>
      </c>
      <c r="Y5" s="13">
        <v>0</v>
      </c>
      <c r="Z5" s="13">
        <v>0.12212977835622026</v>
      </c>
      <c r="AA5" s="14">
        <f t="shared" ref="AA5:AA68" si="0">I5+K5+M5+O5+Q5+S5+U5+W5+Y5</f>
        <v>96.189479505525838</v>
      </c>
      <c r="AB5" s="15"/>
      <c r="AC5" s="16">
        <v>0</v>
      </c>
      <c r="AD5" s="17">
        <v>177</v>
      </c>
      <c r="AE5" s="16">
        <v>0</v>
      </c>
      <c r="AF5" s="17">
        <v>1310</v>
      </c>
      <c r="AG5" s="17">
        <f t="shared" ref="AG5:AG68" si="1">AC5+AE5</f>
        <v>0</v>
      </c>
      <c r="AH5" s="13">
        <f t="shared" ref="AH5:AH68" si="2">AG5/10000</f>
        <v>0</v>
      </c>
      <c r="AI5" s="17"/>
      <c r="AJ5" s="15">
        <v>569</v>
      </c>
      <c r="AK5" s="15">
        <v>81</v>
      </c>
      <c r="AL5" s="17">
        <v>0</v>
      </c>
      <c r="AM5" s="17">
        <v>968</v>
      </c>
      <c r="AN5" s="17">
        <v>0</v>
      </c>
      <c r="AO5" s="17">
        <v>1494</v>
      </c>
      <c r="AP5" s="18">
        <v>408.00000000000006</v>
      </c>
      <c r="AQ5" s="18">
        <v>31</v>
      </c>
      <c r="AR5" s="17">
        <v>0</v>
      </c>
      <c r="AS5" s="17">
        <v>224</v>
      </c>
      <c r="AT5" s="18">
        <v>38</v>
      </c>
      <c r="AU5" s="18">
        <v>9</v>
      </c>
      <c r="AV5" s="17">
        <v>0</v>
      </c>
      <c r="AW5" s="17">
        <v>124</v>
      </c>
      <c r="AX5" s="17">
        <v>0</v>
      </c>
      <c r="AY5" s="17">
        <v>64</v>
      </c>
      <c r="AZ5" s="17">
        <v>0</v>
      </c>
      <c r="BA5" s="17">
        <v>105</v>
      </c>
      <c r="BB5" s="18">
        <v>220</v>
      </c>
      <c r="BC5" s="18">
        <v>7</v>
      </c>
      <c r="BD5" s="17">
        <v>0</v>
      </c>
      <c r="BE5" s="17">
        <v>178</v>
      </c>
      <c r="BF5" s="17">
        <v>0</v>
      </c>
      <c r="BG5" s="17">
        <v>284</v>
      </c>
      <c r="BH5" s="17">
        <v>0</v>
      </c>
      <c r="BI5" s="17">
        <v>337.99999999999994</v>
      </c>
      <c r="BJ5" s="17">
        <v>0</v>
      </c>
      <c r="BK5" s="17">
        <v>2400</v>
      </c>
      <c r="BL5" s="17">
        <v>0</v>
      </c>
      <c r="BM5" s="17">
        <v>3000</v>
      </c>
      <c r="BN5" s="17">
        <v>0</v>
      </c>
      <c r="BO5" s="17">
        <v>5000</v>
      </c>
      <c r="BP5" s="17">
        <v>0</v>
      </c>
      <c r="BQ5" s="17">
        <v>6500</v>
      </c>
      <c r="BR5" s="17">
        <v>0</v>
      </c>
      <c r="BS5" s="17">
        <v>718</v>
      </c>
      <c r="BT5" s="17">
        <v>0</v>
      </c>
      <c r="BU5" s="17">
        <v>521</v>
      </c>
      <c r="BV5" s="17">
        <v>0</v>
      </c>
      <c r="BW5" s="17">
        <v>530</v>
      </c>
      <c r="BX5" s="17">
        <v>0</v>
      </c>
      <c r="BY5" s="17">
        <v>1141</v>
      </c>
      <c r="BZ5" s="17">
        <v>0</v>
      </c>
      <c r="CA5" s="17">
        <v>1389</v>
      </c>
      <c r="CB5" s="17">
        <v>0</v>
      </c>
      <c r="CC5" s="17">
        <v>846</v>
      </c>
      <c r="CD5" s="18">
        <v>46.62</v>
      </c>
      <c r="CE5" s="18">
        <v>0.45</v>
      </c>
    </row>
    <row r="6" spans="1:83" x14ac:dyDescent="0.2">
      <c r="A6" s="10" t="s">
        <v>91</v>
      </c>
      <c r="B6" s="20">
        <v>27.95</v>
      </c>
      <c r="C6" s="9">
        <v>2749.6499999999996</v>
      </c>
      <c r="D6" s="9">
        <v>-1173.8499999999997</v>
      </c>
      <c r="E6" s="9">
        <v>2747.6099999999997</v>
      </c>
      <c r="F6" s="20" t="s">
        <v>231</v>
      </c>
      <c r="G6" s="8" t="s">
        <v>285</v>
      </c>
      <c r="H6" s="4">
        <v>1</v>
      </c>
      <c r="I6" s="12">
        <v>46.65849447735426</v>
      </c>
      <c r="J6" s="12">
        <v>0.40647014904618572</v>
      </c>
      <c r="K6" s="14">
        <v>0.16396778691860658</v>
      </c>
      <c r="L6" s="14">
        <v>4.3368895827912216E-2</v>
      </c>
      <c r="M6" s="12">
        <v>19.744884752225314</v>
      </c>
      <c r="N6" s="12">
        <v>0.24563014524299434</v>
      </c>
      <c r="O6" s="12">
        <v>7.9778906628654926</v>
      </c>
      <c r="P6" s="12">
        <v>8.578377056844616E-2</v>
      </c>
      <c r="Q6" s="14">
        <v>0.1252490454602386</v>
      </c>
      <c r="R6" s="14">
        <v>1.1233677273237895E-2</v>
      </c>
      <c r="S6" s="12">
        <v>7.5285720918817445</v>
      </c>
      <c r="T6" s="12">
        <v>0.58039652690718291</v>
      </c>
      <c r="U6" s="14">
        <v>16.496408987814483</v>
      </c>
      <c r="V6" s="14">
        <v>0.13991865129613643</v>
      </c>
      <c r="W6" s="13">
        <v>0</v>
      </c>
      <c r="X6" s="13">
        <v>4.3727195303964239E-2</v>
      </c>
      <c r="Y6" s="13">
        <v>0</v>
      </c>
      <c r="Z6" s="13">
        <v>0.11571395510298543</v>
      </c>
      <c r="AA6" s="14">
        <f t="shared" si="0"/>
        <v>98.695467804520121</v>
      </c>
      <c r="AB6" s="15"/>
      <c r="AC6" s="16">
        <v>0</v>
      </c>
      <c r="AD6" s="17">
        <v>168</v>
      </c>
      <c r="AE6" s="16">
        <v>0</v>
      </c>
      <c r="AF6" s="17">
        <v>1255</v>
      </c>
      <c r="AG6" s="17">
        <f t="shared" si="1"/>
        <v>0</v>
      </c>
      <c r="AH6" s="13">
        <f t="shared" si="2"/>
        <v>0</v>
      </c>
      <c r="AI6" s="17"/>
      <c r="AJ6" s="15">
        <v>588</v>
      </c>
      <c r="AK6" s="15">
        <v>82</v>
      </c>
      <c r="AL6" s="17">
        <v>0</v>
      </c>
      <c r="AM6" s="17">
        <v>979</v>
      </c>
      <c r="AN6" s="17">
        <v>0</v>
      </c>
      <c r="AO6" s="17">
        <v>1368</v>
      </c>
      <c r="AP6" s="18">
        <v>278</v>
      </c>
      <c r="AQ6" s="18">
        <v>27</v>
      </c>
      <c r="AR6" s="18">
        <v>47</v>
      </c>
      <c r="AS6" s="18">
        <v>15</v>
      </c>
      <c r="AT6" s="18">
        <v>43</v>
      </c>
      <c r="AU6" s="18">
        <v>9</v>
      </c>
      <c r="AV6" s="17">
        <v>0</v>
      </c>
      <c r="AW6" s="17">
        <v>135</v>
      </c>
      <c r="AX6" s="17">
        <v>0</v>
      </c>
      <c r="AY6" s="17">
        <v>76</v>
      </c>
      <c r="AZ6" s="17">
        <v>0</v>
      </c>
      <c r="BA6" s="17">
        <v>102.00000000000001</v>
      </c>
      <c r="BB6" s="18">
        <v>219</v>
      </c>
      <c r="BC6" s="18">
        <v>5.9999999999999991</v>
      </c>
      <c r="BD6" s="17">
        <v>0</v>
      </c>
      <c r="BE6" s="17">
        <v>182</v>
      </c>
      <c r="BF6" s="17">
        <v>0</v>
      </c>
      <c r="BG6" s="17">
        <v>284</v>
      </c>
      <c r="BH6" s="17">
        <v>0</v>
      </c>
      <c r="BI6" s="17">
        <v>349</v>
      </c>
      <c r="BJ6" s="17">
        <v>0</v>
      </c>
      <c r="BK6" s="17">
        <v>2500</v>
      </c>
      <c r="BL6" s="17">
        <v>0</v>
      </c>
      <c r="BM6" s="17">
        <v>3100</v>
      </c>
      <c r="BN6" s="17">
        <v>0</v>
      </c>
      <c r="BO6" s="17">
        <v>5000</v>
      </c>
      <c r="BP6" s="17">
        <v>0</v>
      </c>
      <c r="BQ6" s="17">
        <v>6500</v>
      </c>
      <c r="BR6" s="17">
        <v>0</v>
      </c>
      <c r="BS6" s="17">
        <v>864.99999999999989</v>
      </c>
      <c r="BT6" s="17">
        <v>0</v>
      </c>
      <c r="BU6" s="17">
        <v>534</v>
      </c>
      <c r="BV6" s="18">
        <v>23.999999999999996</v>
      </c>
      <c r="BW6" s="18">
        <v>7</v>
      </c>
      <c r="BX6" s="17">
        <v>0</v>
      </c>
      <c r="BY6" s="17">
        <v>1147</v>
      </c>
      <c r="BZ6" s="17">
        <v>0</v>
      </c>
      <c r="CA6" s="17">
        <v>1391</v>
      </c>
      <c r="CB6" s="17">
        <v>0</v>
      </c>
      <c r="CC6" s="17">
        <v>874</v>
      </c>
      <c r="CD6" s="18">
        <v>45.51</v>
      </c>
      <c r="CE6" s="18">
        <v>0.43</v>
      </c>
    </row>
    <row r="7" spans="1:83" x14ac:dyDescent="0.2">
      <c r="A7" s="10" t="s">
        <v>92</v>
      </c>
      <c r="B7" s="20">
        <v>36.840000000000003</v>
      </c>
      <c r="C7" s="11">
        <v>2758.54</v>
      </c>
      <c r="D7" s="11">
        <v>-1182.74</v>
      </c>
      <c r="E7" s="11">
        <v>2756.5</v>
      </c>
      <c r="F7" s="20" t="s">
        <v>231</v>
      </c>
      <c r="G7" s="8" t="s">
        <v>287</v>
      </c>
      <c r="H7" s="4">
        <v>1</v>
      </c>
      <c r="I7" s="12">
        <v>43.855989765509513</v>
      </c>
      <c r="J7" s="12">
        <v>0.42786331478545869</v>
      </c>
      <c r="K7" s="13">
        <v>0</v>
      </c>
      <c r="L7" s="13">
        <v>0.10992347057920827</v>
      </c>
      <c r="M7" s="12">
        <v>19.518149233539472</v>
      </c>
      <c r="N7" s="12">
        <v>0.26452477180014777</v>
      </c>
      <c r="O7" s="12">
        <v>8.8357283685499546</v>
      </c>
      <c r="P7" s="12">
        <v>0.1000810656631872</v>
      </c>
      <c r="Q7" s="14">
        <v>0.11285326364149334</v>
      </c>
      <c r="R7" s="14">
        <v>1.0846309091402105E-2</v>
      </c>
      <c r="S7" s="12">
        <v>8.1421341346121956</v>
      </c>
      <c r="T7" s="12">
        <v>0.64672755855371822</v>
      </c>
      <c r="U7" s="14">
        <v>13.152353221836824</v>
      </c>
      <c r="V7" s="14">
        <v>0.12592678616652278</v>
      </c>
      <c r="W7" s="13">
        <v>0</v>
      </c>
      <c r="X7" s="13">
        <v>5.4448188091988522E-2</v>
      </c>
      <c r="Y7" s="13">
        <v>0</v>
      </c>
      <c r="Z7" s="13">
        <v>0.13244092287034767</v>
      </c>
      <c r="AA7" s="14">
        <f t="shared" si="0"/>
        <v>93.61720798768944</v>
      </c>
      <c r="AB7" s="15"/>
      <c r="AC7" s="16">
        <v>0</v>
      </c>
      <c r="AD7" s="17">
        <v>205</v>
      </c>
      <c r="AE7" s="16">
        <v>0</v>
      </c>
      <c r="AF7" s="17">
        <v>1492</v>
      </c>
      <c r="AG7" s="17">
        <f t="shared" si="1"/>
        <v>0</v>
      </c>
      <c r="AH7" s="13">
        <f t="shared" si="2"/>
        <v>0</v>
      </c>
      <c r="AI7" s="17"/>
      <c r="AJ7" s="15">
        <v>353</v>
      </c>
      <c r="AK7" s="15">
        <v>73</v>
      </c>
      <c r="AL7" s="17">
        <v>0</v>
      </c>
      <c r="AM7" s="17">
        <v>999</v>
      </c>
      <c r="AN7" s="17">
        <v>0</v>
      </c>
      <c r="AO7" s="17">
        <v>1500</v>
      </c>
      <c r="AP7" s="18">
        <v>370</v>
      </c>
      <c r="AQ7" s="18">
        <v>31</v>
      </c>
      <c r="AR7" s="17">
        <v>0</v>
      </c>
      <c r="AS7" s="17">
        <v>219</v>
      </c>
      <c r="AT7" s="18">
        <v>38</v>
      </c>
      <c r="AU7" s="18">
        <v>9</v>
      </c>
      <c r="AV7" s="17">
        <v>0</v>
      </c>
      <c r="AW7" s="17">
        <v>111</v>
      </c>
      <c r="AX7" s="17">
        <v>0</v>
      </c>
      <c r="AY7" s="17">
        <v>70</v>
      </c>
      <c r="AZ7" s="17">
        <v>0</v>
      </c>
      <c r="BA7" s="17">
        <v>112.99999999999999</v>
      </c>
      <c r="BB7" s="18">
        <v>222</v>
      </c>
      <c r="BC7" s="18">
        <v>7</v>
      </c>
      <c r="BD7" s="17">
        <v>0</v>
      </c>
      <c r="BE7" s="17">
        <v>179</v>
      </c>
      <c r="BF7" s="17">
        <v>0</v>
      </c>
      <c r="BG7" s="17">
        <v>281</v>
      </c>
      <c r="BH7" s="17">
        <v>0</v>
      </c>
      <c r="BI7" s="17">
        <v>342</v>
      </c>
      <c r="BJ7" s="17">
        <v>0</v>
      </c>
      <c r="BK7" s="17">
        <v>2500</v>
      </c>
      <c r="BL7" s="17">
        <v>0</v>
      </c>
      <c r="BM7" s="17">
        <v>3100</v>
      </c>
      <c r="BN7" s="17">
        <v>0</v>
      </c>
      <c r="BO7" s="17">
        <v>5100</v>
      </c>
      <c r="BP7" s="17">
        <v>0</v>
      </c>
      <c r="BQ7" s="17">
        <v>6600</v>
      </c>
      <c r="BR7" s="17">
        <v>0</v>
      </c>
      <c r="BS7" s="17">
        <v>844</v>
      </c>
      <c r="BT7" s="17">
        <v>0</v>
      </c>
      <c r="BU7" s="17">
        <v>559</v>
      </c>
      <c r="BV7" s="17">
        <v>0</v>
      </c>
      <c r="BW7" s="17">
        <v>472</v>
      </c>
      <c r="BX7" s="17">
        <v>0</v>
      </c>
      <c r="BY7" s="17">
        <v>1178</v>
      </c>
      <c r="BZ7" s="17">
        <v>0</v>
      </c>
      <c r="CA7" s="17">
        <v>1440</v>
      </c>
      <c r="CB7" s="17">
        <v>0</v>
      </c>
      <c r="CC7" s="17">
        <v>885</v>
      </c>
      <c r="CD7" s="18">
        <v>48.49</v>
      </c>
      <c r="CE7" s="18">
        <v>0.47</v>
      </c>
    </row>
    <row r="8" spans="1:83" x14ac:dyDescent="0.2">
      <c r="A8" s="6" t="s">
        <v>93</v>
      </c>
      <c r="B8" s="20">
        <v>44.55</v>
      </c>
      <c r="C8" s="20">
        <v>2766.25</v>
      </c>
      <c r="D8" s="20">
        <v>-1190.45</v>
      </c>
      <c r="E8" s="20">
        <v>2764.21</v>
      </c>
      <c r="F8" s="20" t="s">
        <v>231</v>
      </c>
      <c r="G8" s="8" t="s">
        <v>285</v>
      </c>
      <c r="H8" s="4">
        <v>1</v>
      </c>
      <c r="I8" s="12">
        <v>43.620664942377509</v>
      </c>
      <c r="J8" s="12">
        <v>0.42786331478545869</v>
      </c>
      <c r="K8" s="13">
        <v>0</v>
      </c>
      <c r="L8" s="13">
        <v>0.111424701588636</v>
      </c>
      <c r="M8" s="12">
        <v>20.689616080082981</v>
      </c>
      <c r="N8" s="12">
        <v>0.28341939835730112</v>
      </c>
      <c r="O8" s="12">
        <v>7.034269186612585</v>
      </c>
      <c r="P8" s="12">
        <v>8.578377056844616E-2</v>
      </c>
      <c r="Q8" s="14">
        <v>0.1136280000051649</v>
      </c>
      <c r="R8" s="14">
        <v>1.1491922727795088E-2</v>
      </c>
      <c r="S8" s="12">
        <v>5.8868790586299982</v>
      </c>
      <c r="T8" s="12">
        <v>0.64672755855371822</v>
      </c>
      <c r="U8" s="14">
        <v>15.041255014334665</v>
      </c>
      <c r="V8" s="14">
        <v>0.13991865129613643</v>
      </c>
      <c r="W8" s="13">
        <v>0</v>
      </c>
      <c r="X8" s="13">
        <v>5.4809569871360132E-2</v>
      </c>
      <c r="Y8" s="13">
        <v>0</v>
      </c>
      <c r="Z8" s="13">
        <v>0.13473228831793152</v>
      </c>
      <c r="AA8" s="14">
        <f t="shared" si="0"/>
        <v>92.386312282042908</v>
      </c>
      <c r="AB8" s="15"/>
      <c r="AC8" s="16">
        <v>0</v>
      </c>
      <c r="AD8" s="17">
        <v>194</v>
      </c>
      <c r="AE8" s="16">
        <v>0</v>
      </c>
      <c r="AF8" s="17">
        <v>1498</v>
      </c>
      <c r="AG8" s="17">
        <f t="shared" si="1"/>
        <v>0</v>
      </c>
      <c r="AH8" s="13">
        <f t="shared" si="2"/>
        <v>0</v>
      </c>
      <c r="AI8" s="17"/>
      <c r="AJ8" s="15">
        <v>363</v>
      </c>
      <c r="AK8" s="15">
        <v>77</v>
      </c>
      <c r="AL8" s="17">
        <v>0</v>
      </c>
      <c r="AM8" s="17">
        <v>1003</v>
      </c>
      <c r="AN8" s="17">
        <v>0</v>
      </c>
      <c r="AO8" s="17">
        <v>1389</v>
      </c>
      <c r="AP8" s="18">
        <v>212</v>
      </c>
      <c r="AQ8" s="18">
        <v>25</v>
      </c>
      <c r="AR8" s="17">
        <v>0</v>
      </c>
      <c r="AS8" s="17">
        <v>224</v>
      </c>
      <c r="AT8" s="18">
        <v>69</v>
      </c>
      <c r="AU8" s="18">
        <v>11</v>
      </c>
      <c r="AV8" s="17">
        <v>0</v>
      </c>
      <c r="AW8" s="17">
        <v>112</v>
      </c>
      <c r="AX8" s="17">
        <v>0</v>
      </c>
      <c r="AY8" s="17">
        <v>75</v>
      </c>
      <c r="AZ8" s="17">
        <v>0</v>
      </c>
      <c r="BA8" s="17">
        <v>123</v>
      </c>
      <c r="BB8" s="18">
        <v>242</v>
      </c>
      <c r="BC8" s="18">
        <v>7</v>
      </c>
      <c r="BD8" s="18">
        <v>11</v>
      </c>
      <c r="BE8" s="18">
        <v>2.9999999999999996</v>
      </c>
      <c r="BF8" s="18">
        <v>14</v>
      </c>
      <c r="BG8" s="18">
        <v>4</v>
      </c>
      <c r="BH8" s="17">
        <v>0</v>
      </c>
      <c r="BI8" s="17">
        <v>381</v>
      </c>
      <c r="BJ8" s="17">
        <v>0</v>
      </c>
      <c r="BK8" s="17">
        <v>2800.0000000000005</v>
      </c>
      <c r="BL8" s="17">
        <v>0</v>
      </c>
      <c r="BM8" s="17">
        <v>3400.0000000000005</v>
      </c>
      <c r="BN8" s="17">
        <v>0</v>
      </c>
      <c r="BO8" s="17">
        <v>5600.0000000000009</v>
      </c>
      <c r="BP8" s="17">
        <v>0</v>
      </c>
      <c r="BQ8" s="17">
        <v>7200</v>
      </c>
      <c r="BR8" s="17">
        <v>0</v>
      </c>
      <c r="BS8" s="17">
        <v>906</v>
      </c>
      <c r="BT8" s="17">
        <v>0</v>
      </c>
      <c r="BU8" s="17">
        <v>596</v>
      </c>
      <c r="BV8" s="17">
        <v>0</v>
      </c>
      <c r="BW8" s="17">
        <v>494</v>
      </c>
      <c r="BX8" s="17">
        <v>0</v>
      </c>
      <c r="BY8" s="17">
        <v>1288</v>
      </c>
      <c r="BZ8" s="17">
        <v>0</v>
      </c>
      <c r="CA8" s="17">
        <v>1600</v>
      </c>
      <c r="CB8" s="17">
        <v>0</v>
      </c>
      <c r="CC8" s="17">
        <v>971.00000000000011</v>
      </c>
      <c r="CD8" s="8">
        <v>49.26</v>
      </c>
      <c r="CE8" s="8">
        <v>0.47</v>
      </c>
    </row>
    <row r="9" spans="1:83" x14ac:dyDescent="0.2">
      <c r="A9" s="10" t="s">
        <v>140</v>
      </c>
      <c r="B9" s="20">
        <v>55</v>
      </c>
      <c r="C9" s="20">
        <v>2776.7</v>
      </c>
      <c r="D9" s="20">
        <v>-1200.8999999999999</v>
      </c>
      <c r="E9" s="20">
        <v>2774.66</v>
      </c>
      <c r="F9" s="20" t="s">
        <v>231</v>
      </c>
      <c r="G9" s="8" t="s">
        <v>286</v>
      </c>
      <c r="H9" s="4">
        <v>3</v>
      </c>
      <c r="I9" s="12">
        <v>44.797289058037521</v>
      </c>
      <c r="J9" s="12">
        <v>0.42786331478545869</v>
      </c>
      <c r="K9" s="14">
        <v>0.20550184484610715</v>
      </c>
      <c r="L9" s="14">
        <v>4.4870126837339951E-2</v>
      </c>
      <c r="M9" s="12">
        <v>19.461465353868014</v>
      </c>
      <c r="N9" s="12">
        <v>0.26452477180014777</v>
      </c>
      <c r="O9" s="12">
        <v>9.4505120576238184</v>
      </c>
      <c r="P9" s="12">
        <v>0.11437836075792822</v>
      </c>
      <c r="Q9" s="14">
        <v>0.11427361364155789</v>
      </c>
      <c r="R9" s="14">
        <v>1.0846309091402105E-2</v>
      </c>
      <c r="S9" s="12">
        <v>7.9431410396725894</v>
      </c>
      <c r="T9" s="12">
        <v>0.63014480064208434</v>
      </c>
      <c r="U9" s="14">
        <v>13.194328817225664</v>
      </c>
      <c r="V9" s="14">
        <v>0.12592678616652278</v>
      </c>
      <c r="W9" s="13">
        <v>0</v>
      </c>
      <c r="X9" s="13">
        <v>5.4809569871360132E-2</v>
      </c>
      <c r="Y9" s="13">
        <v>0</v>
      </c>
      <c r="Z9" s="13">
        <v>0.12969128433324703</v>
      </c>
      <c r="AA9" s="14">
        <f t="shared" si="0"/>
        <v>95.166511784915272</v>
      </c>
      <c r="AB9" s="15"/>
      <c r="AC9" s="16">
        <v>0</v>
      </c>
      <c r="AD9" s="17">
        <v>195</v>
      </c>
      <c r="AE9" s="16">
        <v>0</v>
      </c>
      <c r="AF9" s="17">
        <v>1481</v>
      </c>
      <c r="AG9" s="17">
        <f t="shared" si="1"/>
        <v>0</v>
      </c>
      <c r="AH9" s="13">
        <f t="shared" si="2"/>
        <v>0</v>
      </c>
      <c r="AI9" s="17"/>
      <c r="AJ9" s="15">
        <v>280</v>
      </c>
      <c r="AK9" s="15">
        <v>68</v>
      </c>
      <c r="AL9" s="17">
        <v>0</v>
      </c>
      <c r="AM9" s="17">
        <v>985</v>
      </c>
      <c r="AN9" s="17">
        <v>0</v>
      </c>
      <c r="AO9" s="17">
        <v>1500</v>
      </c>
      <c r="AP9" s="18">
        <v>365</v>
      </c>
      <c r="AQ9" s="18">
        <v>31</v>
      </c>
      <c r="AR9" s="17">
        <v>0</v>
      </c>
      <c r="AS9" s="17">
        <v>214</v>
      </c>
      <c r="AT9" s="18">
        <v>57</v>
      </c>
      <c r="AU9" s="18">
        <v>10</v>
      </c>
      <c r="AV9" s="17">
        <v>0</v>
      </c>
      <c r="AW9" s="17">
        <v>108</v>
      </c>
      <c r="AX9" s="17">
        <v>0</v>
      </c>
      <c r="AY9" s="17">
        <v>75</v>
      </c>
      <c r="AZ9" s="17">
        <v>0</v>
      </c>
      <c r="BA9" s="17">
        <v>112.99999999999999</v>
      </c>
      <c r="BB9" s="18">
        <v>206</v>
      </c>
      <c r="BC9" s="18">
        <v>7</v>
      </c>
      <c r="BD9" s="17">
        <v>0</v>
      </c>
      <c r="BE9" s="17">
        <v>185</v>
      </c>
      <c r="BF9" s="17">
        <v>0</v>
      </c>
      <c r="BG9" s="17">
        <v>278</v>
      </c>
      <c r="BH9" s="17">
        <v>0</v>
      </c>
      <c r="BI9" s="17">
        <v>341</v>
      </c>
      <c r="BJ9" s="17">
        <v>0</v>
      </c>
      <c r="BK9" s="17">
        <v>2500</v>
      </c>
      <c r="BL9" s="17">
        <v>0</v>
      </c>
      <c r="BM9" s="17">
        <v>3000</v>
      </c>
      <c r="BN9" s="17">
        <v>0</v>
      </c>
      <c r="BO9" s="17">
        <v>5000</v>
      </c>
      <c r="BP9" s="17">
        <v>0</v>
      </c>
      <c r="BQ9" s="17">
        <v>6400</v>
      </c>
      <c r="BR9" s="17">
        <v>0</v>
      </c>
      <c r="BS9" s="17">
        <v>755</v>
      </c>
      <c r="BT9" s="17">
        <v>0</v>
      </c>
      <c r="BU9" s="17">
        <v>466</v>
      </c>
      <c r="BV9" s="17">
        <v>0</v>
      </c>
      <c r="BW9" s="17">
        <v>451</v>
      </c>
      <c r="BX9" s="17">
        <v>0</v>
      </c>
      <c r="BY9" s="17">
        <v>1112</v>
      </c>
      <c r="BZ9" s="17">
        <v>0</v>
      </c>
      <c r="CA9" s="17">
        <v>1355</v>
      </c>
      <c r="CB9" s="17">
        <v>0</v>
      </c>
      <c r="CC9" s="17">
        <v>875</v>
      </c>
      <c r="CD9" s="18">
        <v>47.63</v>
      </c>
      <c r="CE9" s="18">
        <v>0.47</v>
      </c>
    </row>
    <row r="10" spans="1:83" x14ac:dyDescent="0.2">
      <c r="A10" s="10" t="s">
        <v>88</v>
      </c>
      <c r="B10" s="20">
        <v>57.84</v>
      </c>
      <c r="C10" s="20">
        <v>2779.54</v>
      </c>
      <c r="D10" s="20">
        <v>-1203.74</v>
      </c>
      <c r="E10" s="20">
        <v>2777.5</v>
      </c>
      <c r="F10" s="20" t="s">
        <v>231</v>
      </c>
      <c r="G10" s="8" t="s">
        <v>288</v>
      </c>
      <c r="H10" s="4">
        <v>1</v>
      </c>
      <c r="I10" s="12">
        <v>34.400210508750874</v>
      </c>
      <c r="J10" s="12">
        <v>0.34229065182836693</v>
      </c>
      <c r="K10" s="13">
        <v>0</v>
      </c>
      <c r="L10" s="13">
        <v>7.622917458983032E-2</v>
      </c>
      <c r="M10" s="12">
        <v>10.448728486105836</v>
      </c>
      <c r="N10" s="12">
        <v>0.1889462655715341</v>
      </c>
      <c r="O10" s="12">
        <v>12.324268371666763</v>
      </c>
      <c r="P10" s="12">
        <v>0.14297295094741028</v>
      </c>
      <c r="Q10" s="14">
        <v>0.20543425910024701</v>
      </c>
      <c r="R10" s="14">
        <v>1.3041395455138246E-2</v>
      </c>
      <c r="S10" s="12">
        <v>9.9828202628035463</v>
      </c>
      <c r="T10" s="12">
        <v>0.64672755855371822</v>
      </c>
      <c r="U10" s="14">
        <v>19.602603046588712</v>
      </c>
      <c r="V10" s="14">
        <v>0.18189424668497736</v>
      </c>
      <c r="W10" s="14">
        <v>0.60748277112366844</v>
      </c>
      <c r="X10" s="14">
        <v>7.950399146175317E-3</v>
      </c>
      <c r="Y10" s="13">
        <v>0</v>
      </c>
      <c r="Z10" s="13">
        <v>0.1246502803485625</v>
      </c>
      <c r="AA10" s="14">
        <f t="shared" si="0"/>
        <v>87.57154770613964</v>
      </c>
      <c r="AB10" s="17"/>
      <c r="AC10" s="16">
        <v>0</v>
      </c>
      <c r="AD10" s="17">
        <v>167</v>
      </c>
      <c r="AE10" s="16">
        <v>0</v>
      </c>
      <c r="AF10" s="17">
        <v>1104</v>
      </c>
      <c r="AG10" s="17">
        <f t="shared" si="1"/>
        <v>0</v>
      </c>
      <c r="AH10" s="13">
        <f t="shared" si="2"/>
        <v>0</v>
      </c>
      <c r="AI10" s="17"/>
      <c r="AJ10" s="17">
        <v>0</v>
      </c>
      <c r="AK10" s="17">
        <v>549</v>
      </c>
      <c r="AL10" s="17">
        <v>0</v>
      </c>
      <c r="AM10" s="17">
        <v>947.00000000000011</v>
      </c>
      <c r="AN10" s="17">
        <v>0</v>
      </c>
      <c r="AO10" s="17">
        <v>1600</v>
      </c>
      <c r="AP10" s="18">
        <v>189</v>
      </c>
      <c r="AQ10" s="18">
        <v>23.999999999999996</v>
      </c>
      <c r="AR10" s="17">
        <v>0</v>
      </c>
      <c r="AS10" s="17">
        <v>178</v>
      </c>
      <c r="AT10" s="18">
        <v>57</v>
      </c>
      <c r="AU10" s="18">
        <v>10</v>
      </c>
      <c r="AV10" s="17">
        <v>13</v>
      </c>
      <c r="AW10" s="17">
        <v>4</v>
      </c>
      <c r="AX10" s="17">
        <v>0</v>
      </c>
      <c r="AY10" s="17">
        <v>62</v>
      </c>
      <c r="AZ10" s="18">
        <v>47.999999999999993</v>
      </c>
      <c r="BA10" s="18">
        <v>4</v>
      </c>
      <c r="BB10" s="18">
        <v>26</v>
      </c>
      <c r="BC10" s="18">
        <v>2.9999999999999996</v>
      </c>
      <c r="BD10" s="17">
        <v>0</v>
      </c>
      <c r="BE10" s="17">
        <v>173</v>
      </c>
      <c r="BF10" s="17">
        <v>0</v>
      </c>
      <c r="BG10" s="17">
        <v>220</v>
      </c>
      <c r="BH10" s="17">
        <v>0</v>
      </c>
      <c r="BI10" s="17">
        <v>303</v>
      </c>
      <c r="BJ10" s="17">
        <v>0</v>
      </c>
      <c r="BK10" s="17">
        <v>2200</v>
      </c>
      <c r="BL10" s="17">
        <v>0</v>
      </c>
      <c r="BM10" s="17">
        <v>2700</v>
      </c>
      <c r="BN10" s="17">
        <v>0</v>
      </c>
      <c r="BO10" s="17">
        <v>4400</v>
      </c>
      <c r="BP10" s="17">
        <v>0</v>
      </c>
      <c r="BQ10" s="17">
        <v>5800</v>
      </c>
      <c r="BR10" s="17">
        <v>0</v>
      </c>
      <c r="BS10" s="17">
        <v>588</v>
      </c>
      <c r="BT10" s="17">
        <v>0</v>
      </c>
      <c r="BU10" s="17">
        <v>458</v>
      </c>
      <c r="BV10" s="17">
        <v>0</v>
      </c>
      <c r="BW10" s="17">
        <v>397</v>
      </c>
      <c r="BX10" s="17">
        <v>0</v>
      </c>
      <c r="BY10" s="17">
        <v>1055</v>
      </c>
      <c r="BZ10" s="17">
        <v>0</v>
      </c>
      <c r="CA10" s="17">
        <v>1281</v>
      </c>
      <c r="CB10" s="17">
        <v>0</v>
      </c>
      <c r="CC10" s="17">
        <v>726</v>
      </c>
      <c r="CD10" s="18">
        <v>49.04</v>
      </c>
      <c r="CE10" s="18">
        <v>0.47</v>
      </c>
    </row>
    <row r="11" spans="1:83" x14ac:dyDescent="0.2">
      <c r="A11" s="6" t="s">
        <v>122</v>
      </c>
      <c r="B11" s="20">
        <v>61.44</v>
      </c>
      <c r="C11" s="20">
        <v>2783.14</v>
      </c>
      <c r="D11" s="20">
        <v>-1207.3399999999999</v>
      </c>
      <c r="E11" s="20">
        <v>2781.1</v>
      </c>
      <c r="F11" s="20" t="s">
        <v>231</v>
      </c>
      <c r="G11" s="8" t="s">
        <v>286</v>
      </c>
      <c r="H11" s="4">
        <v>1</v>
      </c>
      <c r="I11" s="12">
        <v>38.122621347384367</v>
      </c>
      <c r="J11" s="12">
        <v>0.38507698330691276</v>
      </c>
      <c r="K11" s="13">
        <v>0</v>
      </c>
      <c r="L11" s="13">
        <v>9.2742715693535357E-2</v>
      </c>
      <c r="M11" s="12">
        <v>14.888965727036886</v>
      </c>
      <c r="N11" s="12">
        <v>0.22673551868584091</v>
      </c>
      <c r="O11" s="12">
        <v>6.6482422190545778</v>
      </c>
      <c r="P11" s="12">
        <v>8.578377056844616E-2</v>
      </c>
      <c r="Q11" s="14">
        <v>0.11065817727775719</v>
      </c>
      <c r="R11" s="14">
        <v>1.0975431818680702E-2</v>
      </c>
      <c r="S11" s="12">
        <v>9.0541858197520551</v>
      </c>
      <c r="T11" s="12">
        <v>0.67989307437698576</v>
      </c>
      <c r="U11" s="14">
        <v>17.67172565870203</v>
      </c>
      <c r="V11" s="14">
        <v>0.16790238155536369</v>
      </c>
      <c r="W11" s="13">
        <v>0</v>
      </c>
      <c r="X11" s="13">
        <v>5.3484503346997586E-2</v>
      </c>
      <c r="Y11" s="13">
        <v>0</v>
      </c>
      <c r="Z11" s="13">
        <v>0.13427401522841476</v>
      </c>
      <c r="AA11" s="14">
        <f t="shared" si="0"/>
        <v>86.496398949207673</v>
      </c>
      <c r="AB11" s="15"/>
      <c r="AC11" s="16">
        <v>0</v>
      </c>
      <c r="AD11" s="17">
        <v>181.00000000000003</v>
      </c>
      <c r="AE11" s="16">
        <v>0</v>
      </c>
      <c r="AF11" s="17">
        <v>1314</v>
      </c>
      <c r="AG11" s="17">
        <f t="shared" si="1"/>
        <v>0</v>
      </c>
      <c r="AH11" s="13">
        <f t="shared" si="2"/>
        <v>0</v>
      </c>
      <c r="AI11" s="17"/>
      <c r="AJ11" s="15">
        <v>261</v>
      </c>
      <c r="AK11" s="15">
        <v>72</v>
      </c>
      <c r="AL11" s="17">
        <v>0</v>
      </c>
      <c r="AM11" s="17">
        <v>1067</v>
      </c>
      <c r="AN11" s="17">
        <v>0</v>
      </c>
      <c r="AO11" s="17">
        <v>1300</v>
      </c>
      <c r="AP11" s="18">
        <v>193</v>
      </c>
      <c r="AQ11" s="18">
        <v>23.999999999999996</v>
      </c>
      <c r="AR11" s="17">
        <v>0</v>
      </c>
      <c r="AS11" s="17">
        <v>222</v>
      </c>
      <c r="AT11" s="18">
        <v>28.999999999999996</v>
      </c>
      <c r="AU11" s="18">
        <v>8</v>
      </c>
      <c r="AV11" s="17">
        <v>0</v>
      </c>
      <c r="AW11" s="17">
        <v>118</v>
      </c>
      <c r="AX11" s="17">
        <v>0</v>
      </c>
      <c r="AY11" s="17">
        <v>76</v>
      </c>
      <c r="AZ11" s="18">
        <v>11.999999999999998</v>
      </c>
      <c r="BA11" s="18">
        <v>2.9999999999999996</v>
      </c>
      <c r="BB11" s="18">
        <v>214</v>
      </c>
      <c r="BC11" s="18">
        <v>7</v>
      </c>
      <c r="BD11" s="17">
        <v>0</v>
      </c>
      <c r="BE11" s="17">
        <v>188</v>
      </c>
      <c r="BF11" s="17">
        <v>0</v>
      </c>
      <c r="BG11" s="17">
        <v>305</v>
      </c>
      <c r="BH11" s="17">
        <v>0</v>
      </c>
      <c r="BI11" s="17">
        <v>366</v>
      </c>
      <c r="BJ11" s="17">
        <v>0</v>
      </c>
      <c r="BK11" s="17">
        <v>2700</v>
      </c>
      <c r="BL11" s="17">
        <v>0</v>
      </c>
      <c r="BM11" s="17">
        <v>3300</v>
      </c>
      <c r="BN11" s="17">
        <v>0</v>
      </c>
      <c r="BO11" s="17">
        <v>5500</v>
      </c>
      <c r="BP11" s="17">
        <v>0</v>
      </c>
      <c r="BQ11" s="17">
        <v>7100</v>
      </c>
      <c r="BR11" s="17">
        <v>0</v>
      </c>
      <c r="BS11" s="17">
        <v>903</v>
      </c>
      <c r="BT11" s="17">
        <v>0</v>
      </c>
      <c r="BU11" s="17">
        <v>540</v>
      </c>
      <c r="BV11" s="17">
        <v>0</v>
      </c>
      <c r="BW11" s="17">
        <v>526</v>
      </c>
      <c r="BX11" s="17">
        <v>0</v>
      </c>
      <c r="BY11" s="17">
        <v>1273</v>
      </c>
      <c r="BZ11" s="17">
        <v>0</v>
      </c>
      <c r="CA11" s="17">
        <v>1500</v>
      </c>
      <c r="CB11" s="17">
        <v>0</v>
      </c>
      <c r="CC11" s="17">
        <v>887</v>
      </c>
      <c r="CD11" s="18">
        <v>51.41</v>
      </c>
      <c r="CE11" s="18">
        <v>0.47</v>
      </c>
    </row>
    <row r="12" spans="1:83" x14ac:dyDescent="0.2">
      <c r="A12" s="10" t="s">
        <v>94</v>
      </c>
      <c r="B12" s="20">
        <v>65.94</v>
      </c>
      <c r="C12" s="20">
        <v>2787.64</v>
      </c>
      <c r="D12" s="20">
        <v>-1211.8399999999999</v>
      </c>
      <c r="E12" s="20">
        <v>2785.6</v>
      </c>
      <c r="F12" s="20" t="s">
        <v>231</v>
      </c>
      <c r="G12" s="8" t="s">
        <v>286</v>
      </c>
      <c r="H12" s="4">
        <v>1</v>
      </c>
      <c r="I12" s="12">
        <v>45.374904532997888</v>
      </c>
      <c r="J12" s="12">
        <v>0.40647014904618572</v>
      </c>
      <c r="K12" s="13">
        <v>0</v>
      </c>
      <c r="L12" s="13">
        <v>0.10024887074067401</v>
      </c>
      <c r="M12" s="12">
        <v>18.441155519781727</v>
      </c>
      <c r="N12" s="12">
        <v>0.24563014524299434</v>
      </c>
      <c r="O12" s="12">
        <v>8.9787013194973646</v>
      </c>
      <c r="P12" s="12">
        <v>0.1000810656631872</v>
      </c>
      <c r="Q12" s="14">
        <v>0.10665537273212071</v>
      </c>
      <c r="R12" s="14">
        <v>1.0458940909566316E-2</v>
      </c>
      <c r="S12" s="12">
        <v>10.629547821357265</v>
      </c>
      <c r="T12" s="12">
        <v>0.63014480064208434</v>
      </c>
      <c r="U12" s="14">
        <v>13.502149850077165</v>
      </c>
      <c r="V12" s="14">
        <v>0.11193492103690914</v>
      </c>
      <c r="W12" s="13">
        <v>0</v>
      </c>
      <c r="X12" s="13">
        <v>4.8666079622042842E-2</v>
      </c>
      <c r="Y12" s="13">
        <v>0</v>
      </c>
      <c r="Z12" s="13">
        <v>0.12098409563242832</v>
      </c>
      <c r="AA12" s="14">
        <f t="shared" si="0"/>
        <v>97.033114416443524</v>
      </c>
      <c r="AB12" s="15"/>
      <c r="AC12" s="16">
        <v>0</v>
      </c>
      <c r="AD12" s="17">
        <v>193</v>
      </c>
      <c r="AE12" s="16">
        <v>0</v>
      </c>
      <c r="AF12" s="17">
        <v>1396</v>
      </c>
      <c r="AG12" s="17">
        <f t="shared" si="1"/>
        <v>0</v>
      </c>
      <c r="AH12" s="13">
        <f t="shared" si="2"/>
        <v>0</v>
      </c>
      <c r="AI12" s="17"/>
      <c r="AJ12" s="15">
        <v>380</v>
      </c>
      <c r="AK12" s="15">
        <v>72</v>
      </c>
      <c r="AL12" s="17">
        <v>0</v>
      </c>
      <c r="AM12" s="17">
        <v>925</v>
      </c>
      <c r="AN12" s="17">
        <v>0</v>
      </c>
      <c r="AO12" s="17">
        <v>1444</v>
      </c>
      <c r="AP12" s="18">
        <v>436</v>
      </c>
      <c r="AQ12" s="18">
        <v>32</v>
      </c>
      <c r="AR12" s="17">
        <v>0</v>
      </c>
      <c r="AS12" s="17">
        <v>214</v>
      </c>
      <c r="AT12" s="18">
        <v>80</v>
      </c>
      <c r="AU12" s="18">
        <v>11</v>
      </c>
      <c r="AV12" s="17">
        <v>0</v>
      </c>
      <c r="AW12" s="17">
        <v>141</v>
      </c>
      <c r="AX12" s="17">
        <v>0</v>
      </c>
      <c r="AY12" s="17">
        <v>71</v>
      </c>
      <c r="AZ12" s="17">
        <v>0</v>
      </c>
      <c r="BA12" s="17">
        <v>109</v>
      </c>
      <c r="BB12" s="18">
        <v>206</v>
      </c>
      <c r="BC12" s="18">
        <v>5.9999999999999991</v>
      </c>
      <c r="BD12" s="17">
        <v>0</v>
      </c>
      <c r="BE12" s="17">
        <v>176</v>
      </c>
      <c r="BF12" s="17">
        <v>0</v>
      </c>
      <c r="BG12" s="17">
        <v>273</v>
      </c>
      <c r="BH12" s="17">
        <v>0</v>
      </c>
      <c r="BI12" s="17">
        <v>339</v>
      </c>
      <c r="BJ12" s="17">
        <v>0</v>
      </c>
      <c r="BK12" s="17">
        <v>2400</v>
      </c>
      <c r="BL12" s="17">
        <v>0</v>
      </c>
      <c r="BM12" s="17">
        <v>3000</v>
      </c>
      <c r="BN12" s="17">
        <v>0</v>
      </c>
      <c r="BO12" s="17">
        <v>5000</v>
      </c>
      <c r="BP12" s="17">
        <v>0</v>
      </c>
      <c r="BQ12" s="17">
        <v>6400</v>
      </c>
      <c r="BR12" s="17">
        <v>0</v>
      </c>
      <c r="BS12" s="17">
        <v>900</v>
      </c>
      <c r="BT12" s="17">
        <v>0</v>
      </c>
      <c r="BU12" s="17">
        <v>549</v>
      </c>
      <c r="BV12" s="18">
        <v>39</v>
      </c>
      <c r="BW12" s="18">
        <v>8</v>
      </c>
      <c r="BX12" s="17">
        <v>0</v>
      </c>
      <c r="BY12" s="17">
        <v>1118</v>
      </c>
      <c r="BZ12" s="17">
        <v>0</v>
      </c>
      <c r="CA12" s="17">
        <v>1356.9999999999998</v>
      </c>
      <c r="CB12" s="17">
        <v>0</v>
      </c>
      <c r="CC12" s="17">
        <v>825</v>
      </c>
      <c r="CD12" s="18">
        <v>46.49</v>
      </c>
      <c r="CE12" s="18">
        <v>0.45</v>
      </c>
    </row>
    <row r="13" spans="1:83" x14ac:dyDescent="0.2">
      <c r="A13" s="10" t="s">
        <v>112</v>
      </c>
      <c r="B13" s="20">
        <v>69.23</v>
      </c>
      <c r="C13" s="20">
        <v>2790.93</v>
      </c>
      <c r="D13" s="20">
        <v>-1215.1299999999999</v>
      </c>
      <c r="E13" s="20">
        <v>2788.89</v>
      </c>
      <c r="F13" s="20" t="s">
        <v>231</v>
      </c>
      <c r="G13" s="8" t="s">
        <v>287</v>
      </c>
      <c r="H13" s="4">
        <v>1</v>
      </c>
      <c r="I13" s="12">
        <v>40.176365258354572</v>
      </c>
      <c r="J13" s="12">
        <v>0.42786331478545869</v>
      </c>
      <c r="K13" s="13">
        <v>0</v>
      </c>
      <c r="L13" s="13">
        <v>0.11242552226158783</v>
      </c>
      <c r="M13" s="12">
        <v>15.247963631622802</v>
      </c>
      <c r="N13" s="12">
        <v>0.24563014524299434</v>
      </c>
      <c r="O13" s="12">
        <v>7.9492960726760105</v>
      </c>
      <c r="P13" s="12">
        <v>0.1000810656631872</v>
      </c>
      <c r="Q13" s="14">
        <v>0.10394379545927018</v>
      </c>
      <c r="R13" s="14">
        <v>1.0975431818680702E-2</v>
      </c>
      <c r="S13" s="12">
        <v>7.9265582817609568</v>
      </c>
      <c r="T13" s="12">
        <v>0.69647583228861953</v>
      </c>
      <c r="U13" s="14">
        <v>12.844532188985323</v>
      </c>
      <c r="V13" s="14">
        <v>0.12592678616652278</v>
      </c>
      <c r="W13" s="13">
        <v>0</v>
      </c>
      <c r="X13" s="13">
        <v>5.6255096988846551E-2</v>
      </c>
      <c r="Y13" s="13">
        <v>0</v>
      </c>
      <c r="Z13" s="13">
        <v>0.14481429628730058</v>
      </c>
      <c r="AA13" s="14">
        <f t="shared" si="0"/>
        <v>84.248659228858941</v>
      </c>
      <c r="AB13" s="15"/>
      <c r="AC13" s="16">
        <v>0</v>
      </c>
      <c r="AD13" s="17">
        <v>225.99999999999997</v>
      </c>
      <c r="AE13" s="16">
        <v>0</v>
      </c>
      <c r="AF13" s="17">
        <v>1600</v>
      </c>
      <c r="AG13" s="17">
        <f t="shared" si="1"/>
        <v>0</v>
      </c>
      <c r="AH13" s="13">
        <f t="shared" si="2"/>
        <v>0</v>
      </c>
      <c r="AI13" s="17"/>
      <c r="AJ13" s="15">
        <v>678</v>
      </c>
      <c r="AK13" s="15">
        <v>88</v>
      </c>
      <c r="AL13" s="17">
        <v>0</v>
      </c>
      <c r="AM13" s="17">
        <v>1048</v>
      </c>
      <c r="AN13" s="17">
        <v>0</v>
      </c>
      <c r="AO13" s="17">
        <v>1460</v>
      </c>
      <c r="AP13" s="18">
        <v>223</v>
      </c>
      <c r="AQ13" s="18">
        <v>26</v>
      </c>
      <c r="AR13" s="18">
        <v>56</v>
      </c>
      <c r="AS13" s="18">
        <v>16</v>
      </c>
      <c r="AT13" s="18">
        <v>34</v>
      </c>
      <c r="AU13" s="18">
        <v>9</v>
      </c>
      <c r="AV13" s="17">
        <v>0</v>
      </c>
      <c r="AW13" s="17">
        <v>124</v>
      </c>
      <c r="AX13" s="17">
        <v>0</v>
      </c>
      <c r="AY13" s="17">
        <v>71</v>
      </c>
      <c r="AZ13" s="17">
        <v>0</v>
      </c>
      <c r="BA13" s="17">
        <v>105</v>
      </c>
      <c r="BB13" s="18">
        <v>166</v>
      </c>
      <c r="BC13" s="18">
        <v>5.9999999999999991</v>
      </c>
      <c r="BD13" s="17">
        <v>0</v>
      </c>
      <c r="BE13" s="17">
        <v>191</v>
      </c>
      <c r="BF13" s="17">
        <v>0</v>
      </c>
      <c r="BG13" s="17">
        <v>289</v>
      </c>
      <c r="BH13" s="17">
        <v>0</v>
      </c>
      <c r="BI13" s="17">
        <v>363</v>
      </c>
      <c r="BJ13" s="17">
        <v>0</v>
      </c>
      <c r="BK13" s="17">
        <v>2700</v>
      </c>
      <c r="BL13" s="17">
        <v>0</v>
      </c>
      <c r="BM13" s="17">
        <v>3300</v>
      </c>
      <c r="BN13" s="17">
        <v>0</v>
      </c>
      <c r="BO13" s="17">
        <v>5400</v>
      </c>
      <c r="BP13" s="17">
        <v>0</v>
      </c>
      <c r="BQ13" s="17">
        <v>7000</v>
      </c>
      <c r="BR13" s="17">
        <v>0</v>
      </c>
      <c r="BS13" s="17">
        <v>842</v>
      </c>
      <c r="BT13" s="17">
        <v>0</v>
      </c>
      <c r="BU13" s="17">
        <v>565</v>
      </c>
      <c r="BV13" s="17">
        <v>0</v>
      </c>
      <c r="BW13" s="17">
        <v>500</v>
      </c>
      <c r="BX13" s="17">
        <v>0</v>
      </c>
      <c r="BY13" s="17">
        <v>1246</v>
      </c>
      <c r="BZ13" s="17">
        <v>0</v>
      </c>
      <c r="CA13" s="17">
        <v>1500</v>
      </c>
      <c r="CB13" s="17">
        <v>0</v>
      </c>
      <c r="CC13" s="17">
        <v>866</v>
      </c>
      <c r="CD13" s="18">
        <v>53.44</v>
      </c>
      <c r="CE13" s="18">
        <v>0.49</v>
      </c>
    </row>
    <row r="14" spans="1:83" x14ac:dyDescent="0.2">
      <c r="A14" s="10" t="s">
        <v>95</v>
      </c>
      <c r="B14" s="20">
        <v>77.150000000000006</v>
      </c>
      <c r="C14" s="20">
        <v>2798.85</v>
      </c>
      <c r="D14" s="20">
        <v>-1223.05</v>
      </c>
      <c r="E14" s="20">
        <v>2796.81</v>
      </c>
      <c r="F14" s="20" t="s">
        <v>231</v>
      </c>
      <c r="G14" s="8" t="s">
        <v>287</v>
      </c>
      <c r="H14" s="4">
        <v>1</v>
      </c>
      <c r="I14" s="12">
        <v>43.684844439595331</v>
      </c>
      <c r="J14" s="12">
        <v>0.40647014904618572</v>
      </c>
      <c r="K14" s="13">
        <v>0</v>
      </c>
      <c r="L14" s="13">
        <v>9.8080425949278405E-2</v>
      </c>
      <c r="M14" s="12">
        <v>22.522394856126866</v>
      </c>
      <c r="N14" s="12">
        <v>0.26452477180014777</v>
      </c>
      <c r="O14" s="12">
        <v>4.4608990425101478</v>
      </c>
      <c r="P14" s="12">
        <v>6.362296317159756E-2</v>
      </c>
      <c r="Q14" s="14">
        <v>6.456136363929825E-2</v>
      </c>
      <c r="R14" s="14">
        <v>8.9094681822231587E-3</v>
      </c>
      <c r="S14" s="12">
        <v>2.8356516028893797</v>
      </c>
      <c r="T14" s="12">
        <v>0.56381376899554925</v>
      </c>
      <c r="U14" s="14">
        <v>16.944148671962118</v>
      </c>
      <c r="V14" s="14">
        <v>0.15391051642575007</v>
      </c>
      <c r="W14" s="13">
        <v>0</v>
      </c>
      <c r="X14" s="13">
        <v>4.9027461401414452E-2</v>
      </c>
      <c r="Y14" s="13">
        <v>0</v>
      </c>
      <c r="Z14" s="13">
        <v>0.11983841290863638</v>
      </c>
      <c r="AA14" s="14">
        <f t="shared" si="0"/>
        <v>90.512499976723149</v>
      </c>
      <c r="AB14" s="17"/>
      <c r="AC14" s="16">
        <v>0</v>
      </c>
      <c r="AD14" s="17">
        <v>173</v>
      </c>
      <c r="AE14" s="16">
        <v>0</v>
      </c>
      <c r="AF14" s="17">
        <v>1314</v>
      </c>
      <c r="AG14" s="17">
        <f t="shared" si="1"/>
        <v>0</v>
      </c>
      <c r="AH14" s="13">
        <f t="shared" si="2"/>
        <v>0</v>
      </c>
      <c r="AI14" s="17"/>
      <c r="AJ14" s="17">
        <v>0</v>
      </c>
      <c r="AK14" s="17">
        <v>648</v>
      </c>
      <c r="AL14" s="17">
        <v>0</v>
      </c>
      <c r="AM14" s="17">
        <v>1079</v>
      </c>
      <c r="AN14" s="17">
        <v>0</v>
      </c>
      <c r="AO14" s="17">
        <v>1073</v>
      </c>
      <c r="AP14" s="18">
        <v>109</v>
      </c>
      <c r="AQ14" s="18">
        <v>19</v>
      </c>
      <c r="AR14" s="17">
        <v>0</v>
      </c>
      <c r="AS14" s="17">
        <v>211</v>
      </c>
      <c r="AT14" s="18">
        <v>53</v>
      </c>
      <c r="AU14" s="18">
        <v>9</v>
      </c>
      <c r="AV14" s="17">
        <v>0</v>
      </c>
      <c r="AW14" s="17">
        <v>123</v>
      </c>
      <c r="AX14" s="17">
        <v>0</v>
      </c>
      <c r="AY14" s="17">
        <v>80</v>
      </c>
      <c r="AZ14" s="17">
        <v>0</v>
      </c>
      <c r="BA14" s="17">
        <v>115.99999999999999</v>
      </c>
      <c r="BB14" s="18">
        <v>292</v>
      </c>
      <c r="BC14" s="18">
        <v>7</v>
      </c>
      <c r="BD14" s="17">
        <v>0</v>
      </c>
      <c r="BE14" s="17">
        <v>190</v>
      </c>
      <c r="BF14" s="17">
        <v>0</v>
      </c>
      <c r="BG14" s="17">
        <v>325</v>
      </c>
      <c r="BH14" s="17">
        <v>0</v>
      </c>
      <c r="BI14" s="17">
        <v>379.00000000000006</v>
      </c>
      <c r="BJ14" s="17">
        <v>0</v>
      </c>
      <c r="BK14" s="17">
        <v>2700</v>
      </c>
      <c r="BL14" s="17">
        <v>0</v>
      </c>
      <c r="BM14" s="17">
        <v>3400.0000000000005</v>
      </c>
      <c r="BN14" s="17">
        <v>0</v>
      </c>
      <c r="BO14" s="17">
        <v>5600.0000000000009</v>
      </c>
      <c r="BP14" s="17">
        <v>0</v>
      </c>
      <c r="BQ14" s="17">
        <v>7200</v>
      </c>
      <c r="BR14" s="17">
        <v>0</v>
      </c>
      <c r="BS14" s="17">
        <v>846</v>
      </c>
      <c r="BT14" s="17">
        <v>0</v>
      </c>
      <c r="BU14" s="17">
        <v>570</v>
      </c>
      <c r="BV14" s="17">
        <v>0</v>
      </c>
      <c r="BW14" s="17">
        <v>490</v>
      </c>
      <c r="BX14" s="17">
        <v>0</v>
      </c>
      <c r="BY14" s="17">
        <v>1251</v>
      </c>
      <c r="BZ14" s="17">
        <v>0</v>
      </c>
      <c r="CA14" s="17">
        <v>1500</v>
      </c>
      <c r="CB14" s="17">
        <v>0</v>
      </c>
      <c r="CC14" s="17">
        <v>984</v>
      </c>
      <c r="CD14" s="18">
        <v>50.63</v>
      </c>
      <c r="CE14" s="18">
        <v>0.43</v>
      </c>
    </row>
    <row r="15" spans="1:83" x14ac:dyDescent="0.2">
      <c r="A15" s="10" t="s">
        <v>96</v>
      </c>
      <c r="B15" s="20">
        <v>81.55</v>
      </c>
      <c r="C15" s="20">
        <v>2803.25</v>
      </c>
      <c r="D15" s="20">
        <v>-1227.45</v>
      </c>
      <c r="E15" s="20">
        <v>2801.21</v>
      </c>
      <c r="F15" s="20" t="s">
        <v>231</v>
      </c>
      <c r="G15" s="8" t="s">
        <v>287</v>
      </c>
      <c r="H15" s="4">
        <v>1</v>
      </c>
      <c r="I15" s="12">
        <v>44.60475056638407</v>
      </c>
      <c r="J15" s="12">
        <v>0.40647014904618572</v>
      </c>
      <c r="K15" s="14">
        <v>0.1537927767435964</v>
      </c>
      <c r="L15" s="14">
        <v>4.1200451036516608E-2</v>
      </c>
      <c r="M15" s="12">
        <v>21.086403237783205</v>
      </c>
      <c r="N15" s="12">
        <v>0.26452477180014777</v>
      </c>
      <c r="O15" s="12">
        <v>6.0334585299807131</v>
      </c>
      <c r="P15" s="12">
        <v>7.1486475473705138E-2</v>
      </c>
      <c r="Q15" s="14">
        <v>7.695714545804351E-2</v>
      </c>
      <c r="R15" s="14">
        <v>9.0385909095017543E-3</v>
      </c>
      <c r="S15" s="12">
        <v>5.8039652690718295</v>
      </c>
      <c r="T15" s="12">
        <v>0.58039652690718291</v>
      </c>
      <c r="U15" s="14">
        <v>13.71202782702137</v>
      </c>
      <c r="V15" s="14">
        <v>0.12592678616652278</v>
      </c>
      <c r="W15" s="13">
        <v>0</v>
      </c>
      <c r="X15" s="13">
        <v>5.3966345719493054E-2</v>
      </c>
      <c r="Y15" s="13">
        <v>0</v>
      </c>
      <c r="Z15" s="13">
        <v>0.12419200725904574</v>
      </c>
      <c r="AA15" s="14">
        <f t="shared" si="0"/>
        <v>91.471355352442814</v>
      </c>
      <c r="AB15" s="15"/>
      <c r="AC15" s="16">
        <v>0</v>
      </c>
      <c r="AD15" s="17">
        <v>181.00000000000003</v>
      </c>
      <c r="AE15" s="16">
        <v>0</v>
      </c>
      <c r="AF15" s="17">
        <v>1391</v>
      </c>
      <c r="AG15" s="17">
        <f t="shared" si="1"/>
        <v>0</v>
      </c>
      <c r="AH15" s="13">
        <f t="shared" si="2"/>
        <v>0</v>
      </c>
      <c r="AI15" s="17"/>
      <c r="AJ15" s="15">
        <v>231</v>
      </c>
      <c r="AK15" s="15">
        <v>66</v>
      </c>
      <c r="AL15" s="17">
        <v>0</v>
      </c>
      <c r="AM15" s="17">
        <v>1059</v>
      </c>
      <c r="AN15" s="17">
        <v>0</v>
      </c>
      <c r="AO15" s="17">
        <v>1223</v>
      </c>
      <c r="AP15" s="18">
        <v>125</v>
      </c>
      <c r="AQ15" s="18">
        <v>20</v>
      </c>
      <c r="AR15" s="17">
        <v>0</v>
      </c>
      <c r="AS15" s="17">
        <v>203</v>
      </c>
      <c r="AT15" s="18">
        <v>47.999999999999993</v>
      </c>
      <c r="AU15" s="18">
        <v>9</v>
      </c>
      <c r="AV15" s="17">
        <v>0</v>
      </c>
      <c r="AW15" s="17">
        <v>109</v>
      </c>
      <c r="AX15" s="17">
        <v>0</v>
      </c>
      <c r="AY15" s="17">
        <v>75</v>
      </c>
      <c r="AZ15" s="17">
        <v>0</v>
      </c>
      <c r="BA15" s="17">
        <v>119.00000000000001</v>
      </c>
      <c r="BB15" s="18">
        <v>230</v>
      </c>
      <c r="BC15" s="18">
        <v>5.9999999999999991</v>
      </c>
      <c r="BD15" s="17">
        <v>0</v>
      </c>
      <c r="BE15" s="17">
        <v>176</v>
      </c>
      <c r="BF15" s="18">
        <v>23</v>
      </c>
      <c r="BG15" s="18">
        <v>4</v>
      </c>
      <c r="BH15" s="17">
        <v>0</v>
      </c>
      <c r="BI15" s="17">
        <v>349</v>
      </c>
      <c r="BJ15" s="17">
        <v>0</v>
      </c>
      <c r="BK15" s="17">
        <v>2500</v>
      </c>
      <c r="BL15" s="17">
        <v>0</v>
      </c>
      <c r="BM15" s="17">
        <v>3100</v>
      </c>
      <c r="BN15" s="17">
        <v>0</v>
      </c>
      <c r="BO15" s="17">
        <v>5100</v>
      </c>
      <c r="BP15" s="17">
        <v>0</v>
      </c>
      <c r="BQ15" s="17">
        <v>6600</v>
      </c>
      <c r="BR15" s="17">
        <v>0</v>
      </c>
      <c r="BS15" s="17">
        <v>774</v>
      </c>
      <c r="BT15" s="17">
        <v>0</v>
      </c>
      <c r="BU15" s="17">
        <v>543</v>
      </c>
      <c r="BV15" s="17">
        <v>0</v>
      </c>
      <c r="BW15" s="17">
        <v>450</v>
      </c>
      <c r="BX15" s="17">
        <v>0</v>
      </c>
      <c r="BY15" s="17">
        <v>1172</v>
      </c>
      <c r="BZ15" s="17">
        <v>0</v>
      </c>
      <c r="CA15" s="17">
        <v>1429</v>
      </c>
      <c r="CB15" s="17">
        <v>0</v>
      </c>
      <c r="CC15" s="17">
        <v>974</v>
      </c>
      <c r="CD15" s="18">
        <v>50.25</v>
      </c>
      <c r="CE15" s="18">
        <v>0.43</v>
      </c>
    </row>
    <row r="16" spans="1:83" x14ac:dyDescent="0.2">
      <c r="A16" s="10" t="s">
        <v>138</v>
      </c>
      <c r="B16" s="20">
        <v>82.82</v>
      </c>
      <c r="C16" s="20">
        <v>2804.52</v>
      </c>
      <c r="D16" s="20">
        <v>-1228.72</v>
      </c>
      <c r="E16" s="20">
        <v>2803.73</v>
      </c>
      <c r="F16" s="20" t="s">
        <v>231</v>
      </c>
      <c r="G16" s="8" t="s">
        <v>289</v>
      </c>
      <c r="H16" s="4">
        <v>3</v>
      </c>
      <c r="I16" s="12">
        <v>45.07540021264807</v>
      </c>
      <c r="J16" s="12">
        <v>0.40647014904618572</v>
      </c>
      <c r="K16" s="13">
        <v>0</v>
      </c>
      <c r="L16" s="13">
        <v>0.10508617065994115</v>
      </c>
      <c r="M16" s="12">
        <v>25.148747947571191</v>
      </c>
      <c r="N16" s="12">
        <v>0.28341939835730112</v>
      </c>
      <c r="O16" s="12">
        <v>1.6936575769230222</v>
      </c>
      <c r="P16" s="12">
        <v>3.7601886099168903E-2</v>
      </c>
      <c r="Q16" s="13">
        <v>0</v>
      </c>
      <c r="R16" s="13">
        <v>0.29698227274077194</v>
      </c>
      <c r="S16" s="13">
        <v>0</v>
      </c>
      <c r="T16" s="13">
        <v>2.0230964652193233</v>
      </c>
      <c r="U16" s="14">
        <v>18.021522286942371</v>
      </c>
      <c r="V16" s="14">
        <v>0.15391051642575007</v>
      </c>
      <c r="W16" s="14">
        <v>0.10937821855647253</v>
      </c>
      <c r="X16" s="14">
        <v>6.5048720286888951E-3</v>
      </c>
      <c r="Y16" s="13">
        <v>0</v>
      </c>
      <c r="Z16" s="13">
        <v>0.12946214778848864</v>
      </c>
      <c r="AA16" s="14">
        <f t="shared" si="0"/>
        <v>90.048706242641117</v>
      </c>
      <c r="AB16" s="17"/>
      <c r="AC16" s="16">
        <v>0</v>
      </c>
      <c r="AD16" s="17">
        <v>175.00000000000003</v>
      </c>
      <c r="AE16" s="16">
        <v>0</v>
      </c>
      <c r="AF16" s="17">
        <v>1418</v>
      </c>
      <c r="AG16" s="17">
        <f t="shared" si="1"/>
        <v>0</v>
      </c>
      <c r="AH16" s="13">
        <f t="shared" si="2"/>
        <v>0</v>
      </c>
      <c r="AI16" s="17"/>
      <c r="AJ16" s="17">
        <v>0</v>
      </c>
      <c r="AK16" s="17">
        <v>646</v>
      </c>
      <c r="AL16" s="17">
        <v>0</v>
      </c>
      <c r="AM16" s="17">
        <v>1076</v>
      </c>
      <c r="AN16" s="17">
        <v>0</v>
      </c>
      <c r="AO16" s="17">
        <v>766</v>
      </c>
      <c r="AP16" s="17">
        <v>0</v>
      </c>
      <c r="AQ16" s="17">
        <v>256</v>
      </c>
      <c r="AR16" s="17">
        <v>0</v>
      </c>
      <c r="AS16" s="17">
        <v>251</v>
      </c>
      <c r="AT16" s="17">
        <v>0</v>
      </c>
      <c r="AU16" s="17">
        <v>165</v>
      </c>
      <c r="AV16" s="17">
        <v>0</v>
      </c>
      <c r="AW16" s="17">
        <v>131</v>
      </c>
      <c r="AX16" s="17">
        <v>0</v>
      </c>
      <c r="AY16" s="17">
        <v>95</v>
      </c>
      <c r="AZ16" s="18">
        <v>15</v>
      </c>
      <c r="BA16" s="18">
        <v>2.9999999999999996</v>
      </c>
      <c r="BB16" s="18">
        <v>330</v>
      </c>
      <c r="BC16" s="18">
        <v>8</v>
      </c>
      <c r="BD16" s="17">
        <v>0</v>
      </c>
      <c r="BE16" s="17">
        <v>233</v>
      </c>
      <c r="BF16" s="17">
        <v>0</v>
      </c>
      <c r="BG16" s="17">
        <v>385</v>
      </c>
      <c r="BH16" s="17">
        <v>0</v>
      </c>
      <c r="BI16" s="17">
        <v>444</v>
      </c>
      <c r="BJ16" s="17">
        <v>0</v>
      </c>
      <c r="BK16" s="17">
        <v>3100</v>
      </c>
      <c r="BL16" s="17">
        <v>0</v>
      </c>
      <c r="BM16" s="17">
        <v>3900</v>
      </c>
      <c r="BN16" s="17">
        <v>0</v>
      </c>
      <c r="BO16" s="17">
        <v>6300</v>
      </c>
      <c r="BP16" s="17">
        <v>0</v>
      </c>
      <c r="BQ16" s="17">
        <v>8100.0000000000009</v>
      </c>
      <c r="BR16" s="17">
        <v>0</v>
      </c>
      <c r="BS16" s="17">
        <v>989</v>
      </c>
      <c r="BT16" s="17">
        <v>0</v>
      </c>
      <c r="BU16" s="17">
        <v>687</v>
      </c>
      <c r="BV16" s="17">
        <v>0</v>
      </c>
      <c r="BW16" s="17">
        <v>532</v>
      </c>
      <c r="BX16" s="17">
        <v>0</v>
      </c>
      <c r="BY16" s="17">
        <v>1500</v>
      </c>
      <c r="BZ16" s="17">
        <v>0</v>
      </c>
      <c r="CA16" s="17">
        <v>1800</v>
      </c>
      <c r="CB16" s="17">
        <v>0</v>
      </c>
      <c r="CC16" s="17">
        <v>1184</v>
      </c>
      <c r="CD16" s="18">
        <v>51.44</v>
      </c>
      <c r="CE16" s="18">
        <v>0.41</v>
      </c>
    </row>
    <row r="17" spans="1:83" x14ac:dyDescent="0.2">
      <c r="A17" s="10" t="s">
        <v>97</v>
      </c>
      <c r="B17" s="20">
        <v>83.52</v>
      </c>
      <c r="C17" s="20">
        <v>2805.22</v>
      </c>
      <c r="D17" s="20">
        <v>-1229.4199999999998</v>
      </c>
      <c r="E17" s="20">
        <v>2804.43</v>
      </c>
      <c r="F17" s="20" t="s">
        <v>231</v>
      </c>
      <c r="G17" s="8" t="s">
        <v>287</v>
      </c>
      <c r="H17" s="4">
        <v>1</v>
      </c>
      <c r="I17" s="12">
        <v>42.615186152631686</v>
      </c>
      <c r="J17" s="12">
        <v>0.42786331478545869</v>
      </c>
      <c r="K17" s="13">
        <v>0</v>
      </c>
      <c r="L17" s="13">
        <v>0.1271042254648812</v>
      </c>
      <c r="M17" s="12">
        <v>21.974450685969419</v>
      </c>
      <c r="N17" s="12">
        <v>0.28341939835730112</v>
      </c>
      <c r="O17" s="12">
        <v>2.3617701767002699</v>
      </c>
      <c r="P17" s="12">
        <v>4.417864184274977E-2</v>
      </c>
      <c r="Q17" s="14">
        <v>6.8951536366770538E-2</v>
      </c>
      <c r="R17" s="14">
        <v>9.0385909095017543E-3</v>
      </c>
      <c r="S17" s="12">
        <v>1.8904344019262529</v>
      </c>
      <c r="T17" s="12">
        <v>0.61356204273045056</v>
      </c>
      <c r="U17" s="14">
        <v>9.7943055907295502</v>
      </c>
      <c r="V17" s="14">
        <v>9.7943055907295504E-2</v>
      </c>
      <c r="W17" s="14">
        <v>2.0461436348020294</v>
      </c>
      <c r="X17" s="14">
        <v>2.1803367355420187E-2</v>
      </c>
      <c r="Y17" s="13">
        <v>0</v>
      </c>
      <c r="Z17" s="13">
        <v>0.13289919595986444</v>
      </c>
      <c r="AA17" s="14">
        <f t="shared" si="0"/>
        <v>80.751242179125995</v>
      </c>
      <c r="AB17" s="17"/>
      <c r="AC17" s="16">
        <v>0</v>
      </c>
      <c r="AD17" s="17">
        <v>222</v>
      </c>
      <c r="AE17" s="16">
        <v>0</v>
      </c>
      <c r="AF17" s="17">
        <v>1700.0000000000002</v>
      </c>
      <c r="AG17" s="17">
        <f t="shared" si="1"/>
        <v>0</v>
      </c>
      <c r="AH17" s="13">
        <f t="shared" si="2"/>
        <v>0</v>
      </c>
      <c r="AI17" s="17"/>
      <c r="AJ17" s="17">
        <v>0</v>
      </c>
      <c r="AK17" s="17">
        <v>587</v>
      </c>
      <c r="AL17" s="17">
        <v>0</v>
      </c>
      <c r="AM17" s="17">
        <v>1011</v>
      </c>
      <c r="AN17" s="17">
        <v>0</v>
      </c>
      <c r="AO17" s="17">
        <v>793</v>
      </c>
      <c r="AP17" s="17">
        <v>0</v>
      </c>
      <c r="AQ17" s="17">
        <v>231.99999999999997</v>
      </c>
      <c r="AR17" s="17">
        <v>0</v>
      </c>
      <c r="AS17" s="17">
        <v>190</v>
      </c>
      <c r="AT17" s="17">
        <v>0</v>
      </c>
      <c r="AU17" s="17">
        <v>157</v>
      </c>
      <c r="AV17" s="17">
        <v>0</v>
      </c>
      <c r="AW17" s="17">
        <v>129</v>
      </c>
      <c r="AX17" s="17">
        <v>0</v>
      </c>
      <c r="AY17" s="17">
        <v>86</v>
      </c>
      <c r="AZ17" s="18">
        <v>62</v>
      </c>
      <c r="BA17" s="18">
        <v>4</v>
      </c>
      <c r="BB17" s="18">
        <v>305</v>
      </c>
      <c r="BC17" s="18">
        <v>7</v>
      </c>
      <c r="BD17" s="17">
        <v>0</v>
      </c>
      <c r="BE17" s="17">
        <v>227.00000000000003</v>
      </c>
      <c r="BF17" s="17">
        <v>0</v>
      </c>
      <c r="BG17" s="17">
        <v>341</v>
      </c>
      <c r="BH17" s="17">
        <v>0</v>
      </c>
      <c r="BI17" s="17">
        <v>404</v>
      </c>
      <c r="BJ17" s="17">
        <v>0</v>
      </c>
      <c r="BK17" s="17">
        <v>2900</v>
      </c>
      <c r="BL17" s="17">
        <v>0</v>
      </c>
      <c r="BM17" s="17">
        <v>3600</v>
      </c>
      <c r="BN17" s="17">
        <v>0</v>
      </c>
      <c r="BO17" s="17">
        <v>6000</v>
      </c>
      <c r="BP17" s="17">
        <v>0</v>
      </c>
      <c r="BQ17" s="17">
        <v>7900</v>
      </c>
      <c r="BR17" s="17">
        <v>0</v>
      </c>
      <c r="BS17" s="17">
        <v>890</v>
      </c>
      <c r="BT17" s="17">
        <v>0</v>
      </c>
      <c r="BU17" s="17">
        <v>624</v>
      </c>
      <c r="BV17" s="17">
        <v>0</v>
      </c>
      <c r="BW17" s="17">
        <v>535</v>
      </c>
      <c r="BX17" s="17">
        <v>0</v>
      </c>
      <c r="BY17" s="17">
        <v>1361.9999999999998</v>
      </c>
      <c r="BZ17" s="17">
        <v>0</v>
      </c>
      <c r="CA17" s="17">
        <v>1600</v>
      </c>
      <c r="CB17" s="17">
        <v>0</v>
      </c>
      <c r="CC17" s="17">
        <v>1127</v>
      </c>
      <c r="CD17" s="18">
        <v>56.87</v>
      </c>
      <c r="CE17" s="18">
        <v>0.44</v>
      </c>
    </row>
    <row r="18" spans="1:83" x14ac:dyDescent="0.2">
      <c r="A18" s="10" t="s">
        <v>136</v>
      </c>
      <c r="B18" s="20">
        <v>84.7</v>
      </c>
      <c r="C18" s="20">
        <v>2806.48</v>
      </c>
      <c r="D18" s="20">
        <v>-1230.68</v>
      </c>
      <c r="E18" s="20">
        <v>2805.69</v>
      </c>
      <c r="F18" s="20" t="s">
        <v>231</v>
      </c>
      <c r="G18" s="8" t="s">
        <v>290</v>
      </c>
      <c r="H18" s="4">
        <v>2</v>
      </c>
      <c r="I18" s="12">
        <v>42.101750174889133</v>
      </c>
      <c r="J18" s="12">
        <v>0.40647014904618572</v>
      </c>
      <c r="K18" s="13">
        <v>0</v>
      </c>
      <c r="L18" s="13">
        <v>0.10658740166936888</v>
      </c>
      <c r="M18" s="12">
        <v>22.824708881041321</v>
      </c>
      <c r="N18" s="12">
        <v>0.30231402491445458</v>
      </c>
      <c r="O18" s="12">
        <v>2.4980233989531522</v>
      </c>
      <c r="P18" s="12">
        <v>4.7752965616435029E-2</v>
      </c>
      <c r="Q18" s="14">
        <v>5.0745231820488422E-2</v>
      </c>
      <c r="R18" s="14">
        <v>8.9094681822231587E-3</v>
      </c>
      <c r="S18" s="12">
        <v>4.2286032674666183</v>
      </c>
      <c r="T18" s="12">
        <v>0.66331031646535199</v>
      </c>
      <c r="U18" s="14">
        <v>16.874189346314054</v>
      </c>
      <c r="V18" s="14">
        <v>0.15391051642575007</v>
      </c>
      <c r="W18" s="13">
        <v>0</v>
      </c>
      <c r="X18" s="13">
        <v>5.3484503346997586E-2</v>
      </c>
      <c r="Y18" s="13">
        <v>0</v>
      </c>
      <c r="Z18" s="13">
        <v>0.13473228831793152</v>
      </c>
      <c r="AA18" s="14">
        <f t="shared" si="0"/>
        <v>88.578020300484766</v>
      </c>
      <c r="AB18" s="17"/>
      <c r="AC18" s="16">
        <v>0</v>
      </c>
      <c r="AD18" s="17">
        <v>188</v>
      </c>
      <c r="AE18" s="16">
        <v>0</v>
      </c>
      <c r="AF18" s="17">
        <v>1469</v>
      </c>
      <c r="AG18" s="17">
        <f t="shared" si="1"/>
        <v>0</v>
      </c>
      <c r="AH18" s="13">
        <f t="shared" si="2"/>
        <v>0</v>
      </c>
      <c r="AI18" s="17"/>
      <c r="AJ18" s="17">
        <v>0</v>
      </c>
      <c r="AK18" s="17">
        <v>639</v>
      </c>
      <c r="AL18" s="17">
        <v>0</v>
      </c>
      <c r="AM18" s="17">
        <v>1177</v>
      </c>
      <c r="AN18" s="17">
        <v>0</v>
      </c>
      <c r="AO18" s="17">
        <v>869</v>
      </c>
      <c r="AP18" s="18">
        <v>145</v>
      </c>
      <c r="AQ18" s="18">
        <v>22</v>
      </c>
      <c r="AR18" s="17">
        <v>0</v>
      </c>
      <c r="AS18" s="17">
        <v>248.99999999999997</v>
      </c>
      <c r="AT18" s="17">
        <v>0</v>
      </c>
      <c r="AU18" s="17">
        <v>164</v>
      </c>
      <c r="AV18" s="17">
        <v>0</v>
      </c>
      <c r="AW18" s="17">
        <v>137</v>
      </c>
      <c r="AX18" s="17">
        <v>0</v>
      </c>
      <c r="AY18" s="17">
        <v>87</v>
      </c>
      <c r="AZ18" s="17">
        <v>0</v>
      </c>
      <c r="BA18" s="17">
        <v>146</v>
      </c>
      <c r="BB18" s="18">
        <v>324</v>
      </c>
      <c r="BC18" s="18">
        <v>8</v>
      </c>
      <c r="BD18" s="17">
        <v>0</v>
      </c>
      <c r="BE18" s="17">
        <v>217</v>
      </c>
      <c r="BF18" s="17">
        <v>0</v>
      </c>
      <c r="BG18" s="17">
        <v>365</v>
      </c>
      <c r="BH18" s="17">
        <v>0</v>
      </c>
      <c r="BI18" s="17">
        <v>429.99999999999994</v>
      </c>
      <c r="BJ18" s="17">
        <v>0</v>
      </c>
      <c r="BK18" s="17">
        <v>3000</v>
      </c>
      <c r="BL18" s="17">
        <v>0</v>
      </c>
      <c r="BM18" s="17">
        <v>3800</v>
      </c>
      <c r="BN18" s="17">
        <v>0</v>
      </c>
      <c r="BO18" s="17">
        <v>6300</v>
      </c>
      <c r="BP18" s="17">
        <v>0</v>
      </c>
      <c r="BQ18" s="17">
        <v>8200</v>
      </c>
      <c r="BR18" s="17">
        <v>0</v>
      </c>
      <c r="BS18" s="17">
        <v>737</v>
      </c>
      <c r="BT18" s="17">
        <v>0</v>
      </c>
      <c r="BU18" s="17">
        <v>556</v>
      </c>
      <c r="BV18" s="17">
        <v>0</v>
      </c>
      <c r="BW18" s="17">
        <v>600</v>
      </c>
      <c r="BX18" s="17">
        <v>0</v>
      </c>
      <c r="BY18" s="17">
        <v>1423</v>
      </c>
      <c r="BZ18" s="17">
        <v>0</v>
      </c>
      <c r="CA18" s="17">
        <v>1700.0000000000002</v>
      </c>
      <c r="CB18" s="17">
        <v>0</v>
      </c>
      <c r="CC18" s="17">
        <v>1134</v>
      </c>
      <c r="CD18" s="18">
        <v>51.79</v>
      </c>
      <c r="CE18" s="18">
        <v>0.46</v>
      </c>
    </row>
    <row r="19" spans="1:83" x14ac:dyDescent="0.2">
      <c r="A19" s="10" t="s">
        <v>147</v>
      </c>
      <c r="B19" s="20">
        <v>86.11</v>
      </c>
      <c r="C19" s="20">
        <v>2807.89</v>
      </c>
      <c r="D19" s="20">
        <v>-1232.0899999999999</v>
      </c>
      <c r="E19" s="20">
        <v>2807.1</v>
      </c>
      <c r="F19" s="20" t="s">
        <v>231</v>
      </c>
      <c r="G19" s="8" t="s">
        <v>296</v>
      </c>
      <c r="H19" s="4">
        <v>3</v>
      </c>
      <c r="I19" s="12">
        <v>45.973913173697525</v>
      </c>
      <c r="J19" s="12">
        <v>0.44925648052473155</v>
      </c>
      <c r="K19" s="13">
        <v>0</v>
      </c>
      <c r="L19" s="13">
        <v>0.13144111504767242</v>
      </c>
      <c r="M19" s="12">
        <v>10.014152075291307</v>
      </c>
      <c r="N19" s="12">
        <v>0.1889462655715341</v>
      </c>
      <c r="O19" s="12">
        <v>14.425970750593695</v>
      </c>
      <c r="P19" s="12">
        <v>0.15727024604215128</v>
      </c>
      <c r="Q19" s="14">
        <v>0.21176127273689827</v>
      </c>
      <c r="R19" s="14">
        <v>1.252490454602386E-2</v>
      </c>
      <c r="S19" s="12">
        <v>19.484740546169714</v>
      </c>
      <c r="T19" s="12">
        <v>0.71305859020025331</v>
      </c>
      <c r="U19" s="14">
        <v>5.1203230441821121</v>
      </c>
      <c r="V19" s="14">
        <v>4.9811039861424565E-2</v>
      </c>
      <c r="W19" s="13">
        <v>0</v>
      </c>
      <c r="X19" s="13">
        <v>6.1314441900049033E-2</v>
      </c>
      <c r="Y19" s="13">
        <v>0</v>
      </c>
      <c r="Z19" s="13">
        <v>0.13977329230261604</v>
      </c>
      <c r="AA19" s="14">
        <f t="shared" si="0"/>
        <v>95.23086086267125</v>
      </c>
      <c r="AB19" s="15"/>
      <c r="AC19" s="16">
        <v>0</v>
      </c>
      <c r="AD19" s="17">
        <v>250</v>
      </c>
      <c r="AE19" s="16">
        <v>0</v>
      </c>
      <c r="AF19" s="17">
        <v>1900</v>
      </c>
      <c r="AG19" s="17">
        <f t="shared" si="1"/>
        <v>0</v>
      </c>
      <c r="AH19" s="13">
        <f t="shared" si="2"/>
        <v>0</v>
      </c>
      <c r="AI19" s="17"/>
      <c r="AJ19" s="15">
        <v>492</v>
      </c>
      <c r="AK19" s="15">
        <v>67</v>
      </c>
      <c r="AL19" s="17">
        <v>0</v>
      </c>
      <c r="AM19" s="17">
        <v>859</v>
      </c>
      <c r="AN19" s="17">
        <v>0</v>
      </c>
      <c r="AO19" s="17">
        <v>1700.0000000000002</v>
      </c>
      <c r="AP19" s="18">
        <v>847</v>
      </c>
      <c r="AQ19" s="18">
        <v>44</v>
      </c>
      <c r="AR19" s="18">
        <v>164</v>
      </c>
      <c r="AS19" s="18">
        <v>22</v>
      </c>
      <c r="AT19" s="18">
        <v>76</v>
      </c>
      <c r="AU19" s="18">
        <v>11</v>
      </c>
      <c r="AV19" s="17">
        <v>0</v>
      </c>
      <c r="AW19" s="17">
        <v>89</v>
      </c>
      <c r="AX19" s="17">
        <v>0</v>
      </c>
      <c r="AY19" s="17">
        <v>60</v>
      </c>
      <c r="AZ19" s="17">
        <v>0</v>
      </c>
      <c r="BA19" s="17">
        <v>78</v>
      </c>
      <c r="BB19" s="18">
        <v>64</v>
      </c>
      <c r="BC19" s="18">
        <v>4</v>
      </c>
      <c r="BD19" s="17">
        <v>0</v>
      </c>
      <c r="BE19" s="17">
        <v>138</v>
      </c>
      <c r="BF19" s="17">
        <v>0</v>
      </c>
      <c r="BG19" s="17">
        <v>190</v>
      </c>
      <c r="BH19" s="17">
        <v>0</v>
      </c>
      <c r="BI19" s="17">
        <v>262</v>
      </c>
      <c r="BJ19" s="17">
        <v>0</v>
      </c>
      <c r="BK19" s="17">
        <v>1900</v>
      </c>
      <c r="BL19" s="17">
        <v>0</v>
      </c>
      <c r="BM19" s="17">
        <v>2400</v>
      </c>
      <c r="BN19" s="17">
        <v>0</v>
      </c>
      <c r="BO19" s="17">
        <v>4000</v>
      </c>
      <c r="BP19" s="17">
        <v>0</v>
      </c>
      <c r="BQ19" s="17">
        <v>5000</v>
      </c>
      <c r="BR19" s="17">
        <v>0</v>
      </c>
      <c r="BS19" s="17">
        <v>678</v>
      </c>
      <c r="BT19" s="17">
        <v>0</v>
      </c>
      <c r="BU19" s="17">
        <v>436</v>
      </c>
      <c r="BV19" s="17">
        <v>0</v>
      </c>
      <c r="BW19" s="17">
        <v>399</v>
      </c>
      <c r="BX19" s="17">
        <v>0</v>
      </c>
      <c r="BY19" s="17">
        <v>862</v>
      </c>
      <c r="BZ19" s="17">
        <v>0</v>
      </c>
      <c r="CA19" s="17">
        <v>1048</v>
      </c>
      <c r="CB19" s="17">
        <v>0</v>
      </c>
      <c r="CC19" s="17">
        <v>587</v>
      </c>
      <c r="CD19" s="18">
        <v>47.39</v>
      </c>
      <c r="CE19" s="18">
        <v>0.48</v>
      </c>
    </row>
    <row r="20" spans="1:83" x14ac:dyDescent="0.2">
      <c r="A20" s="10" t="s">
        <v>114</v>
      </c>
      <c r="B20" s="20">
        <v>88.14</v>
      </c>
      <c r="C20" s="20">
        <v>2809.8399999999997</v>
      </c>
      <c r="D20" s="20">
        <v>-1234.0399999999997</v>
      </c>
      <c r="E20" s="20">
        <v>2809.0499999999997</v>
      </c>
      <c r="F20" s="20" t="s">
        <v>231</v>
      </c>
      <c r="G20" s="8" t="s">
        <v>292</v>
      </c>
      <c r="H20" s="4">
        <v>1</v>
      </c>
      <c r="I20" s="12">
        <v>45.225152372822983</v>
      </c>
      <c r="J20" s="12">
        <v>0.44925648052473155</v>
      </c>
      <c r="K20" s="13">
        <v>0</v>
      </c>
      <c r="L20" s="13">
        <v>0.13944768043128697</v>
      </c>
      <c r="M20" s="12">
        <v>3.0798241288160058</v>
      </c>
      <c r="N20" s="12">
        <v>0.13226238590007389</v>
      </c>
      <c r="O20" s="12">
        <v>20.731077887374489</v>
      </c>
      <c r="P20" s="12">
        <v>0.2144594264211154</v>
      </c>
      <c r="Q20" s="14">
        <v>0.26599281819390874</v>
      </c>
      <c r="R20" s="14">
        <v>1.3557886364252633E-2</v>
      </c>
      <c r="S20" s="12">
        <v>27.2786367646376</v>
      </c>
      <c r="T20" s="12">
        <v>0.77938962184678851</v>
      </c>
      <c r="U20" s="14">
        <v>2.2990033594468176</v>
      </c>
      <c r="V20" s="14">
        <v>2.4485763976823876E-2</v>
      </c>
      <c r="W20" s="13">
        <v>0</v>
      </c>
      <c r="X20" s="13">
        <v>6.5289641473136692E-2</v>
      </c>
      <c r="Y20" s="13">
        <v>0</v>
      </c>
      <c r="Z20" s="13">
        <v>0.13839847303406574</v>
      </c>
      <c r="AA20" s="14">
        <f t="shared" si="0"/>
        <v>98.879687331291805</v>
      </c>
      <c r="AB20" s="15"/>
      <c r="AC20" s="8">
        <v>559</v>
      </c>
      <c r="AD20" s="18">
        <v>36</v>
      </c>
      <c r="AE20" s="16">
        <v>0</v>
      </c>
      <c r="AF20" s="17">
        <v>2000</v>
      </c>
      <c r="AG20" s="17">
        <f t="shared" si="1"/>
        <v>559</v>
      </c>
      <c r="AH20" s="13">
        <f t="shared" si="2"/>
        <v>5.5899999999999998E-2</v>
      </c>
      <c r="AI20" s="17"/>
      <c r="AJ20" s="15">
        <v>711</v>
      </c>
      <c r="AK20" s="15">
        <v>71</v>
      </c>
      <c r="AL20" s="17">
        <v>0</v>
      </c>
      <c r="AM20" s="17">
        <v>864.99999999999989</v>
      </c>
      <c r="AN20" s="17">
        <v>0</v>
      </c>
      <c r="AO20" s="17">
        <v>1800</v>
      </c>
      <c r="AP20" s="18">
        <v>1074</v>
      </c>
      <c r="AQ20" s="18">
        <v>53</v>
      </c>
      <c r="AR20" s="17">
        <v>0</v>
      </c>
      <c r="AS20" s="17">
        <v>175.00000000000003</v>
      </c>
      <c r="AT20" s="18">
        <v>115.99999999999999</v>
      </c>
      <c r="AU20" s="18">
        <v>14</v>
      </c>
      <c r="AV20" s="17">
        <v>0</v>
      </c>
      <c r="AW20" s="17">
        <v>80</v>
      </c>
      <c r="AX20" s="17">
        <v>0</v>
      </c>
      <c r="AY20" s="17">
        <v>52</v>
      </c>
      <c r="AZ20" s="17">
        <v>0</v>
      </c>
      <c r="BA20" s="17">
        <v>64</v>
      </c>
      <c r="BB20" s="18">
        <v>13</v>
      </c>
      <c r="BC20" s="18">
        <v>2.9999999999999996</v>
      </c>
      <c r="BD20" s="17">
        <v>0</v>
      </c>
      <c r="BE20" s="17">
        <v>115</v>
      </c>
      <c r="BF20" s="17">
        <v>0</v>
      </c>
      <c r="BG20" s="17">
        <v>153</v>
      </c>
      <c r="BH20" s="17">
        <v>0</v>
      </c>
      <c r="BI20" s="17">
        <v>220</v>
      </c>
      <c r="BJ20" s="17">
        <v>0</v>
      </c>
      <c r="BK20" s="17">
        <v>1600</v>
      </c>
      <c r="BL20" s="17">
        <v>0</v>
      </c>
      <c r="BM20" s="17">
        <v>2000</v>
      </c>
      <c r="BN20" s="17">
        <v>0</v>
      </c>
      <c r="BO20" s="17">
        <v>3300</v>
      </c>
      <c r="BP20" s="17">
        <v>0</v>
      </c>
      <c r="BQ20" s="17">
        <v>4300</v>
      </c>
      <c r="BR20" s="17">
        <v>0</v>
      </c>
      <c r="BS20" s="17">
        <v>561</v>
      </c>
      <c r="BT20" s="17">
        <v>0</v>
      </c>
      <c r="BU20" s="17">
        <v>354</v>
      </c>
      <c r="BV20" s="17">
        <v>0</v>
      </c>
      <c r="BW20" s="17">
        <v>349</v>
      </c>
      <c r="BX20" s="17">
        <v>0</v>
      </c>
      <c r="BY20" s="17">
        <v>743</v>
      </c>
      <c r="BZ20" s="17">
        <v>0</v>
      </c>
      <c r="CA20" s="17">
        <v>903</v>
      </c>
      <c r="CB20" s="17">
        <v>0</v>
      </c>
      <c r="CC20" s="17">
        <v>478</v>
      </c>
      <c r="CD20" s="18">
        <v>44.19</v>
      </c>
      <c r="CE20" s="18">
        <v>0.51</v>
      </c>
    </row>
    <row r="21" spans="1:83" x14ac:dyDescent="0.2">
      <c r="A21" s="10" t="s">
        <v>257</v>
      </c>
      <c r="B21" s="20">
        <v>88.14</v>
      </c>
      <c r="C21" s="20">
        <v>2809.8399999999997</v>
      </c>
      <c r="D21" s="20">
        <v>-1234.0399999999997</v>
      </c>
      <c r="E21" s="20">
        <v>2809.0499999999997</v>
      </c>
      <c r="F21" s="20" t="s">
        <v>231</v>
      </c>
      <c r="G21" s="8" t="s">
        <v>291</v>
      </c>
      <c r="H21" s="4">
        <v>3</v>
      </c>
      <c r="I21" s="12">
        <v>40.796767064793485</v>
      </c>
      <c r="J21" s="12">
        <v>0.51343597774255034</v>
      </c>
      <c r="K21" s="13">
        <v>0</v>
      </c>
      <c r="L21" s="13">
        <v>0.18048132802231162</v>
      </c>
      <c r="M21" s="12">
        <v>2.4940907055442501</v>
      </c>
      <c r="N21" s="12">
        <v>0.13226238590007389</v>
      </c>
      <c r="O21" s="12">
        <v>20.087699608111144</v>
      </c>
      <c r="P21" s="12">
        <v>0.25735131170533848</v>
      </c>
      <c r="Q21" s="14">
        <v>0.25191844092054178</v>
      </c>
      <c r="R21" s="14">
        <v>1.471999090976E-2</v>
      </c>
      <c r="S21" s="12">
        <v>22.336974906970728</v>
      </c>
      <c r="T21" s="12">
        <v>0.89546892722822524</v>
      </c>
      <c r="U21" s="14">
        <v>2.2911679149742339</v>
      </c>
      <c r="V21" s="14">
        <v>2.9382916772188652E-2</v>
      </c>
      <c r="W21" s="13">
        <v>0</v>
      </c>
      <c r="X21" s="13">
        <v>8.9984063063529712E-2</v>
      </c>
      <c r="Y21" s="13">
        <v>0</v>
      </c>
      <c r="Z21" s="13">
        <v>0.19109987832849473</v>
      </c>
      <c r="AA21" s="14">
        <f t="shared" si="0"/>
        <v>88.258618641314385</v>
      </c>
      <c r="AB21" s="15"/>
      <c r="AC21" s="8">
        <v>193</v>
      </c>
      <c r="AD21" s="18">
        <v>40</v>
      </c>
      <c r="AE21" s="16">
        <v>0</v>
      </c>
      <c r="AF21" s="17">
        <v>2600</v>
      </c>
      <c r="AG21" s="17">
        <f t="shared" si="1"/>
        <v>193</v>
      </c>
      <c r="AH21" s="13">
        <f t="shared" si="2"/>
        <v>1.9300000000000001E-2</v>
      </c>
      <c r="AI21" s="17"/>
      <c r="AJ21" s="15">
        <v>551</v>
      </c>
      <c r="AK21" s="15">
        <v>73</v>
      </c>
      <c r="AL21" s="17">
        <v>0</v>
      </c>
      <c r="AM21" s="17">
        <v>939</v>
      </c>
      <c r="AN21" s="17">
        <v>0</v>
      </c>
      <c r="AO21" s="17">
        <v>2000</v>
      </c>
      <c r="AP21" s="18">
        <v>1019.9999999999999</v>
      </c>
      <c r="AQ21" s="18">
        <v>57.999999999999993</v>
      </c>
      <c r="AR21" s="17">
        <v>0</v>
      </c>
      <c r="AS21" s="17">
        <v>191.99999999999997</v>
      </c>
      <c r="AT21" s="18">
        <v>100</v>
      </c>
      <c r="AU21" s="18">
        <v>15</v>
      </c>
      <c r="AV21" s="17">
        <v>0</v>
      </c>
      <c r="AW21" s="17">
        <v>92</v>
      </c>
      <c r="AX21" s="17">
        <v>0</v>
      </c>
      <c r="AY21" s="17">
        <v>50</v>
      </c>
      <c r="AZ21" s="17">
        <v>0</v>
      </c>
      <c r="BA21" s="17">
        <v>78</v>
      </c>
      <c r="BB21" s="18">
        <v>17</v>
      </c>
      <c r="BC21" s="18">
        <v>2.9999999999999996</v>
      </c>
      <c r="BD21" s="17">
        <v>0</v>
      </c>
      <c r="BE21" s="17">
        <v>134</v>
      </c>
      <c r="BF21" s="17">
        <v>0</v>
      </c>
      <c r="BG21" s="17">
        <v>185.99999999999997</v>
      </c>
      <c r="BH21" s="17">
        <v>0</v>
      </c>
      <c r="BI21" s="17">
        <v>257</v>
      </c>
      <c r="BJ21" s="17">
        <v>0</v>
      </c>
      <c r="BK21" s="17">
        <v>1900</v>
      </c>
      <c r="BL21" s="17">
        <v>0</v>
      </c>
      <c r="BM21" s="17">
        <v>2300</v>
      </c>
      <c r="BN21" s="17">
        <v>0</v>
      </c>
      <c r="BO21" s="17">
        <v>3900</v>
      </c>
      <c r="BP21" s="17">
        <v>0</v>
      </c>
      <c r="BQ21" s="17">
        <v>4900</v>
      </c>
      <c r="BR21" s="17">
        <v>0</v>
      </c>
      <c r="BS21" s="17">
        <v>696</v>
      </c>
      <c r="BT21" s="17">
        <v>0</v>
      </c>
      <c r="BU21" s="17">
        <v>416</v>
      </c>
      <c r="BV21" s="17">
        <v>0</v>
      </c>
      <c r="BW21" s="17">
        <v>400.99999999999994</v>
      </c>
      <c r="BX21" s="17">
        <v>0</v>
      </c>
      <c r="BY21" s="17">
        <v>859</v>
      </c>
      <c r="BZ21" s="17">
        <v>0</v>
      </c>
      <c r="CA21" s="17">
        <v>1049</v>
      </c>
      <c r="CB21" s="17">
        <v>0</v>
      </c>
      <c r="CC21" s="17">
        <v>572</v>
      </c>
      <c r="CD21" s="18">
        <v>50.07</v>
      </c>
      <c r="CE21" s="18">
        <v>0.6</v>
      </c>
    </row>
    <row r="22" spans="1:83" x14ac:dyDescent="0.2">
      <c r="A22" s="10" t="s">
        <v>86</v>
      </c>
      <c r="B22" s="20">
        <v>89.05</v>
      </c>
      <c r="C22" s="20">
        <v>2810.75</v>
      </c>
      <c r="D22" s="20">
        <v>-1234.95</v>
      </c>
      <c r="E22" s="20">
        <v>2810.75</v>
      </c>
      <c r="F22" s="20" t="s">
        <v>232</v>
      </c>
      <c r="G22" s="8" t="s">
        <v>291</v>
      </c>
      <c r="H22" s="4">
        <v>1</v>
      </c>
      <c r="I22" s="12">
        <v>40.304724252790201</v>
      </c>
      <c r="J22" s="12">
        <v>0.38507698330691276</v>
      </c>
      <c r="K22" s="13">
        <v>0</v>
      </c>
      <c r="L22" s="13">
        <v>0.10625379477838495</v>
      </c>
      <c r="M22" s="12">
        <v>18.592312532238957</v>
      </c>
      <c r="N22" s="12">
        <v>0.24563014524299434</v>
      </c>
      <c r="O22" s="12">
        <v>9.1216742704447746</v>
      </c>
      <c r="P22" s="12">
        <v>0.11437836075792822</v>
      </c>
      <c r="Q22" s="14">
        <v>0.10562239091389193</v>
      </c>
      <c r="R22" s="14">
        <v>1.0200695455009123E-2</v>
      </c>
      <c r="S22" s="12">
        <v>9.5516685571010687</v>
      </c>
      <c r="T22" s="12">
        <v>0.64672755855371822</v>
      </c>
      <c r="U22" s="14">
        <v>13.124369491577598</v>
      </c>
      <c r="V22" s="14">
        <v>0.12592678616652278</v>
      </c>
      <c r="W22" s="13">
        <v>0</v>
      </c>
      <c r="X22" s="13">
        <v>5.2641279195130508E-2</v>
      </c>
      <c r="Y22" s="13">
        <v>0</v>
      </c>
      <c r="Z22" s="13">
        <v>0.12923301124373024</v>
      </c>
      <c r="AA22" s="14">
        <f t="shared" si="0"/>
        <v>90.800371495066486</v>
      </c>
      <c r="AB22" s="17"/>
      <c r="AC22" s="8">
        <v>2343</v>
      </c>
      <c r="AD22" s="18">
        <v>52</v>
      </c>
      <c r="AE22" s="16">
        <v>0</v>
      </c>
      <c r="AF22" s="17">
        <v>1492</v>
      </c>
      <c r="AG22" s="17">
        <f t="shared" si="1"/>
        <v>2343</v>
      </c>
      <c r="AH22" s="13">
        <f t="shared" si="2"/>
        <v>0.23430000000000001</v>
      </c>
      <c r="AI22" s="17"/>
      <c r="AJ22" s="17">
        <v>0</v>
      </c>
      <c r="AK22" s="17">
        <v>587</v>
      </c>
      <c r="AL22" s="17">
        <v>0</v>
      </c>
      <c r="AM22" s="17">
        <v>972</v>
      </c>
      <c r="AN22" s="17">
        <v>0</v>
      </c>
      <c r="AO22" s="17">
        <v>1466</v>
      </c>
      <c r="AP22" s="18">
        <v>985</v>
      </c>
      <c r="AQ22" s="18">
        <v>46</v>
      </c>
      <c r="AR22" s="18">
        <v>1216</v>
      </c>
      <c r="AS22" s="18">
        <v>47</v>
      </c>
      <c r="AT22" s="18">
        <v>52</v>
      </c>
      <c r="AU22" s="18">
        <v>11</v>
      </c>
      <c r="AV22" s="17">
        <v>0</v>
      </c>
      <c r="AW22" s="17">
        <v>120</v>
      </c>
      <c r="AX22" s="17">
        <v>0</v>
      </c>
      <c r="AY22" s="17">
        <v>69</v>
      </c>
      <c r="AZ22" s="17">
        <v>0</v>
      </c>
      <c r="BA22" s="17">
        <v>111</v>
      </c>
      <c r="BB22" s="18">
        <v>231.99999999999997</v>
      </c>
      <c r="BC22" s="18">
        <v>7</v>
      </c>
      <c r="BD22" s="17">
        <v>0</v>
      </c>
      <c r="BE22" s="17">
        <v>172</v>
      </c>
      <c r="BF22" s="17">
        <v>0</v>
      </c>
      <c r="BG22" s="17">
        <v>271</v>
      </c>
      <c r="BH22" s="17">
        <v>0</v>
      </c>
      <c r="BI22" s="17">
        <v>343</v>
      </c>
      <c r="BJ22" s="17">
        <v>0</v>
      </c>
      <c r="BK22" s="17">
        <v>2500</v>
      </c>
      <c r="BL22" s="17">
        <v>0</v>
      </c>
      <c r="BM22" s="17">
        <v>3100</v>
      </c>
      <c r="BN22" s="17">
        <v>0</v>
      </c>
      <c r="BO22" s="17">
        <v>4900</v>
      </c>
      <c r="BP22" s="17">
        <v>0</v>
      </c>
      <c r="BQ22" s="17">
        <v>6400</v>
      </c>
      <c r="BR22" s="17">
        <v>0</v>
      </c>
      <c r="BS22" s="17">
        <v>697</v>
      </c>
      <c r="BT22" s="17">
        <v>0</v>
      </c>
      <c r="BU22" s="17">
        <v>490</v>
      </c>
      <c r="BV22" s="17">
        <v>0</v>
      </c>
      <c r="BW22" s="17">
        <v>515</v>
      </c>
      <c r="BX22" s="17">
        <v>0</v>
      </c>
      <c r="BY22" s="17">
        <v>1144</v>
      </c>
      <c r="BZ22" s="17">
        <v>0</v>
      </c>
      <c r="CA22" s="17">
        <v>1381</v>
      </c>
      <c r="CB22" s="17">
        <v>0</v>
      </c>
      <c r="CC22" s="17">
        <v>869</v>
      </c>
      <c r="CD22" s="18">
        <v>49.24</v>
      </c>
      <c r="CE22" s="18">
        <v>0.47</v>
      </c>
    </row>
    <row r="23" spans="1:83" x14ac:dyDescent="0.2">
      <c r="A23" s="10" t="s">
        <v>146</v>
      </c>
      <c r="B23" s="20">
        <v>89.194999999999993</v>
      </c>
      <c r="C23" s="20">
        <v>2810.895</v>
      </c>
      <c r="D23" s="20">
        <v>-1235.095</v>
      </c>
      <c r="E23" s="20">
        <v>2810.895</v>
      </c>
      <c r="F23" s="20" t="s">
        <v>232</v>
      </c>
      <c r="G23" s="8" t="s">
        <v>286</v>
      </c>
      <c r="H23" s="4">
        <v>3</v>
      </c>
      <c r="I23" s="12">
        <v>45.267938704301528</v>
      </c>
      <c r="J23" s="12">
        <v>0.40647014904618572</v>
      </c>
      <c r="K23" s="13">
        <v>0</v>
      </c>
      <c r="L23" s="13">
        <v>0.10291772586854553</v>
      </c>
      <c r="M23" s="12">
        <v>20.670721453525829</v>
      </c>
      <c r="N23" s="12">
        <v>0.26452477180014777</v>
      </c>
      <c r="O23" s="12">
        <v>8.3067284500445364</v>
      </c>
      <c r="P23" s="12">
        <v>0.1000810656631872</v>
      </c>
      <c r="Q23" s="14">
        <v>8.1605563640072987E-2</v>
      </c>
      <c r="R23" s="14">
        <v>9.2968363640589472E-3</v>
      </c>
      <c r="S23" s="12">
        <v>9.6179995887476029</v>
      </c>
      <c r="T23" s="12">
        <v>0.61356204273045056</v>
      </c>
      <c r="U23" s="14">
        <v>14.019848859872869</v>
      </c>
      <c r="V23" s="14">
        <v>0.12592678616652278</v>
      </c>
      <c r="W23" s="13">
        <v>0</v>
      </c>
      <c r="X23" s="13">
        <v>4.8545619028918977E-2</v>
      </c>
      <c r="Y23" s="13">
        <v>0</v>
      </c>
      <c r="Z23" s="13">
        <v>0.12419200725904574</v>
      </c>
      <c r="AA23" s="14">
        <f t="shared" si="0"/>
        <v>97.96484262013243</v>
      </c>
      <c r="AB23" s="17"/>
      <c r="AC23" s="16">
        <v>0</v>
      </c>
      <c r="AD23" s="17">
        <v>191</v>
      </c>
      <c r="AE23" s="16">
        <v>0</v>
      </c>
      <c r="AF23" s="17">
        <v>1429.9999999999998</v>
      </c>
      <c r="AG23" s="17">
        <f t="shared" si="1"/>
        <v>0</v>
      </c>
      <c r="AH23" s="13">
        <f t="shared" si="2"/>
        <v>0</v>
      </c>
      <c r="AI23" s="17"/>
      <c r="AJ23" s="17">
        <v>0</v>
      </c>
      <c r="AK23" s="17">
        <v>556</v>
      </c>
      <c r="AL23" s="17">
        <v>0</v>
      </c>
      <c r="AM23" s="17">
        <v>963</v>
      </c>
      <c r="AN23" s="17">
        <v>0</v>
      </c>
      <c r="AO23" s="17">
        <v>1440</v>
      </c>
      <c r="AP23" s="18">
        <v>516</v>
      </c>
      <c r="AQ23" s="18">
        <v>34</v>
      </c>
      <c r="AR23" s="18">
        <v>131</v>
      </c>
      <c r="AS23" s="18">
        <v>19</v>
      </c>
      <c r="AT23" s="18">
        <v>50</v>
      </c>
      <c r="AU23" s="18">
        <v>9</v>
      </c>
      <c r="AV23" s="17">
        <v>0</v>
      </c>
      <c r="AW23" s="17">
        <v>99.000000000000014</v>
      </c>
      <c r="AX23" s="17">
        <v>0</v>
      </c>
      <c r="AY23" s="17">
        <v>66</v>
      </c>
      <c r="AZ23" s="17">
        <v>0</v>
      </c>
      <c r="BA23" s="17">
        <v>105</v>
      </c>
      <c r="BB23" s="18">
        <v>227.00000000000003</v>
      </c>
      <c r="BC23" s="18">
        <v>7</v>
      </c>
      <c r="BD23" s="17">
        <v>0</v>
      </c>
      <c r="BE23" s="17">
        <v>176</v>
      </c>
      <c r="BF23" s="17">
        <v>0</v>
      </c>
      <c r="BG23" s="17">
        <v>277</v>
      </c>
      <c r="BH23" s="17">
        <v>0</v>
      </c>
      <c r="BI23" s="17">
        <v>339</v>
      </c>
      <c r="BJ23" s="17">
        <v>0</v>
      </c>
      <c r="BK23" s="17">
        <v>2500</v>
      </c>
      <c r="BL23" s="17">
        <v>0</v>
      </c>
      <c r="BM23" s="17">
        <v>3000</v>
      </c>
      <c r="BN23" s="17">
        <v>0</v>
      </c>
      <c r="BO23" s="17">
        <v>4900</v>
      </c>
      <c r="BP23" s="17">
        <v>0</v>
      </c>
      <c r="BQ23" s="17">
        <v>6300</v>
      </c>
      <c r="BR23" s="17">
        <v>0</v>
      </c>
      <c r="BS23" s="17">
        <v>716</v>
      </c>
      <c r="BT23" s="17">
        <v>0</v>
      </c>
      <c r="BU23" s="17">
        <v>560</v>
      </c>
      <c r="BV23" s="17">
        <v>0</v>
      </c>
      <c r="BW23" s="17">
        <v>434.99999999999994</v>
      </c>
      <c r="BX23" s="17">
        <v>0</v>
      </c>
      <c r="BY23" s="17">
        <v>1110</v>
      </c>
      <c r="BZ23" s="17">
        <v>0</v>
      </c>
      <c r="CA23" s="17">
        <v>1371</v>
      </c>
      <c r="CB23" s="17">
        <v>0</v>
      </c>
      <c r="CC23" s="17">
        <v>859.99999999999989</v>
      </c>
      <c r="CD23" s="18">
        <v>46.11</v>
      </c>
      <c r="CE23" s="18">
        <v>0.44</v>
      </c>
    </row>
    <row r="24" spans="1:83" s="5" customFormat="1" x14ac:dyDescent="0.2">
      <c r="A24" s="6" t="s">
        <v>153</v>
      </c>
      <c r="B24" s="9">
        <v>90.53</v>
      </c>
      <c r="C24" s="20">
        <v>2812.23</v>
      </c>
      <c r="D24" s="20">
        <v>-1236.43</v>
      </c>
      <c r="E24" s="20">
        <v>2812.23</v>
      </c>
      <c r="F24" s="20" t="s">
        <v>232</v>
      </c>
      <c r="G24" s="8" t="s">
        <v>251</v>
      </c>
      <c r="H24" s="21">
        <v>4</v>
      </c>
      <c r="I24" s="22">
        <v>40.133578926876027</v>
      </c>
      <c r="J24" s="22">
        <v>0.40647014904618572</v>
      </c>
      <c r="K24" s="23">
        <v>0</v>
      </c>
      <c r="L24" s="23">
        <v>0.11042388091568418</v>
      </c>
      <c r="M24" s="22">
        <v>18.365577013553114</v>
      </c>
      <c r="N24" s="22">
        <v>0.26452477180014777</v>
      </c>
      <c r="O24" s="22">
        <v>8.9215121391184002</v>
      </c>
      <c r="P24" s="22">
        <v>0.11437836075792822</v>
      </c>
      <c r="Q24" s="24">
        <v>8.225117727646597E-2</v>
      </c>
      <c r="R24" s="24">
        <v>9.6842045458947375E-3</v>
      </c>
      <c r="S24" s="22">
        <v>9.5682513150127022</v>
      </c>
      <c r="T24" s="22">
        <v>0.67989307437698576</v>
      </c>
      <c r="U24" s="24">
        <v>13.026426435670301</v>
      </c>
      <c r="V24" s="24">
        <v>0.12592678616652278</v>
      </c>
      <c r="W24" s="23">
        <v>0</v>
      </c>
      <c r="X24" s="23">
        <v>6.3241811390030919E-2</v>
      </c>
      <c r="Y24" s="23">
        <v>0</v>
      </c>
      <c r="Z24" s="23">
        <v>0.13679451722075703</v>
      </c>
      <c r="AA24" s="23">
        <f>I24+K24+M24+O24+Q24+S24+U24+W24+Y24</f>
        <v>90.097597007507005</v>
      </c>
      <c r="AB24" s="23"/>
      <c r="AC24" s="16">
        <v>0</v>
      </c>
      <c r="AD24" s="16">
        <v>200</v>
      </c>
      <c r="AE24" s="16">
        <v>0</v>
      </c>
      <c r="AF24" s="16">
        <v>1600</v>
      </c>
      <c r="AG24" s="17">
        <f t="shared" si="1"/>
        <v>0</v>
      </c>
      <c r="AH24" s="13">
        <f t="shared" si="2"/>
        <v>0</v>
      </c>
      <c r="AJ24" s="16">
        <v>0</v>
      </c>
      <c r="AK24" s="16">
        <v>527</v>
      </c>
      <c r="AL24" s="16">
        <v>0</v>
      </c>
      <c r="AM24" s="16">
        <v>922</v>
      </c>
      <c r="AN24" s="16">
        <v>0</v>
      </c>
      <c r="AO24" s="16">
        <v>1482</v>
      </c>
      <c r="AP24" s="8">
        <v>564</v>
      </c>
      <c r="AQ24" s="8">
        <v>36</v>
      </c>
      <c r="AR24" s="16">
        <v>0</v>
      </c>
      <c r="AS24" s="16">
        <v>231</v>
      </c>
      <c r="AT24" s="8">
        <v>51.000000000000007</v>
      </c>
      <c r="AU24" s="8">
        <v>10</v>
      </c>
      <c r="AV24" s="16">
        <v>0</v>
      </c>
      <c r="AW24" s="16">
        <v>111</v>
      </c>
      <c r="AX24" s="16">
        <v>0</v>
      </c>
      <c r="AY24" s="16">
        <v>72</v>
      </c>
      <c r="AZ24" s="16">
        <v>0</v>
      </c>
      <c r="BA24" s="16">
        <v>117</v>
      </c>
      <c r="BB24" s="8">
        <v>234</v>
      </c>
      <c r="BC24" s="8">
        <v>7</v>
      </c>
      <c r="BD24" s="16">
        <v>0</v>
      </c>
      <c r="BE24" s="16">
        <v>168.99999999999997</v>
      </c>
      <c r="BF24" s="16">
        <v>0</v>
      </c>
      <c r="BG24" s="16">
        <v>285</v>
      </c>
      <c r="BH24" s="16">
        <v>0</v>
      </c>
      <c r="BI24" s="16">
        <v>344</v>
      </c>
      <c r="BJ24" s="16">
        <v>0</v>
      </c>
      <c r="BK24" s="16">
        <v>2500</v>
      </c>
      <c r="BL24" s="16">
        <v>0</v>
      </c>
      <c r="BM24" s="16">
        <v>3100</v>
      </c>
      <c r="BN24" s="16">
        <v>0</v>
      </c>
      <c r="BO24" s="16">
        <v>5000</v>
      </c>
      <c r="BP24" s="16">
        <v>0</v>
      </c>
      <c r="BQ24" s="16">
        <v>6500</v>
      </c>
      <c r="BR24" s="16">
        <v>0</v>
      </c>
      <c r="BS24" s="16">
        <v>766</v>
      </c>
      <c r="BT24" s="16">
        <v>0</v>
      </c>
      <c r="BU24" s="16">
        <v>575</v>
      </c>
      <c r="BV24" s="16">
        <v>0</v>
      </c>
      <c r="BW24" s="16">
        <v>468</v>
      </c>
      <c r="BX24" s="16">
        <v>0</v>
      </c>
      <c r="BY24" s="16">
        <v>1195</v>
      </c>
      <c r="BZ24" s="16">
        <v>0</v>
      </c>
      <c r="CA24" s="16">
        <v>1459</v>
      </c>
      <c r="CB24" s="16">
        <v>0</v>
      </c>
      <c r="CC24" s="16">
        <v>911</v>
      </c>
      <c r="CD24" s="8">
        <v>50.05</v>
      </c>
      <c r="CE24" s="8">
        <v>0.48</v>
      </c>
    </row>
    <row r="25" spans="1:83" s="5" customFormat="1" x14ac:dyDescent="0.2">
      <c r="A25" s="6" t="s">
        <v>156</v>
      </c>
      <c r="B25" s="9">
        <v>90.61</v>
      </c>
      <c r="C25" s="20">
        <v>2812.31</v>
      </c>
      <c r="D25" s="20">
        <v>-1236.51</v>
      </c>
      <c r="E25" s="20">
        <v>2812.31</v>
      </c>
      <c r="F25" s="20" t="s">
        <v>232</v>
      </c>
      <c r="G25" s="8" t="s">
        <v>251</v>
      </c>
      <c r="H25" s="21">
        <v>4</v>
      </c>
      <c r="I25" s="22">
        <v>40.475869578704391</v>
      </c>
      <c r="J25" s="22">
        <v>0.42786331478545869</v>
      </c>
      <c r="K25" s="24">
        <v>0.12677061857389724</v>
      </c>
      <c r="L25" s="24">
        <v>3.8865202799629031E-2</v>
      </c>
      <c r="M25" s="22">
        <v>7.0099064527039152</v>
      </c>
      <c r="N25" s="22">
        <v>0.1700516390143807</v>
      </c>
      <c r="O25" s="22">
        <v>19.501510509226762</v>
      </c>
      <c r="P25" s="22">
        <v>0.2144594264211154</v>
      </c>
      <c r="Q25" s="24">
        <v>0.20336829546378948</v>
      </c>
      <c r="R25" s="24">
        <v>1.252490454602386E-2</v>
      </c>
      <c r="S25" s="22">
        <v>25.189209267771741</v>
      </c>
      <c r="T25" s="22">
        <v>0.77938962184678851</v>
      </c>
      <c r="U25" s="24">
        <v>4.5148950400237302</v>
      </c>
      <c r="V25" s="24">
        <v>4.6872748184205705E-2</v>
      </c>
      <c r="W25" s="24">
        <v>0.20080780873748866</v>
      </c>
      <c r="X25" s="24">
        <v>5.4207266905740787E-3</v>
      </c>
      <c r="Y25" s="23">
        <v>0</v>
      </c>
      <c r="Z25" s="23">
        <v>0.15031357336150186</v>
      </c>
      <c r="AA25" s="23">
        <f>I25+K25+M25+O25+Q25+S25+U25+W25+Y25</f>
        <v>97.222337571205728</v>
      </c>
      <c r="AB25" s="23"/>
      <c r="AC25" s="16">
        <v>0</v>
      </c>
      <c r="AD25" s="16">
        <v>275</v>
      </c>
      <c r="AE25" s="16">
        <v>0</v>
      </c>
      <c r="AF25" s="16">
        <v>2100</v>
      </c>
      <c r="AG25" s="17">
        <f t="shared" si="1"/>
        <v>0</v>
      </c>
      <c r="AH25" s="13">
        <f t="shared" si="2"/>
        <v>0</v>
      </c>
      <c r="AJ25" s="16">
        <v>0</v>
      </c>
      <c r="AK25" s="16">
        <v>523</v>
      </c>
      <c r="AL25" s="16">
        <v>0</v>
      </c>
      <c r="AM25" s="16">
        <v>855.00000000000011</v>
      </c>
      <c r="AN25" s="16">
        <v>0</v>
      </c>
      <c r="AO25" s="16">
        <v>1900</v>
      </c>
      <c r="AP25" s="8">
        <v>1261</v>
      </c>
      <c r="AQ25" s="8">
        <v>57</v>
      </c>
      <c r="AR25" s="16">
        <v>0</v>
      </c>
      <c r="AS25" s="16">
        <v>199</v>
      </c>
      <c r="AT25" s="8">
        <v>128</v>
      </c>
      <c r="AU25" s="8">
        <v>14</v>
      </c>
      <c r="AV25" s="16">
        <v>0</v>
      </c>
      <c r="AW25" s="16">
        <v>79.000000000000014</v>
      </c>
      <c r="AX25" s="16">
        <v>0</v>
      </c>
      <c r="AY25" s="16">
        <v>53</v>
      </c>
      <c r="AZ25" s="16">
        <v>19</v>
      </c>
      <c r="BA25" s="4">
        <v>2.9999999999999996</v>
      </c>
      <c r="BB25" s="8">
        <v>67</v>
      </c>
      <c r="BC25" s="8">
        <v>4</v>
      </c>
      <c r="BD25" s="16">
        <v>0</v>
      </c>
      <c r="BE25" s="16">
        <v>140</v>
      </c>
      <c r="BF25" s="8">
        <v>54</v>
      </c>
      <c r="BG25" s="8">
        <v>5</v>
      </c>
      <c r="BH25" s="16">
        <v>0</v>
      </c>
      <c r="BI25" s="16">
        <v>244.00000000000003</v>
      </c>
      <c r="BJ25" s="16">
        <v>0</v>
      </c>
      <c r="BK25" s="16">
        <v>1700.0000000000002</v>
      </c>
      <c r="BL25" s="16">
        <v>0</v>
      </c>
      <c r="BM25" s="16">
        <v>2100</v>
      </c>
      <c r="BN25" s="16">
        <v>0</v>
      </c>
      <c r="BO25" s="16">
        <v>3500</v>
      </c>
      <c r="BP25" s="16">
        <v>0</v>
      </c>
      <c r="BQ25" s="16">
        <v>4500</v>
      </c>
      <c r="BR25" s="16">
        <v>0</v>
      </c>
      <c r="BS25" s="16">
        <v>553</v>
      </c>
      <c r="BT25" s="16">
        <v>0</v>
      </c>
      <c r="BU25" s="16">
        <v>316.00000000000006</v>
      </c>
      <c r="BV25" s="16">
        <v>0</v>
      </c>
      <c r="BW25" s="16">
        <v>367.00000000000006</v>
      </c>
      <c r="BX25" s="16">
        <v>0</v>
      </c>
      <c r="BY25" s="16">
        <v>820</v>
      </c>
      <c r="BZ25" s="16">
        <v>0</v>
      </c>
      <c r="CA25" s="16">
        <v>1006</v>
      </c>
      <c r="CB25" s="16">
        <v>0</v>
      </c>
      <c r="CC25" s="16">
        <v>568</v>
      </c>
      <c r="CD25" s="8">
        <v>44.76</v>
      </c>
      <c r="CE25" s="8">
        <v>0.52</v>
      </c>
    </row>
    <row r="26" spans="1:83" s="5" customFormat="1" x14ac:dyDescent="0.2">
      <c r="A26" s="6" t="s">
        <v>154</v>
      </c>
      <c r="B26" s="9">
        <v>90.775000000000006</v>
      </c>
      <c r="C26" s="20">
        <v>2812.4749999999999</v>
      </c>
      <c r="D26" s="20">
        <v>-1236.675</v>
      </c>
      <c r="E26" s="20">
        <v>2812.4749999999999</v>
      </c>
      <c r="F26" s="20" t="s">
        <v>232</v>
      </c>
      <c r="G26" s="8" t="s">
        <v>251</v>
      </c>
      <c r="H26" s="21">
        <v>4</v>
      </c>
      <c r="I26" s="22">
        <v>44.348032577512789</v>
      </c>
      <c r="J26" s="22">
        <v>0.44925648052473155</v>
      </c>
      <c r="K26" s="23">
        <v>0</v>
      </c>
      <c r="L26" s="23">
        <v>0.12360135310954982</v>
      </c>
      <c r="M26" s="22">
        <v>12.016982490349569</v>
      </c>
      <c r="N26" s="22">
        <v>0.2078408921286875</v>
      </c>
      <c r="O26" s="22">
        <v>14.340186980025249</v>
      </c>
      <c r="P26" s="22">
        <v>0.15727024604215128</v>
      </c>
      <c r="Q26" s="24">
        <v>0.18606585000845755</v>
      </c>
      <c r="R26" s="24">
        <v>1.2654027273302457E-2</v>
      </c>
      <c r="S26" s="22">
        <v>17.113406164806083</v>
      </c>
      <c r="T26" s="22">
        <v>0.72964134811188719</v>
      </c>
      <c r="U26" s="24">
        <v>7.9753631238797764</v>
      </c>
      <c r="V26" s="24">
        <v>8.3951190777681844E-2</v>
      </c>
      <c r="W26" s="23">
        <v>0</v>
      </c>
      <c r="X26" s="23">
        <v>6.7337471556242451E-2</v>
      </c>
      <c r="Y26" s="23">
        <v>0</v>
      </c>
      <c r="Z26" s="23">
        <v>0.13862760957882411</v>
      </c>
      <c r="AA26" s="23">
        <f>I26+K26+M26+O26+Q26+S26+U26+W26+Y26</f>
        <v>95.980037186581924</v>
      </c>
      <c r="AB26" s="23"/>
      <c r="AC26" s="16">
        <v>0</v>
      </c>
      <c r="AD26" s="16">
        <v>233</v>
      </c>
      <c r="AE26" s="16">
        <v>0</v>
      </c>
      <c r="AF26" s="16">
        <v>1700.0000000000002</v>
      </c>
      <c r="AG26" s="17">
        <f t="shared" si="1"/>
        <v>0</v>
      </c>
      <c r="AH26" s="13">
        <f t="shared" si="2"/>
        <v>0</v>
      </c>
      <c r="AJ26" s="4">
        <v>521</v>
      </c>
      <c r="AK26" s="4">
        <v>73</v>
      </c>
      <c r="AL26" s="16">
        <v>0</v>
      </c>
      <c r="AM26" s="16">
        <v>954</v>
      </c>
      <c r="AN26" s="16">
        <v>0</v>
      </c>
      <c r="AO26" s="16">
        <v>1700.0000000000002</v>
      </c>
      <c r="AP26" s="8">
        <v>752</v>
      </c>
      <c r="AQ26" s="8">
        <v>43</v>
      </c>
      <c r="AR26" s="8">
        <v>67</v>
      </c>
      <c r="AS26" s="8">
        <v>19</v>
      </c>
      <c r="AT26" s="8">
        <v>72</v>
      </c>
      <c r="AU26" s="8">
        <v>11</v>
      </c>
      <c r="AV26" s="16">
        <v>0</v>
      </c>
      <c r="AW26" s="16">
        <v>94</v>
      </c>
      <c r="AX26" s="16">
        <v>0</v>
      </c>
      <c r="AY26" s="16">
        <v>64</v>
      </c>
      <c r="AZ26" s="16">
        <v>0</v>
      </c>
      <c r="BA26" s="16">
        <v>95.999999999999986</v>
      </c>
      <c r="BB26" s="8">
        <v>120</v>
      </c>
      <c r="BC26" s="8">
        <v>5</v>
      </c>
      <c r="BD26" s="16">
        <v>0</v>
      </c>
      <c r="BE26" s="16">
        <v>151</v>
      </c>
      <c r="BF26" s="16">
        <v>0</v>
      </c>
      <c r="BG26" s="16">
        <v>220</v>
      </c>
      <c r="BH26" s="16">
        <v>0</v>
      </c>
      <c r="BI26" s="16">
        <v>283</v>
      </c>
      <c r="BJ26" s="16">
        <v>0</v>
      </c>
      <c r="BK26" s="16">
        <v>2000</v>
      </c>
      <c r="BL26" s="16">
        <v>0</v>
      </c>
      <c r="BM26" s="16">
        <v>2500</v>
      </c>
      <c r="BN26" s="16">
        <v>0</v>
      </c>
      <c r="BO26" s="16">
        <v>4200</v>
      </c>
      <c r="BP26" s="16">
        <v>0</v>
      </c>
      <c r="BQ26" s="16">
        <v>5300</v>
      </c>
      <c r="BR26" s="16">
        <v>0</v>
      </c>
      <c r="BS26" s="16">
        <v>635</v>
      </c>
      <c r="BT26" s="16">
        <v>0</v>
      </c>
      <c r="BU26" s="16">
        <v>450</v>
      </c>
      <c r="BV26" s="16">
        <v>0</v>
      </c>
      <c r="BW26" s="16">
        <v>415</v>
      </c>
      <c r="BX26" s="16">
        <v>0</v>
      </c>
      <c r="BY26" s="16">
        <v>961</v>
      </c>
      <c r="BZ26" s="16">
        <v>0</v>
      </c>
      <c r="CA26" s="16">
        <v>1179</v>
      </c>
      <c r="CB26" s="16">
        <v>0</v>
      </c>
      <c r="CC26" s="16">
        <v>692</v>
      </c>
      <c r="CD26" s="8">
        <v>46.56</v>
      </c>
      <c r="CE26" s="8">
        <v>0.49</v>
      </c>
    </row>
    <row r="27" spans="1:83" x14ac:dyDescent="0.2">
      <c r="A27" s="6" t="s">
        <v>103</v>
      </c>
      <c r="B27" s="20">
        <v>91.38</v>
      </c>
      <c r="C27" s="20">
        <v>2813.08</v>
      </c>
      <c r="D27" s="20">
        <v>-1237.28</v>
      </c>
      <c r="E27" s="20">
        <v>2813.08</v>
      </c>
      <c r="F27" s="20" t="s">
        <v>232</v>
      </c>
      <c r="G27" s="8" t="s">
        <v>286</v>
      </c>
      <c r="H27" s="4">
        <v>3</v>
      </c>
      <c r="I27" s="12">
        <v>39.448997623219292</v>
      </c>
      <c r="J27" s="12">
        <v>0.42786331478545869</v>
      </c>
      <c r="K27" s="13">
        <v>0</v>
      </c>
      <c r="L27" s="13">
        <v>0.11409355671650753</v>
      </c>
      <c r="M27" s="12">
        <v>15.531383029980104</v>
      </c>
      <c r="N27" s="12">
        <v>0.24563014524299434</v>
      </c>
      <c r="O27" s="12">
        <v>10.108187631981906</v>
      </c>
      <c r="P27" s="12">
        <v>0.12867565585266924</v>
      </c>
      <c r="Q27" s="14">
        <v>0.10588063636844913</v>
      </c>
      <c r="R27" s="14">
        <v>1.0588063636844914E-2</v>
      </c>
      <c r="S27" s="12">
        <v>11.292858137822616</v>
      </c>
      <c r="T27" s="12">
        <v>0.72964134811188719</v>
      </c>
      <c r="U27" s="14">
        <v>12.29884944893039</v>
      </c>
      <c r="V27" s="14">
        <v>0.12592678616652278</v>
      </c>
      <c r="W27" s="13">
        <v>0</v>
      </c>
      <c r="X27" s="13">
        <v>6.288042961065933E-2</v>
      </c>
      <c r="Y27" s="13">
        <v>0</v>
      </c>
      <c r="Z27" s="13">
        <v>0.14550170592157571</v>
      </c>
      <c r="AA27" s="14">
        <f>I27+K27+M27+O27+Q27+S27+U27+W27+Y27</f>
        <v>88.786156508302781</v>
      </c>
      <c r="AB27" s="17"/>
      <c r="AC27" s="16">
        <v>0</v>
      </c>
      <c r="AD27" s="17">
        <v>221.00000000000003</v>
      </c>
      <c r="AE27" s="16">
        <v>0</v>
      </c>
      <c r="AF27" s="17">
        <v>1700.0000000000002</v>
      </c>
      <c r="AG27" s="17">
        <f>AC27+AE27</f>
        <v>0</v>
      </c>
      <c r="AH27" s="13">
        <f>AG27/10000</f>
        <v>0</v>
      </c>
      <c r="AI27" s="17"/>
      <c r="AJ27" s="17">
        <v>0</v>
      </c>
      <c r="AK27" s="17">
        <v>564</v>
      </c>
      <c r="AL27" s="17">
        <v>0</v>
      </c>
      <c r="AM27" s="17">
        <v>1064</v>
      </c>
      <c r="AN27" s="17">
        <v>0</v>
      </c>
      <c r="AO27" s="17">
        <v>1600</v>
      </c>
      <c r="AP27" s="18">
        <v>614</v>
      </c>
      <c r="AQ27" s="18">
        <v>40</v>
      </c>
      <c r="AR27" s="17">
        <v>0</v>
      </c>
      <c r="AS27" s="17">
        <v>228</v>
      </c>
      <c r="AT27" s="18">
        <v>47.999999999999993</v>
      </c>
      <c r="AU27" s="18">
        <v>10</v>
      </c>
      <c r="AV27" s="17">
        <v>0</v>
      </c>
      <c r="AW27" s="17">
        <v>105</v>
      </c>
      <c r="AX27" s="17">
        <v>0</v>
      </c>
      <c r="AY27" s="17">
        <v>62</v>
      </c>
      <c r="AZ27" s="17">
        <v>0</v>
      </c>
      <c r="BA27" s="17">
        <v>120</v>
      </c>
      <c r="BB27" s="18">
        <v>199</v>
      </c>
      <c r="BC27" s="18">
        <v>7</v>
      </c>
      <c r="BD27" s="17">
        <v>0</v>
      </c>
      <c r="BE27" s="17">
        <v>182</v>
      </c>
      <c r="BF27" s="17">
        <v>0</v>
      </c>
      <c r="BG27" s="17">
        <v>276</v>
      </c>
      <c r="BH27" s="17">
        <v>0</v>
      </c>
      <c r="BI27" s="17">
        <v>346</v>
      </c>
      <c r="BJ27" s="17">
        <v>0</v>
      </c>
      <c r="BK27" s="17">
        <v>2500</v>
      </c>
      <c r="BL27" s="17">
        <v>0</v>
      </c>
      <c r="BM27" s="17">
        <v>3100</v>
      </c>
      <c r="BN27" s="17">
        <v>0</v>
      </c>
      <c r="BO27" s="17">
        <v>5000</v>
      </c>
      <c r="BP27" s="17">
        <v>0</v>
      </c>
      <c r="BQ27" s="17">
        <v>6500</v>
      </c>
      <c r="BR27" s="17">
        <v>0</v>
      </c>
      <c r="BS27" s="17">
        <v>769</v>
      </c>
      <c r="BT27" s="17">
        <v>0</v>
      </c>
      <c r="BU27" s="17">
        <v>579</v>
      </c>
      <c r="BV27" s="17">
        <v>0</v>
      </c>
      <c r="BW27" s="17">
        <v>474</v>
      </c>
      <c r="BX27" s="17">
        <v>0</v>
      </c>
      <c r="BY27" s="17">
        <v>1139</v>
      </c>
      <c r="BZ27" s="17">
        <v>0</v>
      </c>
      <c r="CA27" s="17">
        <v>1396</v>
      </c>
      <c r="CB27" s="17">
        <v>0</v>
      </c>
      <c r="CC27" s="17">
        <v>905</v>
      </c>
      <c r="CD27" s="18">
        <v>50.51</v>
      </c>
      <c r="CE27" s="18">
        <v>0.5</v>
      </c>
    </row>
    <row r="28" spans="1:83" x14ac:dyDescent="0.2">
      <c r="A28" s="10" t="s">
        <v>104</v>
      </c>
      <c r="B28" s="20">
        <v>94.2</v>
      </c>
      <c r="C28" s="20">
        <v>2815.8999999999996</v>
      </c>
      <c r="D28" s="20">
        <v>-1240.0999999999997</v>
      </c>
      <c r="E28" s="20">
        <v>2815.8999999999996</v>
      </c>
      <c r="F28" s="20" t="s">
        <v>232</v>
      </c>
      <c r="G28" s="8" t="s">
        <v>286</v>
      </c>
      <c r="H28" s="4">
        <v>3</v>
      </c>
      <c r="I28" s="12">
        <v>43.898776096988058</v>
      </c>
      <c r="J28" s="12">
        <v>0.40647014904618572</v>
      </c>
      <c r="K28" s="13">
        <v>0</v>
      </c>
      <c r="L28" s="13">
        <v>0.10341813620502144</v>
      </c>
      <c r="M28" s="12">
        <v>17.439740312252599</v>
      </c>
      <c r="N28" s="12">
        <v>0.24563014524299434</v>
      </c>
      <c r="O28" s="12">
        <v>9.7078633693291572</v>
      </c>
      <c r="P28" s="12">
        <v>0.11437836075792822</v>
      </c>
      <c r="Q28" s="14">
        <v>0.11543571818706526</v>
      </c>
      <c r="R28" s="14">
        <v>1.0588063636844914E-2</v>
      </c>
      <c r="S28" s="12">
        <v>13.498364940069914</v>
      </c>
      <c r="T28" s="12">
        <v>0.66331031646535199</v>
      </c>
      <c r="U28" s="14">
        <v>12.802556593596483</v>
      </c>
      <c r="V28" s="14">
        <v>0.11193492103690914</v>
      </c>
      <c r="W28" s="13">
        <v>0</v>
      </c>
      <c r="X28" s="13">
        <v>5.3243582160749849E-2</v>
      </c>
      <c r="Y28" s="13">
        <v>0</v>
      </c>
      <c r="Z28" s="13">
        <v>0.12808732851993831</v>
      </c>
      <c r="AA28" s="14">
        <f t="shared" si="0"/>
        <v>97.462737030423284</v>
      </c>
      <c r="AB28" s="17"/>
      <c r="AC28" s="16">
        <v>0</v>
      </c>
      <c r="AD28" s="17">
        <v>183</v>
      </c>
      <c r="AE28" s="16">
        <v>0</v>
      </c>
      <c r="AF28" s="17">
        <v>1480</v>
      </c>
      <c r="AG28" s="17">
        <f t="shared" si="1"/>
        <v>0</v>
      </c>
      <c r="AH28" s="13">
        <f t="shared" si="2"/>
        <v>0</v>
      </c>
      <c r="AI28" s="17"/>
      <c r="AJ28" s="17">
        <v>0</v>
      </c>
      <c r="AK28" s="17">
        <v>595</v>
      </c>
      <c r="AL28" s="17">
        <v>0</v>
      </c>
      <c r="AM28" s="17">
        <v>851</v>
      </c>
      <c r="AN28" s="17">
        <v>0</v>
      </c>
      <c r="AO28" s="17">
        <v>1500</v>
      </c>
      <c r="AP28" s="18">
        <v>611</v>
      </c>
      <c r="AQ28" s="18">
        <v>37</v>
      </c>
      <c r="AR28" s="17">
        <v>0</v>
      </c>
      <c r="AS28" s="17">
        <v>207</v>
      </c>
      <c r="AT28" s="18">
        <v>60</v>
      </c>
      <c r="AU28" s="18">
        <v>10</v>
      </c>
      <c r="AV28" s="17">
        <v>0</v>
      </c>
      <c r="AW28" s="17">
        <v>92</v>
      </c>
      <c r="AX28" s="17">
        <v>0</v>
      </c>
      <c r="AY28" s="17">
        <v>67</v>
      </c>
      <c r="AZ28" s="17">
        <v>0</v>
      </c>
      <c r="BA28" s="17">
        <v>108</v>
      </c>
      <c r="BB28" s="18">
        <v>224</v>
      </c>
      <c r="BC28" s="18">
        <v>7</v>
      </c>
      <c r="BD28" s="17">
        <v>0</v>
      </c>
      <c r="BE28" s="17">
        <v>168.99999999999997</v>
      </c>
      <c r="BF28" s="17">
        <v>0</v>
      </c>
      <c r="BG28" s="17">
        <v>263</v>
      </c>
      <c r="BH28" s="17">
        <v>0</v>
      </c>
      <c r="BI28" s="17">
        <v>333.00000000000006</v>
      </c>
      <c r="BJ28" s="17">
        <v>0</v>
      </c>
      <c r="BK28" s="17">
        <v>2400</v>
      </c>
      <c r="BL28" s="17">
        <v>0</v>
      </c>
      <c r="BM28" s="17">
        <v>2900</v>
      </c>
      <c r="BN28" s="17">
        <v>0</v>
      </c>
      <c r="BO28" s="17">
        <v>4800</v>
      </c>
      <c r="BP28" s="17">
        <v>0</v>
      </c>
      <c r="BQ28" s="17">
        <v>6100</v>
      </c>
      <c r="BR28" s="17">
        <v>0</v>
      </c>
      <c r="BS28" s="17">
        <v>713</v>
      </c>
      <c r="BT28" s="17">
        <v>0</v>
      </c>
      <c r="BU28" s="17">
        <v>500</v>
      </c>
      <c r="BV28" s="17">
        <v>0</v>
      </c>
      <c r="BW28" s="17">
        <v>390</v>
      </c>
      <c r="BX28" s="17">
        <v>0</v>
      </c>
      <c r="BY28" s="17">
        <v>1078</v>
      </c>
      <c r="BZ28" s="17">
        <v>0</v>
      </c>
      <c r="CA28" s="17">
        <v>1313</v>
      </c>
      <c r="CB28" s="17">
        <v>0</v>
      </c>
      <c r="CC28" s="17">
        <v>786</v>
      </c>
      <c r="CD28" s="18">
        <v>45.99</v>
      </c>
      <c r="CE28" s="18">
        <v>0.46</v>
      </c>
    </row>
    <row r="29" spans="1:83" x14ac:dyDescent="0.2">
      <c r="A29" s="10" t="s">
        <v>98</v>
      </c>
      <c r="B29" s="20">
        <v>97.5</v>
      </c>
      <c r="C29" s="20">
        <v>2819.2</v>
      </c>
      <c r="D29" s="20">
        <v>-1243.3999999999999</v>
      </c>
      <c r="E29" s="20">
        <v>2819.2</v>
      </c>
      <c r="F29" s="20" t="s">
        <v>232</v>
      </c>
      <c r="G29" s="8" t="s">
        <v>291</v>
      </c>
      <c r="H29" s="4">
        <v>1</v>
      </c>
      <c r="I29" s="12">
        <v>43.299767456288414</v>
      </c>
      <c r="J29" s="12">
        <v>0.38507698330691276</v>
      </c>
      <c r="K29" s="13">
        <v>0</v>
      </c>
      <c r="L29" s="13">
        <v>0.1030845293140375</v>
      </c>
      <c r="M29" s="12">
        <v>17.742054337167055</v>
      </c>
      <c r="N29" s="12">
        <v>0.24563014524299434</v>
      </c>
      <c r="O29" s="12">
        <v>10.494214599539914</v>
      </c>
      <c r="P29" s="12">
        <v>0.11437836075792822</v>
      </c>
      <c r="Q29" s="14">
        <v>0.11608133182345824</v>
      </c>
      <c r="R29" s="14">
        <v>1.0329818182287721E-2</v>
      </c>
      <c r="S29" s="12">
        <v>14.957647636293686</v>
      </c>
      <c r="T29" s="12">
        <v>0.66331031646535199</v>
      </c>
      <c r="U29" s="14">
        <v>12.046995876597345</v>
      </c>
      <c r="V29" s="14">
        <v>0.11193492103690914</v>
      </c>
      <c r="W29" s="13">
        <v>0</v>
      </c>
      <c r="X29" s="13">
        <v>5.5532333430103345E-2</v>
      </c>
      <c r="Y29" s="13">
        <v>0</v>
      </c>
      <c r="Z29" s="13">
        <v>0.12281718799049542</v>
      </c>
      <c r="AA29" s="14">
        <f t="shared" si="0"/>
        <v>98.656761237709873</v>
      </c>
      <c r="AB29" s="17"/>
      <c r="AC29" s="16">
        <v>0</v>
      </c>
      <c r="AD29" s="17">
        <v>193</v>
      </c>
      <c r="AE29" s="16">
        <v>0</v>
      </c>
      <c r="AF29" s="17">
        <v>1484</v>
      </c>
      <c r="AG29" s="17">
        <f t="shared" si="1"/>
        <v>0</v>
      </c>
      <c r="AH29" s="13">
        <f t="shared" si="2"/>
        <v>0</v>
      </c>
      <c r="AI29" s="17"/>
      <c r="AJ29" s="17">
        <v>0</v>
      </c>
      <c r="AK29" s="17">
        <v>565</v>
      </c>
      <c r="AL29" s="17">
        <v>0</v>
      </c>
      <c r="AM29" s="17">
        <v>966.99999999999989</v>
      </c>
      <c r="AN29" s="17">
        <v>0</v>
      </c>
      <c r="AO29" s="17">
        <v>1500</v>
      </c>
      <c r="AP29" s="18">
        <v>641.99999999999989</v>
      </c>
      <c r="AQ29" s="18">
        <v>38</v>
      </c>
      <c r="AR29" s="17">
        <v>0</v>
      </c>
      <c r="AS29" s="17">
        <v>214.99999999999997</v>
      </c>
      <c r="AT29" s="18">
        <v>57</v>
      </c>
      <c r="AU29" s="18">
        <v>10</v>
      </c>
      <c r="AV29" s="17">
        <v>0</v>
      </c>
      <c r="AW29" s="17">
        <v>115.99999999999999</v>
      </c>
      <c r="AX29" s="17">
        <v>0</v>
      </c>
      <c r="AY29" s="17">
        <v>66</v>
      </c>
      <c r="AZ29" s="18">
        <v>9</v>
      </c>
      <c r="BA29" s="18">
        <v>2.9999999999999996</v>
      </c>
      <c r="BB29" s="18">
        <v>229</v>
      </c>
      <c r="BC29" s="18">
        <v>7</v>
      </c>
      <c r="BD29" s="17">
        <v>0</v>
      </c>
      <c r="BE29" s="17">
        <v>162</v>
      </c>
      <c r="BF29" s="17">
        <v>0</v>
      </c>
      <c r="BG29" s="17">
        <v>256</v>
      </c>
      <c r="BH29" s="17">
        <v>0</v>
      </c>
      <c r="BI29" s="17">
        <v>312</v>
      </c>
      <c r="BJ29" s="17">
        <v>0</v>
      </c>
      <c r="BK29" s="17">
        <v>2300</v>
      </c>
      <c r="BL29" s="17">
        <v>0</v>
      </c>
      <c r="BM29" s="17">
        <v>2800.0000000000005</v>
      </c>
      <c r="BN29" s="17">
        <v>0</v>
      </c>
      <c r="BO29" s="17">
        <v>4700</v>
      </c>
      <c r="BP29" s="17">
        <v>0</v>
      </c>
      <c r="BQ29" s="17">
        <v>6100</v>
      </c>
      <c r="BR29" s="17">
        <v>0</v>
      </c>
      <c r="BS29" s="17">
        <v>611</v>
      </c>
      <c r="BT29" s="17">
        <v>0</v>
      </c>
      <c r="BU29" s="17">
        <v>473</v>
      </c>
      <c r="BV29" s="17">
        <v>0</v>
      </c>
      <c r="BW29" s="17">
        <v>495</v>
      </c>
      <c r="BX29" s="17">
        <v>0</v>
      </c>
      <c r="BY29" s="17">
        <v>1060</v>
      </c>
      <c r="BZ29" s="17">
        <v>0</v>
      </c>
      <c r="CA29" s="17">
        <v>1293.9999999999998</v>
      </c>
      <c r="CB29" s="17">
        <v>0</v>
      </c>
      <c r="CC29" s="17">
        <v>772.99999999999989</v>
      </c>
      <c r="CD29" s="18">
        <v>45.23</v>
      </c>
      <c r="CE29" s="18">
        <v>0.45</v>
      </c>
    </row>
    <row r="30" spans="1:83" x14ac:dyDescent="0.2">
      <c r="A30" s="6" t="s">
        <v>105</v>
      </c>
      <c r="B30" s="20">
        <v>100.32</v>
      </c>
      <c r="C30" s="20">
        <v>2822.02</v>
      </c>
      <c r="D30" s="20">
        <v>-1246.22</v>
      </c>
      <c r="E30" s="20">
        <v>2822.02</v>
      </c>
      <c r="F30" s="20" t="s">
        <v>232</v>
      </c>
      <c r="G30" s="8" t="s">
        <v>286</v>
      </c>
      <c r="H30" s="4">
        <v>3</v>
      </c>
      <c r="I30" s="12">
        <v>42.551006655413865</v>
      </c>
      <c r="J30" s="12">
        <v>0.40647014904618572</v>
      </c>
      <c r="K30" s="13">
        <v>0</v>
      </c>
      <c r="L30" s="13">
        <v>0.10575338444190902</v>
      </c>
      <c r="M30" s="12">
        <v>18.535628652567496</v>
      </c>
      <c r="N30" s="12">
        <v>0.24563014524299434</v>
      </c>
      <c r="O30" s="12">
        <v>9.035890499876329</v>
      </c>
      <c r="P30" s="12">
        <v>0.1000810656631872</v>
      </c>
      <c r="Q30" s="14">
        <v>0.10523502273205615</v>
      </c>
      <c r="R30" s="14">
        <v>1.0071572727730526E-2</v>
      </c>
      <c r="S30" s="12">
        <v>11.309440895734252</v>
      </c>
      <c r="T30" s="12">
        <v>0.64672755855371822</v>
      </c>
      <c r="U30" s="14">
        <v>12.774572863337257</v>
      </c>
      <c r="V30" s="14">
        <v>0.11193492103690914</v>
      </c>
      <c r="W30" s="13">
        <v>0</v>
      </c>
      <c r="X30" s="13">
        <v>5.2159436822635026E-2</v>
      </c>
      <c r="Y30" s="13">
        <v>0</v>
      </c>
      <c r="Z30" s="13">
        <v>0.12831646506469671</v>
      </c>
      <c r="AA30" s="14">
        <f t="shared" si="0"/>
        <v>94.311774589661255</v>
      </c>
      <c r="AB30" s="17"/>
      <c r="AC30" s="16">
        <v>0</v>
      </c>
      <c r="AD30" s="17">
        <v>188</v>
      </c>
      <c r="AE30" s="16">
        <v>0</v>
      </c>
      <c r="AF30" s="17">
        <v>1485</v>
      </c>
      <c r="AG30" s="17">
        <f t="shared" si="1"/>
        <v>0</v>
      </c>
      <c r="AH30" s="13">
        <f t="shared" si="2"/>
        <v>0</v>
      </c>
      <c r="AI30" s="17"/>
      <c r="AJ30" s="17">
        <v>0</v>
      </c>
      <c r="AK30" s="17">
        <v>566</v>
      </c>
      <c r="AL30" s="17">
        <v>0</v>
      </c>
      <c r="AM30" s="17">
        <v>903.99999999999989</v>
      </c>
      <c r="AN30" s="17">
        <v>0</v>
      </c>
      <c r="AO30" s="17">
        <v>1472</v>
      </c>
      <c r="AP30" s="18">
        <v>449</v>
      </c>
      <c r="AQ30" s="18">
        <v>32</v>
      </c>
      <c r="AR30" s="17">
        <v>0</v>
      </c>
      <c r="AS30" s="17">
        <v>227.00000000000003</v>
      </c>
      <c r="AT30" s="18">
        <v>54</v>
      </c>
      <c r="AU30" s="18">
        <v>10</v>
      </c>
      <c r="AV30" s="17">
        <v>0</v>
      </c>
      <c r="AW30" s="17">
        <v>105</v>
      </c>
      <c r="AX30" s="17">
        <v>0</v>
      </c>
      <c r="AY30" s="17">
        <v>64</v>
      </c>
      <c r="AZ30" s="17">
        <v>0</v>
      </c>
      <c r="BA30" s="17">
        <v>109</v>
      </c>
      <c r="BB30" s="18">
        <v>244.00000000000003</v>
      </c>
      <c r="BC30" s="18">
        <v>7</v>
      </c>
      <c r="BD30" s="17">
        <v>0</v>
      </c>
      <c r="BE30" s="17">
        <v>175.00000000000003</v>
      </c>
      <c r="BF30" s="17">
        <v>0</v>
      </c>
      <c r="BG30" s="17">
        <v>275</v>
      </c>
      <c r="BH30" s="17">
        <v>0</v>
      </c>
      <c r="BI30" s="17">
        <v>334</v>
      </c>
      <c r="BJ30" s="17">
        <v>0</v>
      </c>
      <c r="BK30" s="17">
        <v>2400</v>
      </c>
      <c r="BL30" s="17">
        <v>0</v>
      </c>
      <c r="BM30" s="17">
        <v>2900</v>
      </c>
      <c r="BN30" s="17">
        <v>0</v>
      </c>
      <c r="BO30" s="17">
        <v>4800</v>
      </c>
      <c r="BP30" s="17">
        <v>0</v>
      </c>
      <c r="BQ30" s="17">
        <v>6300</v>
      </c>
      <c r="BR30" s="17">
        <v>0</v>
      </c>
      <c r="BS30" s="17">
        <v>745</v>
      </c>
      <c r="BT30" s="17">
        <v>0</v>
      </c>
      <c r="BU30" s="17">
        <v>494</v>
      </c>
      <c r="BV30" s="17">
        <v>0</v>
      </c>
      <c r="BW30" s="17">
        <v>446.99999999999994</v>
      </c>
      <c r="BX30" s="17">
        <v>0</v>
      </c>
      <c r="BY30" s="17">
        <v>1122</v>
      </c>
      <c r="BZ30" s="17">
        <v>0</v>
      </c>
      <c r="CA30" s="17">
        <v>1358</v>
      </c>
      <c r="CB30" s="17">
        <v>0</v>
      </c>
      <c r="CC30" s="17">
        <v>809</v>
      </c>
      <c r="CD30" s="18">
        <v>47.88</v>
      </c>
      <c r="CE30" s="18">
        <v>0.46</v>
      </c>
    </row>
    <row r="31" spans="1:83" x14ac:dyDescent="0.2">
      <c r="A31" s="6" t="s">
        <v>106</v>
      </c>
      <c r="B31" s="20">
        <v>104.73</v>
      </c>
      <c r="C31" s="9">
        <v>2826.43</v>
      </c>
      <c r="D31" s="9">
        <v>-1250.6299999999999</v>
      </c>
      <c r="E31" s="9">
        <v>2827.6299999999997</v>
      </c>
      <c r="F31" s="20" t="s">
        <v>232</v>
      </c>
      <c r="G31" s="8" t="s">
        <v>291</v>
      </c>
      <c r="H31" s="4">
        <v>1</v>
      </c>
      <c r="I31" s="12">
        <v>40.540049075922205</v>
      </c>
      <c r="J31" s="12">
        <v>0.42786331478545869</v>
      </c>
      <c r="K31" s="14">
        <v>0.16697024893746204</v>
      </c>
      <c r="L31" s="14">
        <v>4.8539802638163293E-2</v>
      </c>
      <c r="M31" s="12">
        <v>18.38447164011027</v>
      </c>
      <c r="N31" s="12">
        <v>0.28341939835730112</v>
      </c>
      <c r="O31" s="12">
        <v>8.6212689421288395</v>
      </c>
      <c r="P31" s="12">
        <v>0.11437836075792822</v>
      </c>
      <c r="Q31" s="14">
        <v>9.9553622731797894E-2</v>
      </c>
      <c r="R31" s="14">
        <v>1.1362800000516492E-2</v>
      </c>
      <c r="S31" s="12">
        <v>8.191882408347098</v>
      </c>
      <c r="T31" s="12">
        <v>0.72964134811188719</v>
      </c>
      <c r="U31" s="14">
        <v>14.271702432205913</v>
      </c>
      <c r="V31" s="14">
        <v>0.15391051642575007</v>
      </c>
      <c r="W31" s="13">
        <v>0</v>
      </c>
      <c r="X31" s="13">
        <v>6.3603193169402536E-2</v>
      </c>
      <c r="Y31" s="13">
        <v>0</v>
      </c>
      <c r="Z31" s="13">
        <v>0.14916789063770994</v>
      </c>
      <c r="AA31" s="14">
        <f t="shared" si="0"/>
        <v>90.275898370383587</v>
      </c>
      <c r="AB31" s="17"/>
      <c r="AC31" s="16">
        <v>0</v>
      </c>
      <c r="AD31" s="17">
        <v>225.99999999999997</v>
      </c>
      <c r="AE31" s="16">
        <v>0</v>
      </c>
      <c r="AF31" s="17">
        <v>1700.0000000000002</v>
      </c>
      <c r="AG31" s="17">
        <f t="shared" si="1"/>
        <v>0</v>
      </c>
      <c r="AH31" s="13">
        <f t="shared" si="2"/>
        <v>0</v>
      </c>
      <c r="AI31" s="17"/>
      <c r="AJ31" s="17">
        <v>0</v>
      </c>
      <c r="AK31" s="17">
        <v>661.00000000000011</v>
      </c>
      <c r="AL31" s="17">
        <v>0</v>
      </c>
      <c r="AM31" s="17">
        <v>1056</v>
      </c>
      <c r="AN31" s="17">
        <v>0</v>
      </c>
      <c r="AO31" s="17">
        <v>1600</v>
      </c>
      <c r="AP31" s="18">
        <v>387</v>
      </c>
      <c r="AQ31" s="18">
        <v>34</v>
      </c>
      <c r="AR31" s="17">
        <v>0</v>
      </c>
      <c r="AS31" s="17">
        <v>224</v>
      </c>
      <c r="AT31" s="18">
        <v>33</v>
      </c>
      <c r="AU31" s="18">
        <v>10</v>
      </c>
      <c r="AV31" s="17">
        <v>0</v>
      </c>
      <c r="AW31" s="17">
        <v>130</v>
      </c>
      <c r="AX31" s="17">
        <v>0</v>
      </c>
      <c r="AY31" s="17">
        <v>83</v>
      </c>
      <c r="AZ31" s="17">
        <v>0</v>
      </c>
      <c r="BA31" s="17">
        <v>125</v>
      </c>
      <c r="BB31" s="18">
        <v>237</v>
      </c>
      <c r="BC31" s="18">
        <v>8</v>
      </c>
      <c r="BD31" s="17">
        <v>0</v>
      </c>
      <c r="BE31" s="17">
        <v>198.00000000000003</v>
      </c>
      <c r="BF31" s="17">
        <v>0</v>
      </c>
      <c r="BG31" s="17">
        <v>327</v>
      </c>
      <c r="BH31" s="17">
        <v>0</v>
      </c>
      <c r="BI31" s="17">
        <v>388.99999999999994</v>
      </c>
      <c r="BJ31" s="17">
        <v>0</v>
      </c>
      <c r="BK31" s="17">
        <v>2900</v>
      </c>
      <c r="BL31" s="17">
        <v>0</v>
      </c>
      <c r="BM31" s="17">
        <v>3600</v>
      </c>
      <c r="BN31" s="17">
        <v>0</v>
      </c>
      <c r="BO31" s="17">
        <v>5900</v>
      </c>
      <c r="BP31" s="17">
        <v>0</v>
      </c>
      <c r="BQ31" s="17">
        <v>7700</v>
      </c>
      <c r="BR31" s="17">
        <v>0</v>
      </c>
      <c r="BS31" s="17">
        <v>851</v>
      </c>
      <c r="BT31" s="17">
        <v>0</v>
      </c>
      <c r="BU31" s="17">
        <v>573</v>
      </c>
      <c r="BV31" s="17">
        <v>0</v>
      </c>
      <c r="BW31" s="17">
        <v>601</v>
      </c>
      <c r="BX31" s="17">
        <v>0</v>
      </c>
      <c r="BY31" s="17">
        <v>1333</v>
      </c>
      <c r="BZ31" s="17">
        <v>0</v>
      </c>
      <c r="CA31" s="17">
        <v>1600</v>
      </c>
      <c r="CB31" s="17">
        <v>0</v>
      </c>
      <c r="CC31" s="17">
        <v>1013</v>
      </c>
      <c r="CD31" s="18">
        <v>49.91</v>
      </c>
      <c r="CE31" s="18">
        <v>0.52</v>
      </c>
    </row>
    <row r="32" spans="1:83" x14ac:dyDescent="0.2">
      <c r="A32" s="6" t="s">
        <v>184</v>
      </c>
      <c r="B32" s="20">
        <v>104.73</v>
      </c>
      <c r="C32" s="9">
        <v>2826.43</v>
      </c>
      <c r="D32" s="9">
        <v>-1250.6299999999999</v>
      </c>
      <c r="E32" s="9">
        <v>2827.6299999999997</v>
      </c>
      <c r="F32" s="20" t="s">
        <v>232</v>
      </c>
      <c r="G32" s="8" t="s">
        <v>291</v>
      </c>
      <c r="H32" s="4">
        <v>1</v>
      </c>
      <c r="I32" s="12">
        <v>39.769895109308379</v>
      </c>
      <c r="J32" s="12">
        <v>0.40647014904618572</v>
      </c>
      <c r="K32" s="14">
        <v>0</v>
      </c>
      <c r="L32" s="14">
        <v>0.11275912915257176</v>
      </c>
      <c r="M32" s="12">
        <v>18.422260893224575</v>
      </c>
      <c r="N32" s="12">
        <v>0.26452477180014777</v>
      </c>
      <c r="O32" s="12">
        <v>8.6784581225078039</v>
      </c>
      <c r="P32" s="12">
        <v>0.11437836075792822</v>
      </c>
      <c r="Q32" s="14">
        <v>9.2322750004196485E-2</v>
      </c>
      <c r="R32" s="14">
        <v>1.0329818182287721E-2</v>
      </c>
      <c r="S32" s="12">
        <v>6.8652617754163927</v>
      </c>
      <c r="T32" s="12">
        <v>0.67989307437698576</v>
      </c>
      <c r="U32" s="14">
        <v>13.991865129613641</v>
      </c>
      <c r="V32" s="14">
        <v>0.13991865129613643</v>
      </c>
      <c r="W32" s="13">
        <v>0</v>
      </c>
      <c r="X32" s="13">
        <v>6.0109835968810345E-2</v>
      </c>
      <c r="Y32" s="13">
        <v>0</v>
      </c>
      <c r="Z32" s="13">
        <v>0.14046070193689122</v>
      </c>
      <c r="AA32" s="14">
        <v>87.820063780075003</v>
      </c>
      <c r="AB32" s="17"/>
      <c r="AC32" s="16">
        <v>0</v>
      </c>
      <c r="AD32" s="17">
        <v>208.99999999999997</v>
      </c>
      <c r="AE32" s="16">
        <v>0</v>
      </c>
      <c r="AF32" s="17">
        <v>1600</v>
      </c>
      <c r="AG32" s="17">
        <f t="shared" si="1"/>
        <v>0</v>
      </c>
      <c r="AH32" s="13">
        <f t="shared" si="2"/>
        <v>0</v>
      </c>
      <c r="AI32" s="17"/>
      <c r="AJ32" s="17">
        <v>0</v>
      </c>
      <c r="AK32" s="17">
        <v>607</v>
      </c>
      <c r="AL32" s="17">
        <v>0</v>
      </c>
      <c r="AM32" s="17">
        <v>979</v>
      </c>
      <c r="AN32" s="17">
        <v>0</v>
      </c>
      <c r="AO32" s="17">
        <v>1500</v>
      </c>
      <c r="AP32" s="18">
        <v>443</v>
      </c>
      <c r="AQ32" s="18">
        <v>34</v>
      </c>
      <c r="AR32" s="17">
        <v>0</v>
      </c>
      <c r="AS32" s="17">
        <v>212</v>
      </c>
      <c r="AT32" s="18">
        <v>43</v>
      </c>
      <c r="AU32" s="18">
        <v>10</v>
      </c>
      <c r="AV32" s="17">
        <v>0</v>
      </c>
      <c r="AW32" s="17">
        <v>106</v>
      </c>
      <c r="AX32" s="17">
        <v>0</v>
      </c>
      <c r="AY32" s="17">
        <v>76</v>
      </c>
      <c r="AZ32" s="17">
        <v>0</v>
      </c>
      <c r="BA32" s="17">
        <v>115</v>
      </c>
      <c r="BB32" s="18">
        <v>252</v>
      </c>
      <c r="BC32" s="18">
        <v>7</v>
      </c>
      <c r="BD32" s="17">
        <v>0</v>
      </c>
      <c r="BE32" s="17">
        <v>190</v>
      </c>
      <c r="BF32" s="17">
        <v>0</v>
      </c>
      <c r="BG32" s="17">
        <v>311</v>
      </c>
      <c r="BH32" s="17">
        <v>0</v>
      </c>
      <c r="BI32" s="17">
        <v>357</v>
      </c>
      <c r="BJ32" s="17">
        <v>0</v>
      </c>
      <c r="BK32" s="17">
        <v>2600</v>
      </c>
      <c r="BL32" s="17">
        <v>0</v>
      </c>
      <c r="BM32" s="17">
        <v>3200</v>
      </c>
      <c r="BN32" s="17">
        <v>0</v>
      </c>
      <c r="BO32" s="17">
        <v>5200</v>
      </c>
      <c r="BP32" s="17">
        <v>0</v>
      </c>
      <c r="BQ32" s="17">
        <v>6700</v>
      </c>
      <c r="BR32" s="17">
        <v>0</v>
      </c>
      <c r="BS32" s="17">
        <v>840.99999999999989</v>
      </c>
      <c r="BT32" s="17">
        <v>0</v>
      </c>
      <c r="BU32" s="17">
        <v>573</v>
      </c>
      <c r="BV32" s="17">
        <v>0</v>
      </c>
      <c r="BW32" s="17">
        <v>440</v>
      </c>
      <c r="BX32" s="17">
        <v>0</v>
      </c>
      <c r="BY32" s="17">
        <v>1230</v>
      </c>
      <c r="BZ32" s="17">
        <v>0</v>
      </c>
      <c r="CA32" s="17">
        <v>1500</v>
      </c>
      <c r="CB32" s="17">
        <v>0</v>
      </c>
      <c r="CC32" s="17">
        <v>948</v>
      </c>
      <c r="CD32" s="18">
        <v>51.31</v>
      </c>
      <c r="CE32" s="18">
        <v>0.48</v>
      </c>
    </row>
    <row r="33" spans="1:83" x14ac:dyDescent="0.2">
      <c r="A33" s="6" t="s">
        <v>107</v>
      </c>
      <c r="B33" s="20">
        <v>113.89</v>
      </c>
      <c r="C33" s="20">
        <v>2835.5899999999997</v>
      </c>
      <c r="D33" s="20">
        <v>-1259.7899999999997</v>
      </c>
      <c r="E33" s="20">
        <v>2836.7899999999995</v>
      </c>
      <c r="F33" s="20" t="s">
        <v>232</v>
      </c>
      <c r="G33" s="8" t="s">
        <v>291</v>
      </c>
      <c r="H33" s="4">
        <v>1</v>
      </c>
      <c r="I33" s="12">
        <v>40.903732893489845</v>
      </c>
      <c r="J33" s="12">
        <v>0.40647014904618572</v>
      </c>
      <c r="K33" s="13">
        <v>0</v>
      </c>
      <c r="L33" s="13">
        <v>0.10942306024273238</v>
      </c>
      <c r="M33" s="12">
        <v>16.343851971937699</v>
      </c>
      <c r="N33" s="12">
        <v>0.24563014524299434</v>
      </c>
      <c r="O33" s="12">
        <v>10.57999837010836</v>
      </c>
      <c r="P33" s="12">
        <v>0.12867565585266924</v>
      </c>
      <c r="Q33" s="14">
        <v>9.7487659095340351E-2</v>
      </c>
      <c r="R33" s="14">
        <v>1.0200695455009123E-2</v>
      </c>
      <c r="S33" s="12">
        <v>13.830020098302588</v>
      </c>
      <c r="T33" s="12">
        <v>0.69647583228861953</v>
      </c>
      <c r="U33" s="14">
        <v>12.410784369967299</v>
      </c>
      <c r="V33" s="14">
        <v>0.11193492103690914</v>
      </c>
      <c r="W33" s="13">
        <v>0</v>
      </c>
      <c r="X33" s="13">
        <v>5.5893715209474948E-2</v>
      </c>
      <c r="Y33" s="13">
        <v>0</v>
      </c>
      <c r="Z33" s="13">
        <v>0.13725279031027379</v>
      </c>
      <c r="AA33" s="14">
        <f t="shared" si="0"/>
        <v>94.165875362901119</v>
      </c>
      <c r="AB33" s="17"/>
      <c r="AC33" s="16">
        <v>0</v>
      </c>
      <c r="AD33" s="17">
        <v>204.00000000000003</v>
      </c>
      <c r="AE33" s="16">
        <v>0</v>
      </c>
      <c r="AF33" s="17">
        <v>1600</v>
      </c>
      <c r="AG33" s="17">
        <f t="shared" si="1"/>
        <v>0</v>
      </c>
      <c r="AH33" s="13">
        <f t="shared" si="2"/>
        <v>0</v>
      </c>
      <c r="AI33" s="17"/>
      <c r="AJ33" s="17">
        <v>0</v>
      </c>
      <c r="AK33" s="17">
        <v>595</v>
      </c>
      <c r="AL33" s="17">
        <v>0</v>
      </c>
      <c r="AM33" s="17">
        <v>950</v>
      </c>
      <c r="AN33" s="17">
        <v>0</v>
      </c>
      <c r="AO33" s="17">
        <v>1600</v>
      </c>
      <c r="AP33" s="18">
        <v>628</v>
      </c>
      <c r="AQ33" s="18">
        <v>39</v>
      </c>
      <c r="AR33" s="18">
        <v>57</v>
      </c>
      <c r="AS33" s="18">
        <v>18</v>
      </c>
      <c r="AT33" s="18">
        <v>49</v>
      </c>
      <c r="AU33" s="18">
        <v>10</v>
      </c>
      <c r="AV33" s="17">
        <v>0</v>
      </c>
      <c r="AW33" s="17">
        <v>103</v>
      </c>
      <c r="AX33" s="17">
        <v>0</v>
      </c>
      <c r="AY33" s="17">
        <v>65</v>
      </c>
      <c r="AZ33" s="17">
        <v>0</v>
      </c>
      <c r="BA33" s="17">
        <v>106</v>
      </c>
      <c r="BB33" s="18">
        <v>221.00000000000003</v>
      </c>
      <c r="BC33" s="18">
        <v>7</v>
      </c>
      <c r="BD33" s="17">
        <v>0</v>
      </c>
      <c r="BE33" s="17">
        <v>173</v>
      </c>
      <c r="BF33" s="17">
        <v>0</v>
      </c>
      <c r="BG33" s="17">
        <v>260</v>
      </c>
      <c r="BH33" s="17">
        <v>0</v>
      </c>
      <c r="BI33" s="17">
        <v>334</v>
      </c>
      <c r="BJ33" s="17">
        <v>0</v>
      </c>
      <c r="BK33" s="17">
        <v>2400</v>
      </c>
      <c r="BL33" s="17">
        <v>0</v>
      </c>
      <c r="BM33" s="17">
        <v>2900</v>
      </c>
      <c r="BN33" s="17">
        <v>0</v>
      </c>
      <c r="BO33" s="17">
        <v>4700</v>
      </c>
      <c r="BP33" s="17">
        <v>0</v>
      </c>
      <c r="BQ33" s="17">
        <v>6100</v>
      </c>
      <c r="BR33" s="17">
        <v>0</v>
      </c>
      <c r="BS33" s="17">
        <v>887</v>
      </c>
      <c r="BT33" s="17">
        <v>0</v>
      </c>
      <c r="BU33" s="17">
        <v>518</v>
      </c>
      <c r="BV33" s="17">
        <v>0</v>
      </c>
      <c r="BW33" s="17">
        <v>467</v>
      </c>
      <c r="BX33" s="17">
        <v>0</v>
      </c>
      <c r="BY33" s="17">
        <v>1104</v>
      </c>
      <c r="BZ33" s="17">
        <v>0</v>
      </c>
      <c r="CA33" s="17">
        <v>1356</v>
      </c>
      <c r="CB33" s="17">
        <v>0</v>
      </c>
      <c r="CC33" s="17">
        <v>776</v>
      </c>
      <c r="CD33" s="18">
        <v>47.46</v>
      </c>
      <c r="CE33" s="18">
        <v>0.48</v>
      </c>
    </row>
    <row r="34" spans="1:83" x14ac:dyDescent="0.2">
      <c r="A34" s="6" t="s">
        <v>108</v>
      </c>
      <c r="B34" s="20">
        <v>114.56</v>
      </c>
      <c r="C34" s="20">
        <v>2836.2599999999998</v>
      </c>
      <c r="D34" s="20">
        <v>-1260.4599999999998</v>
      </c>
      <c r="E34" s="20">
        <v>2837.4599999999996</v>
      </c>
      <c r="F34" s="20" t="s">
        <v>232</v>
      </c>
      <c r="G34" s="8" t="s">
        <v>291</v>
      </c>
      <c r="H34" s="4">
        <v>1</v>
      </c>
      <c r="I34" s="12">
        <v>41.203237213839671</v>
      </c>
      <c r="J34" s="12">
        <v>0.42786331478545869</v>
      </c>
      <c r="K34" s="13">
        <v>0</v>
      </c>
      <c r="L34" s="13">
        <v>0.11375994982552358</v>
      </c>
      <c r="M34" s="12">
        <v>16.797323009309384</v>
      </c>
      <c r="N34" s="12">
        <v>0.26452477180014777</v>
      </c>
      <c r="O34" s="12">
        <v>8.5783770568446158</v>
      </c>
      <c r="P34" s="12">
        <v>0.11437836075792822</v>
      </c>
      <c r="Q34" s="14">
        <v>0.10174870909553403</v>
      </c>
      <c r="R34" s="14">
        <v>1.0846309091402105E-2</v>
      </c>
      <c r="S34" s="12">
        <v>10.098899568184983</v>
      </c>
      <c r="T34" s="12">
        <v>0.71305859020025331</v>
      </c>
      <c r="U34" s="14">
        <v>13.264288142873733</v>
      </c>
      <c r="V34" s="14">
        <v>0.13991865129613643</v>
      </c>
      <c r="W34" s="13">
        <v>0</v>
      </c>
      <c r="X34" s="13">
        <v>5.8062005885704579E-2</v>
      </c>
      <c r="Y34" s="13">
        <v>0</v>
      </c>
      <c r="Z34" s="13">
        <v>0.14481429628730058</v>
      </c>
      <c r="AA34" s="14">
        <f t="shared" si="0"/>
        <v>90.043873700147913</v>
      </c>
      <c r="AB34" s="17"/>
      <c r="AC34" s="16">
        <v>0</v>
      </c>
      <c r="AD34" s="17">
        <v>221.00000000000003</v>
      </c>
      <c r="AE34" s="16">
        <v>0</v>
      </c>
      <c r="AF34" s="17">
        <v>1600</v>
      </c>
      <c r="AG34" s="17">
        <f t="shared" si="1"/>
        <v>0</v>
      </c>
      <c r="AH34" s="13">
        <f t="shared" si="2"/>
        <v>0</v>
      </c>
      <c r="AI34" s="17"/>
      <c r="AJ34" s="17">
        <v>0</v>
      </c>
      <c r="AK34" s="17">
        <v>645</v>
      </c>
      <c r="AL34" s="17">
        <v>0</v>
      </c>
      <c r="AM34" s="17">
        <v>1001</v>
      </c>
      <c r="AN34" s="17">
        <v>0</v>
      </c>
      <c r="AO34" s="17">
        <v>1500</v>
      </c>
      <c r="AP34" s="18">
        <v>534</v>
      </c>
      <c r="AQ34" s="18">
        <v>37</v>
      </c>
      <c r="AR34" s="17">
        <v>0</v>
      </c>
      <c r="AS34" s="17">
        <v>239</v>
      </c>
      <c r="AT34" s="18">
        <v>44</v>
      </c>
      <c r="AU34" s="18">
        <v>10</v>
      </c>
      <c r="AV34" s="17">
        <v>0</v>
      </c>
      <c r="AW34" s="17">
        <v>115.99999999999999</v>
      </c>
      <c r="AX34" s="17">
        <v>0</v>
      </c>
      <c r="AY34" s="17">
        <v>81</v>
      </c>
      <c r="AZ34" s="17">
        <v>0</v>
      </c>
      <c r="BA34" s="17">
        <v>111</v>
      </c>
      <c r="BB34" s="18">
        <v>214</v>
      </c>
      <c r="BC34" s="18">
        <v>7</v>
      </c>
      <c r="BD34" s="17">
        <v>0</v>
      </c>
      <c r="BE34" s="17">
        <v>185</v>
      </c>
      <c r="BF34" s="17">
        <v>0</v>
      </c>
      <c r="BG34" s="17">
        <v>291</v>
      </c>
      <c r="BH34" s="17">
        <v>0</v>
      </c>
      <c r="BI34" s="17">
        <v>373</v>
      </c>
      <c r="BJ34" s="17">
        <v>0</v>
      </c>
      <c r="BK34" s="17">
        <v>2600</v>
      </c>
      <c r="BL34" s="17">
        <v>0</v>
      </c>
      <c r="BM34" s="17">
        <v>3300</v>
      </c>
      <c r="BN34" s="17">
        <v>0</v>
      </c>
      <c r="BO34" s="17">
        <v>5400</v>
      </c>
      <c r="BP34" s="17">
        <v>0</v>
      </c>
      <c r="BQ34" s="17">
        <v>7000</v>
      </c>
      <c r="BR34" s="17">
        <v>0</v>
      </c>
      <c r="BS34" s="17">
        <v>853</v>
      </c>
      <c r="BT34" s="17">
        <v>0</v>
      </c>
      <c r="BU34" s="17">
        <v>546</v>
      </c>
      <c r="BV34" s="17">
        <v>0</v>
      </c>
      <c r="BW34" s="17">
        <v>488.00000000000006</v>
      </c>
      <c r="BX34" s="17">
        <v>0</v>
      </c>
      <c r="BY34" s="17">
        <v>1216</v>
      </c>
      <c r="BZ34" s="17">
        <v>0</v>
      </c>
      <c r="CA34" s="17">
        <v>1497</v>
      </c>
      <c r="CB34" s="17">
        <v>0</v>
      </c>
      <c r="CC34" s="17">
        <v>950</v>
      </c>
      <c r="CD34" s="18">
        <v>50.12</v>
      </c>
      <c r="CE34" s="18">
        <v>0.5</v>
      </c>
    </row>
    <row r="35" spans="1:83" x14ac:dyDescent="0.2">
      <c r="A35" s="6" t="s">
        <v>87</v>
      </c>
      <c r="B35" s="20">
        <v>119.54</v>
      </c>
      <c r="C35" s="20">
        <v>2841.25</v>
      </c>
      <c r="D35" s="20">
        <v>-1265.45</v>
      </c>
      <c r="E35" s="20">
        <v>2842.45</v>
      </c>
      <c r="F35" s="20" t="s">
        <v>232</v>
      </c>
      <c r="G35" s="8" t="s">
        <v>291</v>
      </c>
      <c r="H35" s="4">
        <v>1</v>
      </c>
      <c r="I35" s="12">
        <v>40.903732893489845</v>
      </c>
      <c r="J35" s="12">
        <v>0.40647014904618572</v>
      </c>
      <c r="K35" s="13">
        <v>0</v>
      </c>
      <c r="L35" s="13">
        <v>0.13027349092922863</v>
      </c>
      <c r="M35" s="12">
        <v>4.4969211206025115</v>
      </c>
      <c r="N35" s="12">
        <v>0.13226238590007389</v>
      </c>
      <c r="O35" s="12">
        <v>20.48802387076389</v>
      </c>
      <c r="P35" s="12">
        <v>0.20016213132637439</v>
      </c>
      <c r="Q35" s="14">
        <v>0.21511846364614176</v>
      </c>
      <c r="R35" s="14">
        <v>1.1750168182352281E-2</v>
      </c>
      <c r="S35" s="12">
        <v>31.324829695076247</v>
      </c>
      <c r="T35" s="12">
        <v>0.76280686393515484</v>
      </c>
      <c r="U35" s="14">
        <v>2.8284555359513979</v>
      </c>
      <c r="V35" s="14">
        <v>2.8263567561819556E-2</v>
      </c>
      <c r="W35" s="13">
        <v>0</v>
      </c>
      <c r="X35" s="13">
        <v>6.0471217748181955E-2</v>
      </c>
      <c r="Y35" s="13">
        <v>0</v>
      </c>
      <c r="Z35" s="13">
        <v>0.13427401522841476</v>
      </c>
      <c r="AA35" s="14">
        <f t="shared" si="0"/>
        <v>100.25708157953001</v>
      </c>
      <c r="AB35" s="17"/>
      <c r="AC35" s="8">
        <v>314</v>
      </c>
      <c r="AD35" s="18">
        <v>32</v>
      </c>
      <c r="AE35" s="16">
        <v>0</v>
      </c>
      <c r="AF35" s="17">
        <v>2000</v>
      </c>
      <c r="AG35" s="17">
        <f t="shared" si="1"/>
        <v>314</v>
      </c>
      <c r="AH35" s="13">
        <f t="shared" si="2"/>
        <v>3.1399999999999997E-2</v>
      </c>
      <c r="AI35" s="17"/>
      <c r="AJ35" s="17">
        <v>0</v>
      </c>
      <c r="AK35" s="17">
        <v>468</v>
      </c>
      <c r="AL35" s="17">
        <v>0</v>
      </c>
      <c r="AM35" s="17">
        <v>803</v>
      </c>
      <c r="AN35" s="17">
        <v>0</v>
      </c>
      <c r="AO35" s="17">
        <v>1700.0000000000002</v>
      </c>
      <c r="AP35" s="18">
        <v>1238</v>
      </c>
      <c r="AQ35" s="18">
        <v>54</v>
      </c>
      <c r="AR35" s="18">
        <v>87</v>
      </c>
      <c r="AS35" s="18">
        <v>22</v>
      </c>
      <c r="AT35" s="18">
        <v>111</v>
      </c>
      <c r="AU35" s="18">
        <v>13</v>
      </c>
      <c r="AV35" s="17">
        <v>0</v>
      </c>
      <c r="AW35" s="17">
        <v>78</v>
      </c>
      <c r="AX35" s="17">
        <v>0</v>
      </c>
      <c r="AY35" s="17">
        <v>40</v>
      </c>
      <c r="AZ35" s="17">
        <v>0</v>
      </c>
      <c r="BA35" s="17">
        <v>67</v>
      </c>
      <c r="BB35" s="18">
        <v>15</v>
      </c>
      <c r="BC35" s="18">
        <v>2.9999999999999996</v>
      </c>
      <c r="BD35" s="17">
        <v>0</v>
      </c>
      <c r="BE35" s="17">
        <v>107</v>
      </c>
      <c r="BF35" s="17">
        <v>0</v>
      </c>
      <c r="BG35" s="17">
        <v>150</v>
      </c>
      <c r="BH35" s="17">
        <v>0</v>
      </c>
      <c r="BI35" s="17">
        <v>212</v>
      </c>
      <c r="BJ35" s="17">
        <v>0</v>
      </c>
      <c r="BK35" s="17">
        <v>1600</v>
      </c>
      <c r="BL35" s="17">
        <v>0</v>
      </c>
      <c r="BM35" s="17">
        <v>1900</v>
      </c>
      <c r="BN35" s="17">
        <v>0</v>
      </c>
      <c r="BO35" s="17">
        <v>3100</v>
      </c>
      <c r="BP35" s="17">
        <v>0</v>
      </c>
      <c r="BQ35" s="17">
        <v>4000</v>
      </c>
      <c r="BR35" s="17">
        <v>0</v>
      </c>
      <c r="BS35" s="17">
        <v>522</v>
      </c>
      <c r="BT35" s="17">
        <v>0</v>
      </c>
      <c r="BU35" s="17">
        <v>353</v>
      </c>
      <c r="BV35" s="17">
        <v>0</v>
      </c>
      <c r="BW35" s="17">
        <v>333.00000000000006</v>
      </c>
      <c r="BX35" s="17">
        <v>0</v>
      </c>
      <c r="BY35" s="17">
        <v>693</v>
      </c>
      <c r="BZ35" s="17">
        <v>0</v>
      </c>
      <c r="CA35" s="17">
        <v>830.99999999999989</v>
      </c>
      <c r="CB35" s="17">
        <v>0</v>
      </c>
      <c r="CC35" s="17">
        <v>529</v>
      </c>
      <c r="CD35" s="18">
        <v>42.92</v>
      </c>
      <c r="CE35" s="18">
        <v>0.49</v>
      </c>
    </row>
    <row r="36" spans="1:83" s="5" customFormat="1" x14ac:dyDescent="0.2">
      <c r="A36" s="6" t="s">
        <v>155</v>
      </c>
      <c r="B36" s="9">
        <v>120.4</v>
      </c>
      <c r="C36" s="20">
        <v>2842.0499999999997</v>
      </c>
      <c r="D36" s="20">
        <v>-1266.2499999999998</v>
      </c>
      <c r="E36" s="20">
        <v>2843.2499999999995</v>
      </c>
      <c r="F36" s="20" t="s">
        <v>232</v>
      </c>
      <c r="G36" s="8" t="s">
        <v>289</v>
      </c>
      <c r="H36" s="21">
        <v>4</v>
      </c>
      <c r="I36" s="22">
        <v>41.802245854539308</v>
      </c>
      <c r="J36" s="22">
        <v>0.38507698330691276</v>
      </c>
      <c r="K36" s="23">
        <v>0</v>
      </c>
      <c r="L36" s="23">
        <v>0.1042521534324813</v>
      </c>
      <c r="M36" s="22">
        <v>23.391547677755923</v>
      </c>
      <c r="N36" s="22">
        <v>0.28341939835730112</v>
      </c>
      <c r="O36" s="22">
        <v>3.0536162863347887</v>
      </c>
      <c r="P36" s="22">
        <v>5.232810004675216E-2</v>
      </c>
      <c r="Q36" s="24">
        <v>3.4088400001549474E-2</v>
      </c>
      <c r="R36" s="24">
        <v>8.0056090912729826E-3</v>
      </c>
      <c r="S36" s="23">
        <v>0</v>
      </c>
      <c r="T36" s="23">
        <v>2.0065137073076897</v>
      </c>
      <c r="U36" s="24">
        <v>18.077489747460824</v>
      </c>
      <c r="V36" s="24">
        <v>0.15391051642575007</v>
      </c>
      <c r="W36" s="23">
        <v>0</v>
      </c>
      <c r="X36" s="23">
        <v>5.505049105760787E-2</v>
      </c>
      <c r="Y36" s="23">
        <v>0</v>
      </c>
      <c r="Z36" s="23">
        <v>0.1301495574227638</v>
      </c>
      <c r="AA36" s="23">
        <f t="shared" si="0"/>
        <v>86.3589879660924</v>
      </c>
      <c r="AB36" s="23"/>
      <c r="AC36" s="16">
        <v>0</v>
      </c>
      <c r="AD36" s="16">
        <v>179</v>
      </c>
      <c r="AE36" s="16">
        <v>0</v>
      </c>
      <c r="AF36" s="16">
        <v>1409.9999999999998</v>
      </c>
      <c r="AG36" s="17">
        <f t="shared" si="1"/>
        <v>0</v>
      </c>
      <c r="AH36" s="13">
        <f t="shared" si="2"/>
        <v>0</v>
      </c>
      <c r="AJ36" s="16">
        <v>0</v>
      </c>
      <c r="AK36" s="16">
        <v>538</v>
      </c>
      <c r="AL36" s="16">
        <v>0</v>
      </c>
      <c r="AM36" s="16">
        <v>1017</v>
      </c>
      <c r="AN36" s="16">
        <v>0</v>
      </c>
      <c r="AO36" s="16">
        <v>950</v>
      </c>
      <c r="AP36" s="8">
        <v>159</v>
      </c>
      <c r="AQ36" s="8">
        <v>22</v>
      </c>
      <c r="AR36" s="16">
        <v>0</v>
      </c>
      <c r="AS36" s="16">
        <v>243</v>
      </c>
      <c r="AT36" s="8">
        <v>26</v>
      </c>
      <c r="AU36" s="8">
        <v>8</v>
      </c>
      <c r="AV36" s="16">
        <v>0</v>
      </c>
      <c r="AW36" s="16">
        <v>130</v>
      </c>
      <c r="AX36" s="16">
        <v>0</v>
      </c>
      <c r="AY36" s="16">
        <v>87</v>
      </c>
      <c r="AZ36" s="16">
        <v>0</v>
      </c>
      <c r="BA36" s="16">
        <v>141</v>
      </c>
      <c r="BB36" s="8">
        <v>329</v>
      </c>
      <c r="BC36" s="8">
        <v>8</v>
      </c>
      <c r="BD36" s="16">
        <v>0</v>
      </c>
      <c r="BE36" s="16">
        <v>210</v>
      </c>
      <c r="BF36" s="16">
        <v>0</v>
      </c>
      <c r="BG36" s="16">
        <v>358</v>
      </c>
      <c r="BH36" s="16">
        <v>0</v>
      </c>
      <c r="BI36" s="16">
        <v>428</v>
      </c>
      <c r="BJ36" s="16">
        <v>0</v>
      </c>
      <c r="BK36" s="16">
        <v>3000</v>
      </c>
      <c r="BL36" s="16">
        <v>0</v>
      </c>
      <c r="BM36" s="16">
        <v>3700</v>
      </c>
      <c r="BN36" s="16">
        <v>0</v>
      </c>
      <c r="BO36" s="16">
        <v>5900</v>
      </c>
      <c r="BP36" s="16">
        <v>0</v>
      </c>
      <c r="BQ36" s="16">
        <v>7800</v>
      </c>
      <c r="BR36" s="16">
        <v>0</v>
      </c>
      <c r="BS36" s="16">
        <v>937</v>
      </c>
      <c r="BT36" s="16">
        <v>0</v>
      </c>
      <c r="BU36" s="16">
        <v>563</v>
      </c>
      <c r="BV36" s="16">
        <v>0</v>
      </c>
      <c r="BW36" s="16">
        <v>584</v>
      </c>
      <c r="BX36" s="16">
        <v>0</v>
      </c>
      <c r="BY36" s="16">
        <v>1432</v>
      </c>
      <c r="BZ36" s="16">
        <v>0</v>
      </c>
      <c r="CA36" s="16">
        <v>1800</v>
      </c>
      <c r="CB36" s="16">
        <v>0</v>
      </c>
      <c r="CC36" s="16">
        <v>1082</v>
      </c>
      <c r="CD36" s="8">
        <v>52.95</v>
      </c>
      <c r="CE36" s="8">
        <v>0.41</v>
      </c>
    </row>
    <row r="37" spans="1:83" x14ac:dyDescent="0.2">
      <c r="A37" s="6" t="s">
        <v>109</v>
      </c>
      <c r="B37" s="20">
        <v>126.86</v>
      </c>
      <c r="C37" s="20">
        <v>2848.56</v>
      </c>
      <c r="D37" s="20">
        <v>-1272.76</v>
      </c>
      <c r="E37" s="20">
        <v>2849.7599999999998</v>
      </c>
      <c r="F37" s="20" t="s">
        <v>232</v>
      </c>
      <c r="G37" s="8" t="s">
        <v>286</v>
      </c>
      <c r="H37" s="4">
        <v>3</v>
      </c>
      <c r="I37" s="12">
        <v>40.882339727750569</v>
      </c>
      <c r="J37" s="12">
        <v>0.40647014904618572</v>
      </c>
      <c r="K37" s="13">
        <v>0</v>
      </c>
      <c r="L37" s="13">
        <v>0.11409355671650753</v>
      </c>
      <c r="M37" s="12">
        <v>14.397705436550899</v>
      </c>
      <c r="N37" s="12">
        <v>0.22673551868584091</v>
      </c>
      <c r="O37" s="12">
        <v>12.324268371666763</v>
      </c>
      <c r="P37" s="12">
        <v>0.14297295094741028</v>
      </c>
      <c r="Q37" s="14">
        <v>0.13015570909682528</v>
      </c>
      <c r="R37" s="14">
        <v>1.0717186364123509E-2</v>
      </c>
      <c r="S37" s="12">
        <v>15.057144183763489</v>
      </c>
      <c r="T37" s="12">
        <v>0.69647583228861953</v>
      </c>
      <c r="U37" s="14">
        <v>10.158094084099504</v>
      </c>
      <c r="V37" s="14">
        <v>9.7943055907295504E-2</v>
      </c>
      <c r="W37" s="13">
        <v>0</v>
      </c>
      <c r="X37" s="13">
        <v>5.6134636395722692E-2</v>
      </c>
      <c r="Y37" s="13">
        <v>0</v>
      </c>
      <c r="Z37" s="13">
        <v>0.13794019994454895</v>
      </c>
      <c r="AA37" s="14">
        <f t="shared" si="0"/>
        <v>92.949707512928043</v>
      </c>
      <c r="AB37" s="17"/>
      <c r="AC37" s="16">
        <v>0</v>
      </c>
      <c r="AD37" s="17">
        <v>213</v>
      </c>
      <c r="AE37" s="16">
        <v>0</v>
      </c>
      <c r="AF37" s="17">
        <v>1600</v>
      </c>
      <c r="AG37" s="17">
        <f t="shared" si="1"/>
        <v>0</v>
      </c>
      <c r="AH37" s="13">
        <f t="shared" si="2"/>
        <v>0</v>
      </c>
      <c r="AI37" s="17"/>
      <c r="AJ37" s="17">
        <v>0</v>
      </c>
      <c r="AK37" s="17">
        <v>546</v>
      </c>
      <c r="AL37" s="17">
        <v>0</v>
      </c>
      <c r="AM37" s="17">
        <v>916</v>
      </c>
      <c r="AN37" s="17">
        <v>0</v>
      </c>
      <c r="AO37" s="17">
        <v>1600</v>
      </c>
      <c r="AP37" s="18">
        <v>727</v>
      </c>
      <c r="AQ37" s="18">
        <v>41</v>
      </c>
      <c r="AR37" s="17">
        <v>0</v>
      </c>
      <c r="AS37" s="17">
        <v>220</v>
      </c>
      <c r="AT37" s="18">
        <v>66</v>
      </c>
      <c r="AU37" s="18">
        <v>11</v>
      </c>
      <c r="AV37" s="17">
        <v>0</v>
      </c>
      <c r="AW37" s="17">
        <v>91</v>
      </c>
      <c r="AX37" s="17">
        <v>0</v>
      </c>
      <c r="AY37" s="17">
        <v>63</v>
      </c>
      <c r="AZ37" s="17">
        <v>0</v>
      </c>
      <c r="BA37" s="17">
        <v>99.000000000000014</v>
      </c>
      <c r="BB37" s="18">
        <v>175.00000000000003</v>
      </c>
      <c r="BC37" s="18">
        <v>5.9999999999999991</v>
      </c>
      <c r="BD37" s="17">
        <v>0</v>
      </c>
      <c r="BE37" s="17">
        <v>148</v>
      </c>
      <c r="BF37" s="17">
        <v>0</v>
      </c>
      <c r="BG37" s="17">
        <v>233</v>
      </c>
      <c r="BH37" s="17">
        <v>0</v>
      </c>
      <c r="BI37" s="17">
        <v>298</v>
      </c>
      <c r="BJ37" s="17">
        <v>0</v>
      </c>
      <c r="BK37" s="17">
        <v>2200</v>
      </c>
      <c r="BL37" s="17">
        <v>0</v>
      </c>
      <c r="BM37" s="17">
        <v>2700</v>
      </c>
      <c r="BN37" s="17">
        <v>0</v>
      </c>
      <c r="BO37" s="17">
        <v>4300</v>
      </c>
      <c r="BP37" s="17">
        <v>0</v>
      </c>
      <c r="BQ37" s="17">
        <v>5500</v>
      </c>
      <c r="BR37" s="17">
        <v>0</v>
      </c>
      <c r="BS37" s="17">
        <v>732</v>
      </c>
      <c r="BT37" s="17">
        <v>0</v>
      </c>
      <c r="BU37" s="17">
        <v>454.00000000000006</v>
      </c>
      <c r="BV37" s="17">
        <v>0</v>
      </c>
      <c r="BW37" s="17">
        <v>404</v>
      </c>
      <c r="BX37" s="17">
        <v>0</v>
      </c>
      <c r="BY37" s="17">
        <v>980</v>
      </c>
      <c r="BZ37" s="17">
        <v>0</v>
      </c>
      <c r="CA37" s="17">
        <v>1199</v>
      </c>
      <c r="CB37" s="17">
        <v>0</v>
      </c>
      <c r="CC37" s="17">
        <v>698</v>
      </c>
      <c r="CD37" s="18">
        <v>48.12</v>
      </c>
      <c r="CE37" s="18">
        <v>0.48</v>
      </c>
    </row>
    <row r="38" spans="1:83" x14ac:dyDescent="0.2">
      <c r="A38" s="6" t="s">
        <v>99</v>
      </c>
      <c r="B38" s="20">
        <v>128.63999999999999</v>
      </c>
      <c r="C38" s="20">
        <v>2850.3399999999997</v>
      </c>
      <c r="D38" s="20">
        <v>-1274.5399999999997</v>
      </c>
      <c r="E38" s="20">
        <v>2851.5399999999995</v>
      </c>
      <c r="F38" s="20" t="s">
        <v>232</v>
      </c>
      <c r="G38" s="8" t="s">
        <v>291</v>
      </c>
      <c r="H38" s="4">
        <v>1</v>
      </c>
      <c r="I38" s="12">
        <v>42.444040826717497</v>
      </c>
      <c r="J38" s="12">
        <v>0.40647014904618572</v>
      </c>
      <c r="K38" s="13">
        <v>0</v>
      </c>
      <c r="L38" s="13">
        <v>0.10625379477838495</v>
      </c>
      <c r="M38" s="12">
        <v>17.685370457495591</v>
      </c>
      <c r="N38" s="12">
        <v>0.24563014524299434</v>
      </c>
      <c r="O38" s="12">
        <v>12.081214355056167</v>
      </c>
      <c r="P38" s="12">
        <v>0.12867565585266924</v>
      </c>
      <c r="Q38" s="14">
        <v>0.13222167273328281</v>
      </c>
      <c r="R38" s="14">
        <v>1.0846309091402105E-2</v>
      </c>
      <c r="S38" s="12">
        <v>12.752140834046392</v>
      </c>
      <c r="T38" s="12">
        <v>0.64672755855371822</v>
      </c>
      <c r="U38" s="14">
        <v>11.823126034523527</v>
      </c>
      <c r="V38" s="14">
        <v>0.11193492103690914</v>
      </c>
      <c r="W38" s="13">
        <v>0</v>
      </c>
      <c r="X38" s="13">
        <v>5.2279897415758898E-2</v>
      </c>
      <c r="Y38" s="13">
        <v>0</v>
      </c>
      <c r="Z38" s="13">
        <v>0.12717078234090476</v>
      </c>
      <c r="AA38" s="14">
        <f t="shared" si="0"/>
        <v>96.918114180572445</v>
      </c>
      <c r="AB38" s="17"/>
      <c r="AC38" s="16">
        <v>0</v>
      </c>
      <c r="AD38" s="17">
        <v>200</v>
      </c>
      <c r="AE38" s="16">
        <v>0</v>
      </c>
      <c r="AF38" s="17">
        <v>1497</v>
      </c>
      <c r="AG38" s="17">
        <f t="shared" si="1"/>
        <v>0</v>
      </c>
      <c r="AH38" s="13">
        <f t="shared" si="2"/>
        <v>0</v>
      </c>
      <c r="AI38" s="17"/>
      <c r="AJ38" s="17">
        <v>0</v>
      </c>
      <c r="AK38" s="17">
        <v>577</v>
      </c>
      <c r="AL38" s="17">
        <v>0</v>
      </c>
      <c r="AM38" s="17">
        <v>889.00000000000011</v>
      </c>
      <c r="AN38" s="17">
        <v>0</v>
      </c>
      <c r="AO38" s="17">
        <v>1600</v>
      </c>
      <c r="AP38" s="18">
        <v>641</v>
      </c>
      <c r="AQ38" s="18">
        <v>39</v>
      </c>
      <c r="AR38" s="17">
        <v>0</v>
      </c>
      <c r="AS38" s="17">
        <v>206</v>
      </c>
      <c r="AT38" s="18">
        <v>70</v>
      </c>
      <c r="AU38" s="18">
        <v>11</v>
      </c>
      <c r="AV38" s="17">
        <v>0</v>
      </c>
      <c r="AW38" s="17">
        <v>105</v>
      </c>
      <c r="AX38" s="17">
        <v>0</v>
      </c>
      <c r="AY38" s="17">
        <v>68</v>
      </c>
      <c r="AZ38" s="17">
        <v>0</v>
      </c>
      <c r="BA38" s="17">
        <v>98</v>
      </c>
      <c r="BB38" s="18">
        <v>204.00000000000003</v>
      </c>
      <c r="BC38" s="18">
        <v>5.9999999999999991</v>
      </c>
      <c r="BD38" s="17">
        <v>0</v>
      </c>
      <c r="BE38" s="17">
        <v>152</v>
      </c>
      <c r="BF38" s="17">
        <v>0</v>
      </c>
      <c r="BG38" s="17">
        <v>252</v>
      </c>
      <c r="BH38" s="17">
        <v>0</v>
      </c>
      <c r="BI38" s="17">
        <v>312</v>
      </c>
      <c r="BJ38" s="17">
        <v>0</v>
      </c>
      <c r="BK38" s="17">
        <v>2300</v>
      </c>
      <c r="BL38" s="17">
        <v>0</v>
      </c>
      <c r="BM38" s="17">
        <v>2800.0000000000005</v>
      </c>
      <c r="BN38" s="17">
        <v>0</v>
      </c>
      <c r="BO38" s="17">
        <v>4600</v>
      </c>
      <c r="BP38" s="17">
        <v>0</v>
      </c>
      <c r="BQ38" s="17">
        <v>5800</v>
      </c>
      <c r="BR38" s="17">
        <v>0</v>
      </c>
      <c r="BS38" s="17">
        <v>727</v>
      </c>
      <c r="BT38" s="17">
        <v>0</v>
      </c>
      <c r="BU38" s="17">
        <v>500</v>
      </c>
      <c r="BV38" s="17">
        <v>0</v>
      </c>
      <c r="BW38" s="17">
        <v>434</v>
      </c>
      <c r="BX38" s="17">
        <v>0</v>
      </c>
      <c r="BY38" s="17">
        <v>1030</v>
      </c>
      <c r="BZ38" s="17">
        <v>0</v>
      </c>
      <c r="CA38" s="17">
        <v>1264.0000000000002</v>
      </c>
      <c r="CB38" s="17">
        <v>0</v>
      </c>
      <c r="CC38" s="17">
        <v>798</v>
      </c>
      <c r="CD38" s="18">
        <v>46.02</v>
      </c>
      <c r="CE38" s="18">
        <v>0.46</v>
      </c>
    </row>
    <row r="39" spans="1:83" x14ac:dyDescent="0.2">
      <c r="A39" s="6" t="s">
        <v>110</v>
      </c>
      <c r="B39" s="20">
        <v>130.72</v>
      </c>
      <c r="C39" s="20">
        <v>2852.4199999999996</v>
      </c>
      <c r="D39" s="20">
        <v>-1276.6199999999997</v>
      </c>
      <c r="E39" s="20">
        <v>2853.6199999999994</v>
      </c>
      <c r="F39" s="20" t="s">
        <v>232</v>
      </c>
      <c r="G39" s="8" t="s">
        <v>289</v>
      </c>
      <c r="H39" s="4">
        <v>1</v>
      </c>
      <c r="I39" s="12">
        <v>40.347510584268747</v>
      </c>
      <c r="J39" s="12">
        <v>0.40647014904618572</v>
      </c>
      <c r="K39" s="14">
        <v>0.23619367881662962</v>
      </c>
      <c r="L39" s="14">
        <v>5.3877512893906333E-2</v>
      </c>
      <c r="M39" s="12">
        <v>22.238975457769563</v>
      </c>
      <c r="N39" s="12">
        <v>0.28341939835730112</v>
      </c>
      <c r="O39" s="12">
        <v>1.7386940564714561</v>
      </c>
      <c r="P39" s="12">
        <v>4.0461345118117102E-2</v>
      </c>
      <c r="Q39" s="13">
        <v>0</v>
      </c>
      <c r="R39" s="13">
        <v>0.3098945454686316</v>
      </c>
      <c r="S39" s="13">
        <v>0</v>
      </c>
      <c r="T39" s="13">
        <v>2.3215861076287316</v>
      </c>
      <c r="U39" s="14">
        <v>18.175432803368121</v>
      </c>
      <c r="V39" s="14">
        <v>0.16790238155536369</v>
      </c>
      <c r="W39" s="14">
        <v>0.73577330280058839</v>
      </c>
      <c r="X39" s="14">
        <v>1.0600532194900422E-2</v>
      </c>
      <c r="Y39" s="13">
        <v>0</v>
      </c>
      <c r="Z39" s="13">
        <v>0.13908588266834088</v>
      </c>
      <c r="AA39" s="14">
        <f t="shared" si="0"/>
        <v>83.472579883495115</v>
      </c>
      <c r="AB39" s="17"/>
      <c r="AC39" s="16">
        <v>0</v>
      </c>
      <c r="AD39" s="17">
        <v>202</v>
      </c>
      <c r="AE39" s="16">
        <v>0</v>
      </c>
      <c r="AF39" s="17">
        <v>1500</v>
      </c>
      <c r="AG39" s="17">
        <f t="shared" si="1"/>
        <v>0</v>
      </c>
      <c r="AH39" s="13">
        <f t="shared" si="2"/>
        <v>0</v>
      </c>
      <c r="AI39" s="17"/>
      <c r="AJ39" s="17">
        <v>0</v>
      </c>
      <c r="AK39" s="17">
        <v>679</v>
      </c>
      <c r="AL39" s="17">
        <v>0</v>
      </c>
      <c r="AM39" s="17">
        <v>1189</v>
      </c>
      <c r="AN39" s="17">
        <v>0</v>
      </c>
      <c r="AO39" s="17">
        <v>781</v>
      </c>
      <c r="AP39" s="17">
        <v>0</v>
      </c>
      <c r="AQ39" s="17">
        <v>284</v>
      </c>
      <c r="AR39" s="17">
        <v>0</v>
      </c>
      <c r="AS39" s="17">
        <v>253</v>
      </c>
      <c r="AT39" s="17">
        <v>0</v>
      </c>
      <c r="AU39" s="17">
        <v>170</v>
      </c>
      <c r="AV39" s="17">
        <v>0</v>
      </c>
      <c r="AW39" s="17">
        <v>138</v>
      </c>
      <c r="AX39" s="17">
        <v>0</v>
      </c>
      <c r="AY39" s="17">
        <v>108</v>
      </c>
      <c r="AZ39" s="18">
        <v>19</v>
      </c>
      <c r="BA39" s="18">
        <v>2.9999999999999996</v>
      </c>
      <c r="BB39" s="18">
        <v>306</v>
      </c>
      <c r="BC39" s="18">
        <v>8</v>
      </c>
      <c r="BD39" s="17">
        <v>0</v>
      </c>
      <c r="BE39" s="17">
        <v>231</v>
      </c>
      <c r="BF39" s="17">
        <v>36</v>
      </c>
      <c r="BG39" s="17">
        <v>5</v>
      </c>
      <c r="BH39" s="17">
        <v>0</v>
      </c>
      <c r="BI39" s="17">
        <v>458</v>
      </c>
      <c r="BJ39" s="17">
        <v>0</v>
      </c>
      <c r="BK39" s="17">
        <v>3300</v>
      </c>
      <c r="BL39" s="17">
        <v>0</v>
      </c>
      <c r="BM39" s="17">
        <v>4100</v>
      </c>
      <c r="BN39" s="17">
        <v>0</v>
      </c>
      <c r="BO39" s="17">
        <v>6899.9999999999991</v>
      </c>
      <c r="BP39" s="17">
        <v>0</v>
      </c>
      <c r="BQ39" s="17">
        <v>9100</v>
      </c>
      <c r="BR39" s="17">
        <v>0</v>
      </c>
      <c r="BS39" s="17">
        <v>985</v>
      </c>
      <c r="BT39" s="17">
        <v>0</v>
      </c>
      <c r="BU39" s="17">
        <v>612</v>
      </c>
      <c r="BV39" s="17">
        <v>0</v>
      </c>
      <c r="BW39" s="17">
        <v>611</v>
      </c>
      <c r="BX39" s="17">
        <v>0</v>
      </c>
      <c r="BY39" s="17">
        <v>1497</v>
      </c>
      <c r="BZ39" s="17">
        <v>0</v>
      </c>
      <c r="CA39" s="17">
        <v>1800</v>
      </c>
      <c r="CB39" s="17">
        <v>0</v>
      </c>
      <c r="CC39" s="17">
        <v>1208</v>
      </c>
      <c r="CD39" s="18">
        <v>54.38</v>
      </c>
      <c r="CE39" s="18">
        <v>0.43</v>
      </c>
    </row>
    <row r="40" spans="1:83" x14ac:dyDescent="0.2">
      <c r="A40" s="10" t="s">
        <v>57</v>
      </c>
      <c r="B40" s="20">
        <v>133.49</v>
      </c>
      <c r="C40" s="20">
        <v>2855.1899999999996</v>
      </c>
      <c r="D40" s="20">
        <v>-1279.3899999999996</v>
      </c>
      <c r="E40" s="20">
        <v>2856.3899999999994</v>
      </c>
      <c r="F40" s="20" t="s">
        <v>232</v>
      </c>
      <c r="G40" s="8" t="s">
        <v>291</v>
      </c>
      <c r="H40" s="4">
        <v>2</v>
      </c>
      <c r="I40" s="12">
        <v>41.459955202710944</v>
      </c>
      <c r="J40" s="12">
        <v>0.44925648052473155</v>
      </c>
      <c r="K40" s="13">
        <v>0</v>
      </c>
      <c r="L40" s="13">
        <v>0.11209191537060388</v>
      </c>
      <c r="M40" s="12">
        <v>18.894626557153408</v>
      </c>
      <c r="N40" s="12">
        <v>0.28341939835730112</v>
      </c>
      <c r="O40" s="12">
        <v>7.9492960726760105</v>
      </c>
      <c r="P40" s="12">
        <v>0.1000810656631872</v>
      </c>
      <c r="Q40" s="14">
        <v>8.367152727653053E-2</v>
      </c>
      <c r="R40" s="14">
        <v>1.0458940909566316E-2</v>
      </c>
      <c r="S40" s="12">
        <v>6.749182470034957</v>
      </c>
      <c r="T40" s="12">
        <v>0.74622410602352096</v>
      </c>
      <c r="U40" s="14">
        <v>14.67746652096471</v>
      </c>
      <c r="V40" s="14">
        <v>0.15391051642575007</v>
      </c>
      <c r="W40" s="13">
        <v>0</v>
      </c>
      <c r="X40" s="13">
        <v>5.8423387665076189E-2</v>
      </c>
      <c r="Y40" s="13">
        <v>0</v>
      </c>
      <c r="Z40" s="13">
        <v>0.14275206738447507</v>
      </c>
      <c r="AA40" s="14">
        <f t="shared" si="0"/>
        <v>89.814198350816568</v>
      </c>
      <c r="AB40" s="17"/>
      <c r="AC40" s="16">
        <v>0</v>
      </c>
      <c r="AD40" s="17">
        <v>214.99999999999997</v>
      </c>
      <c r="AE40" s="16">
        <v>0</v>
      </c>
      <c r="AF40" s="17">
        <v>1600</v>
      </c>
      <c r="AG40" s="17">
        <f t="shared" si="1"/>
        <v>0</v>
      </c>
      <c r="AH40" s="13">
        <f t="shared" si="2"/>
        <v>0</v>
      </c>
      <c r="AI40" s="17"/>
      <c r="AJ40" s="17">
        <v>0</v>
      </c>
      <c r="AK40" s="17">
        <v>639</v>
      </c>
      <c r="AL40" s="17">
        <v>0</v>
      </c>
      <c r="AM40" s="17">
        <v>1096</v>
      </c>
      <c r="AN40" s="17">
        <v>0</v>
      </c>
      <c r="AO40" s="17">
        <v>1600</v>
      </c>
      <c r="AP40" s="18">
        <v>333.00000000000006</v>
      </c>
      <c r="AQ40" s="18">
        <v>31</v>
      </c>
      <c r="AR40" s="17">
        <v>0</v>
      </c>
      <c r="AS40" s="17">
        <v>234</v>
      </c>
      <c r="AT40" s="18">
        <v>41</v>
      </c>
      <c r="AU40" s="18">
        <v>10</v>
      </c>
      <c r="AV40" s="17">
        <v>0</v>
      </c>
      <c r="AW40" s="17">
        <v>115</v>
      </c>
      <c r="AX40" s="17">
        <v>0</v>
      </c>
      <c r="AY40" s="17">
        <v>85</v>
      </c>
      <c r="AZ40" s="17">
        <v>0</v>
      </c>
      <c r="BA40" s="17">
        <v>125</v>
      </c>
      <c r="BB40" s="18">
        <v>245</v>
      </c>
      <c r="BC40" s="18">
        <v>8</v>
      </c>
      <c r="BD40" s="17">
        <v>0</v>
      </c>
      <c r="BE40" s="17">
        <v>197</v>
      </c>
      <c r="BF40" s="17">
        <v>0</v>
      </c>
      <c r="BG40" s="17">
        <v>324</v>
      </c>
      <c r="BH40" s="17">
        <v>0</v>
      </c>
      <c r="BI40" s="17">
        <v>387</v>
      </c>
      <c r="BJ40" s="17">
        <v>0</v>
      </c>
      <c r="BK40" s="17">
        <v>2800.0000000000005</v>
      </c>
      <c r="BL40" s="17">
        <v>0</v>
      </c>
      <c r="BM40" s="17">
        <v>3500</v>
      </c>
      <c r="BN40" s="17">
        <v>0</v>
      </c>
      <c r="BO40" s="17">
        <v>5800</v>
      </c>
      <c r="BP40" s="17">
        <v>0</v>
      </c>
      <c r="BQ40" s="17">
        <v>7500</v>
      </c>
      <c r="BR40" s="17">
        <v>0</v>
      </c>
      <c r="BS40" s="17">
        <v>990</v>
      </c>
      <c r="BT40" s="17">
        <v>0</v>
      </c>
      <c r="BU40" s="17">
        <v>584</v>
      </c>
      <c r="BV40" s="17">
        <v>0</v>
      </c>
      <c r="BW40" s="17">
        <v>512</v>
      </c>
      <c r="BX40" s="17">
        <v>0</v>
      </c>
      <c r="BY40" s="17">
        <v>1370</v>
      </c>
      <c r="BZ40" s="17">
        <v>0</v>
      </c>
      <c r="CA40" s="17">
        <v>1700.0000000000002</v>
      </c>
      <c r="CB40" s="17">
        <v>0</v>
      </c>
      <c r="CC40" s="17">
        <v>982</v>
      </c>
      <c r="CD40" s="18">
        <v>50.36</v>
      </c>
      <c r="CE40" s="18">
        <v>0.51</v>
      </c>
    </row>
    <row r="41" spans="1:83" x14ac:dyDescent="0.2">
      <c r="A41" s="10" t="s">
        <v>100</v>
      </c>
      <c r="B41" s="20">
        <v>142</v>
      </c>
      <c r="C41" s="20">
        <v>2863.7</v>
      </c>
      <c r="D41" s="20">
        <v>-1287.8999999999999</v>
      </c>
      <c r="E41" s="20">
        <v>2879.5099999999998</v>
      </c>
      <c r="F41" s="20" t="s">
        <v>232</v>
      </c>
      <c r="G41" s="8" t="s">
        <v>291</v>
      </c>
      <c r="H41" s="4">
        <v>1</v>
      </c>
      <c r="I41" s="12">
        <v>39.299245463044379</v>
      </c>
      <c r="J41" s="12">
        <v>0.40647014904618572</v>
      </c>
      <c r="K41" s="13">
        <v>0</v>
      </c>
      <c r="L41" s="13">
        <v>0.11843044629929873</v>
      </c>
      <c r="M41" s="12">
        <v>10.486517739220142</v>
      </c>
      <c r="N41" s="12">
        <v>0.1889462655715341</v>
      </c>
      <c r="O41" s="12">
        <v>15.59834894836246</v>
      </c>
      <c r="P41" s="12">
        <v>0.17156754113689232</v>
      </c>
      <c r="Q41" s="14">
        <v>0.15804621818900211</v>
      </c>
      <c r="R41" s="14">
        <v>1.1233677273237895E-2</v>
      </c>
      <c r="S41" s="12">
        <v>19.899309493960558</v>
      </c>
      <c r="T41" s="12">
        <v>0.74622410602352096</v>
      </c>
      <c r="U41" s="14">
        <v>7.9333875284909352</v>
      </c>
      <c r="V41" s="14">
        <v>8.3951190777681844E-2</v>
      </c>
      <c r="W41" s="13">
        <v>0</v>
      </c>
      <c r="X41" s="13">
        <v>5.9146151223819395E-2</v>
      </c>
      <c r="Y41" s="13">
        <v>0</v>
      </c>
      <c r="Z41" s="13">
        <v>0.13908588266834088</v>
      </c>
      <c r="AA41" s="14">
        <f t="shared" si="0"/>
        <v>93.374855391267474</v>
      </c>
      <c r="AB41" s="17"/>
      <c r="AC41" s="16">
        <v>0</v>
      </c>
      <c r="AD41" s="17">
        <v>242</v>
      </c>
      <c r="AE41" s="16">
        <v>0</v>
      </c>
      <c r="AF41" s="17">
        <v>1800</v>
      </c>
      <c r="AG41" s="17">
        <f t="shared" si="1"/>
        <v>0</v>
      </c>
      <c r="AH41" s="13">
        <f t="shared" si="2"/>
        <v>0</v>
      </c>
      <c r="AI41" s="17"/>
      <c r="AJ41" s="17">
        <v>0</v>
      </c>
      <c r="AK41" s="17">
        <v>551</v>
      </c>
      <c r="AL41" s="17">
        <v>0</v>
      </c>
      <c r="AM41" s="17">
        <v>883</v>
      </c>
      <c r="AN41" s="17">
        <v>0</v>
      </c>
      <c r="AO41" s="17">
        <v>1800</v>
      </c>
      <c r="AP41" s="18">
        <v>891</v>
      </c>
      <c r="AQ41" s="18">
        <v>46</v>
      </c>
      <c r="AR41" s="18">
        <v>70</v>
      </c>
      <c r="AS41" s="18">
        <v>19</v>
      </c>
      <c r="AT41" s="18">
        <v>63</v>
      </c>
      <c r="AU41" s="18">
        <v>11</v>
      </c>
      <c r="AV41" s="17">
        <v>0</v>
      </c>
      <c r="AW41" s="17">
        <v>90</v>
      </c>
      <c r="AX41" s="17">
        <v>0</v>
      </c>
      <c r="AY41" s="17">
        <v>62</v>
      </c>
      <c r="AZ41" s="17">
        <v>0</v>
      </c>
      <c r="BA41" s="17">
        <v>84</v>
      </c>
      <c r="BB41" s="18">
        <v>127</v>
      </c>
      <c r="BC41" s="18">
        <v>5</v>
      </c>
      <c r="BD41" s="17">
        <v>0</v>
      </c>
      <c r="BE41" s="17">
        <v>133</v>
      </c>
      <c r="BF41" s="17">
        <v>0</v>
      </c>
      <c r="BG41" s="17">
        <v>200</v>
      </c>
      <c r="BH41" s="17">
        <v>0</v>
      </c>
      <c r="BI41" s="17">
        <v>273</v>
      </c>
      <c r="BJ41" s="17">
        <v>0</v>
      </c>
      <c r="BK41" s="17">
        <v>1900</v>
      </c>
      <c r="BL41" s="17">
        <v>0</v>
      </c>
      <c r="BM41" s="17">
        <v>2400</v>
      </c>
      <c r="BN41" s="17">
        <v>0</v>
      </c>
      <c r="BO41" s="17">
        <v>4000</v>
      </c>
      <c r="BP41" s="17">
        <v>0</v>
      </c>
      <c r="BQ41" s="17">
        <v>5200</v>
      </c>
      <c r="BR41" s="17">
        <v>0</v>
      </c>
      <c r="BS41" s="17">
        <v>618</v>
      </c>
      <c r="BT41" s="17">
        <v>0</v>
      </c>
      <c r="BU41" s="17">
        <v>428</v>
      </c>
      <c r="BV41" s="17">
        <v>0</v>
      </c>
      <c r="BW41" s="17">
        <v>391</v>
      </c>
      <c r="BX41" s="17">
        <v>0</v>
      </c>
      <c r="BY41" s="17">
        <v>884.00000000000011</v>
      </c>
      <c r="BZ41" s="17">
        <v>0</v>
      </c>
      <c r="CA41" s="17">
        <v>1072</v>
      </c>
      <c r="CB41" s="17">
        <v>0</v>
      </c>
      <c r="CC41" s="17">
        <v>628</v>
      </c>
      <c r="CD41" s="18">
        <v>47.26</v>
      </c>
      <c r="CE41" s="18">
        <v>0.5</v>
      </c>
    </row>
    <row r="42" spans="1:83" s="5" customFormat="1" x14ac:dyDescent="0.2">
      <c r="A42" s="6" t="s">
        <v>183</v>
      </c>
      <c r="B42" s="9">
        <v>142.80000000000001</v>
      </c>
      <c r="C42" s="9">
        <v>2864.5099999999998</v>
      </c>
      <c r="D42" s="9">
        <v>-1288.7099999999998</v>
      </c>
      <c r="E42" s="9">
        <v>2880.3199999999997</v>
      </c>
      <c r="F42" s="20" t="s">
        <v>232</v>
      </c>
      <c r="G42" s="8" t="s">
        <v>291</v>
      </c>
      <c r="H42" s="21">
        <v>4</v>
      </c>
      <c r="I42" s="22">
        <v>39.769895109308379</v>
      </c>
      <c r="J42" s="22">
        <v>0.40647014904618572</v>
      </c>
      <c r="K42" s="23">
        <v>0</v>
      </c>
      <c r="L42" s="23">
        <v>0.12793824269234105</v>
      </c>
      <c r="M42" s="22">
        <v>9.8441004362769267</v>
      </c>
      <c r="N42" s="22">
        <v>0.1889462655715341</v>
      </c>
      <c r="O42" s="22">
        <v>17.142456818594493</v>
      </c>
      <c r="P42" s="22">
        <v>0.18586483623163336</v>
      </c>
      <c r="Q42" s="24">
        <v>0.15559288637070878</v>
      </c>
      <c r="R42" s="24">
        <v>1.1491922727795088E-2</v>
      </c>
      <c r="S42" s="22">
        <v>20.645533599984081</v>
      </c>
      <c r="T42" s="22">
        <v>0.77938962184678851</v>
      </c>
      <c r="U42" s="24">
        <v>6.9539569694179795</v>
      </c>
      <c r="V42" s="24">
        <v>6.9959325648068213E-2</v>
      </c>
      <c r="W42" s="23">
        <v>0</v>
      </c>
      <c r="X42" s="23">
        <v>6.2398587238163841E-2</v>
      </c>
      <c r="Y42" s="23">
        <v>0</v>
      </c>
      <c r="Z42" s="23">
        <v>0.15031357336150186</v>
      </c>
      <c r="AA42" s="23">
        <f t="shared" si="0"/>
        <v>94.511535819952556</v>
      </c>
      <c r="AB42" s="23"/>
      <c r="AC42" s="16">
        <v>0</v>
      </c>
      <c r="AD42" s="16">
        <v>257</v>
      </c>
      <c r="AE42" s="16">
        <v>0</v>
      </c>
      <c r="AF42" s="16">
        <v>1900</v>
      </c>
      <c r="AG42" s="17">
        <f t="shared" si="1"/>
        <v>0</v>
      </c>
      <c r="AH42" s="13">
        <f t="shared" si="2"/>
        <v>0</v>
      </c>
      <c r="AJ42" s="16">
        <v>0</v>
      </c>
      <c r="AK42" s="16">
        <v>560</v>
      </c>
      <c r="AL42" s="16">
        <v>0</v>
      </c>
      <c r="AM42" s="16">
        <v>914</v>
      </c>
      <c r="AN42" s="16">
        <v>0</v>
      </c>
      <c r="AO42" s="16">
        <v>1800</v>
      </c>
      <c r="AP42" s="8">
        <v>1159</v>
      </c>
      <c r="AQ42" s="8">
        <v>54</v>
      </c>
      <c r="AR42" s="16">
        <v>0</v>
      </c>
      <c r="AS42" s="16">
        <v>208</v>
      </c>
      <c r="AT42" s="8">
        <v>71</v>
      </c>
      <c r="AU42" s="8">
        <v>11.999999999999998</v>
      </c>
      <c r="AV42" s="16">
        <v>0</v>
      </c>
      <c r="AW42" s="16">
        <v>83</v>
      </c>
      <c r="AX42" s="16">
        <v>0</v>
      </c>
      <c r="AY42" s="16">
        <v>59</v>
      </c>
      <c r="AZ42" s="16">
        <v>0</v>
      </c>
      <c r="BA42" s="16">
        <v>77</v>
      </c>
      <c r="BB42" s="8">
        <v>129</v>
      </c>
      <c r="BC42" s="8">
        <v>5.9999999999999991</v>
      </c>
      <c r="BD42" s="16">
        <v>0</v>
      </c>
      <c r="BE42" s="16">
        <v>129</v>
      </c>
      <c r="BF42" s="16">
        <v>0</v>
      </c>
      <c r="BG42" s="16">
        <v>197</v>
      </c>
      <c r="BH42" s="16">
        <v>0</v>
      </c>
      <c r="BI42" s="16">
        <v>266</v>
      </c>
      <c r="BJ42" s="16">
        <v>0</v>
      </c>
      <c r="BK42" s="16">
        <v>1900</v>
      </c>
      <c r="BL42" s="16">
        <v>0</v>
      </c>
      <c r="BM42" s="16">
        <v>2400</v>
      </c>
      <c r="BN42" s="16">
        <v>0</v>
      </c>
      <c r="BO42" s="16">
        <v>3900</v>
      </c>
      <c r="BP42" s="16">
        <v>0</v>
      </c>
      <c r="BQ42" s="16">
        <v>4900</v>
      </c>
      <c r="BR42" s="16">
        <v>0</v>
      </c>
      <c r="BS42" s="16">
        <v>585</v>
      </c>
      <c r="BT42" s="16">
        <v>0</v>
      </c>
      <c r="BU42" s="16">
        <v>404</v>
      </c>
      <c r="BV42" s="16">
        <v>0</v>
      </c>
      <c r="BW42" s="16">
        <v>350.00000000000006</v>
      </c>
      <c r="BX42" s="16">
        <v>0</v>
      </c>
      <c r="BY42" s="16">
        <v>859.99999999999989</v>
      </c>
      <c r="BZ42" s="16">
        <v>0</v>
      </c>
      <c r="CA42" s="16">
        <v>1053</v>
      </c>
      <c r="CB42" s="16">
        <v>0</v>
      </c>
      <c r="CC42" s="16">
        <v>615</v>
      </c>
      <c r="CD42" s="8">
        <v>46.53</v>
      </c>
      <c r="CE42" s="8">
        <v>0.52</v>
      </c>
    </row>
    <row r="43" spans="1:83" s="5" customFormat="1" x14ac:dyDescent="0.2">
      <c r="A43" s="6" t="s">
        <v>182</v>
      </c>
      <c r="B43" s="9">
        <v>142.82</v>
      </c>
      <c r="C43" s="20">
        <v>2864.5699999999997</v>
      </c>
      <c r="D43" s="20">
        <v>-1288.7699999999998</v>
      </c>
      <c r="E43" s="20">
        <v>2880.3799999999997</v>
      </c>
      <c r="F43" s="20" t="s">
        <v>232</v>
      </c>
      <c r="G43" s="8" t="s">
        <v>251</v>
      </c>
      <c r="H43" s="21">
        <v>4</v>
      </c>
      <c r="I43" s="22">
        <v>43.898776096988058</v>
      </c>
      <c r="J43" s="22">
        <v>0.38507698330691276</v>
      </c>
      <c r="K43" s="23">
        <v>0</v>
      </c>
      <c r="L43" s="23">
        <v>0.10208370864108568</v>
      </c>
      <c r="M43" s="22">
        <v>23.731650955784684</v>
      </c>
      <c r="N43" s="22">
        <v>0.26452477180014777</v>
      </c>
      <c r="O43" s="22">
        <v>2.9835595403705577</v>
      </c>
      <c r="P43" s="22">
        <v>5.0469451684435819E-2</v>
      </c>
      <c r="Q43" s="24">
        <v>4.971225000225965E-2</v>
      </c>
      <c r="R43" s="24">
        <v>8.6512227276659658E-3</v>
      </c>
      <c r="S43" s="23">
        <v>0</v>
      </c>
      <c r="T43" s="23">
        <v>1.9070171598378867</v>
      </c>
      <c r="U43" s="24">
        <v>18.567205026997303</v>
      </c>
      <c r="V43" s="24">
        <v>0.15391051642575007</v>
      </c>
      <c r="W43" s="23">
        <v>0</v>
      </c>
      <c r="X43" s="23">
        <v>5.6375557581970423E-2</v>
      </c>
      <c r="Y43" s="23">
        <v>0</v>
      </c>
      <c r="Z43" s="23">
        <v>0.12419200725904574</v>
      </c>
      <c r="AA43" s="23">
        <f t="shared" si="0"/>
        <v>89.230903870142868</v>
      </c>
      <c r="AB43" s="23"/>
      <c r="AC43" s="16">
        <v>0</v>
      </c>
      <c r="AD43" s="16">
        <v>167</v>
      </c>
      <c r="AE43" s="16">
        <v>0</v>
      </c>
      <c r="AF43" s="16">
        <v>1356</v>
      </c>
      <c r="AG43" s="17">
        <f t="shared" si="1"/>
        <v>0</v>
      </c>
      <c r="AH43" s="13">
        <f t="shared" si="2"/>
        <v>0</v>
      </c>
      <c r="AJ43" s="16">
        <v>0</v>
      </c>
      <c r="AK43" s="16">
        <v>592</v>
      </c>
      <c r="AL43" s="16">
        <v>0</v>
      </c>
      <c r="AM43" s="16">
        <v>1042</v>
      </c>
      <c r="AN43" s="16">
        <v>0</v>
      </c>
      <c r="AO43" s="16">
        <v>913.00000000000011</v>
      </c>
      <c r="AP43" s="8">
        <v>57.999999999999993</v>
      </c>
      <c r="AQ43" s="8">
        <v>17</v>
      </c>
      <c r="AR43" s="16">
        <v>0</v>
      </c>
      <c r="AS43" s="16">
        <v>194</v>
      </c>
      <c r="AT43" s="16">
        <v>0</v>
      </c>
      <c r="AU43" s="4">
        <v>166</v>
      </c>
      <c r="AV43" s="16">
        <v>0</v>
      </c>
      <c r="AW43" s="16">
        <v>117</v>
      </c>
      <c r="AX43" s="16">
        <v>0</v>
      </c>
      <c r="AY43" s="16">
        <v>79.000000000000014</v>
      </c>
      <c r="AZ43" s="16">
        <v>11</v>
      </c>
      <c r="BA43" s="4">
        <v>2.9999999999999996</v>
      </c>
      <c r="BB43" s="8">
        <v>398</v>
      </c>
      <c r="BC43" s="8">
        <v>9</v>
      </c>
      <c r="BD43" s="16">
        <v>0</v>
      </c>
      <c r="BE43" s="16">
        <v>212</v>
      </c>
      <c r="BF43" s="8">
        <v>17</v>
      </c>
      <c r="BG43" s="8">
        <v>5</v>
      </c>
      <c r="BH43" s="16">
        <v>0</v>
      </c>
      <c r="BI43" s="16">
        <v>414</v>
      </c>
      <c r="BJ43" s="16">
        <v>0</v>
      </c>
      <c r="BK43" s="16">
        <v>2900</v>
      </c>
      <c r="BL43" s="16">
        <v>0</v>
      </c>
      <c r="BM43" s="16">
        <v>3600</v>
      </c>
      <c r="BN43" s="16">
        <v>0</v>
      </c>
      <c r="BO43" s="16">
        <v>5900</v>
      </c>
      <c r="BP43" s="16">
        <v>0</v>
      </c>
      <c r="BQ43" s="16">
        <v>7700</v>
      </c>
      <c r="BR43" s="16">
        <v>0</v>
      </c>
      <c r="BS43" s="16">
        <v>1037</v>
      </c>
      <c r="BT43" s="16">
        <v>0</v>
      </c>
      <c r="BU43" s="16">
        <v>669</v>
      </c>
      <c r="BV43" s="16">
        <v>0</v>
      </c>
      <c r="BW43" s="16">
        <v>488.00000000000006</v>
      </c>
      <c r="BX43" s="16">
        <v>0</v>
      </c>
      <c r="BY43" s="16">
        <v>1399</v>
      </c>
      <c r="BZ43" s="16">
        <v>0</v>
      </c>
      <c r="CA43" s="16">
        <v>1700.0000000000002</v>
      </c>
      <c r="CB43" s="16">
        <v>0</v>
      </c>
      <c r="CC43" s="16">
        <v>1128</v>
      </c>
      <c r="CD43" s="8">
        <v>51.48</v>
      </c>
      <c r="CE43" s="8">
        <v>0.4</v>
      </c>
    </row>
    <row r="44" spans="1:83" x14ac:dyDescent="0.2">
      <c r="A44" s="10" t="s">
        <v>135</v>
      </c>
      <c r="B44" s="20">
        <v>143.30000000000001</v>
      </c>
      <c r="C44" s="20">
        <v>2865</v>
      </c>
      <c r="D44" s="20">
        <v>-1289.2</v>
      </c>
      <c r="E44" s="20">
        <v>2880.81</v>
      </c>
      <c r="F44" s="20" t="s">
        <v>232</v>
      </c>
      <c r="G44" s="8" t="s">
        <v>286</v>
      </c>
      <c r="H44" s="4">
        <v>2</v>
      </c>
      <c r="I44" s="12">
        <v>39.983826766701114</v>
      </c>
      <c r="J44" s="12">
        <v>0.44925648052473155</v>
      </c>
      <c r="K44" s="14">
        <v>0.18598584172354662</v>
      </c>
      <c r="L44" s="14">
        <v>4.9874230202099051E-2</v>
      </c>
      <c r="M44" s="12">
        <v>18.478944772896035</v>
      </c>
      <c r="N44" s="12">
        <v>0.28341939835730112</v>
      </c>
      <c r="O44" s="12">
        <v>5.9619720545070081</v>
      </c>
      <c r="P44" s="12">
        <v>8.578377056844616E-2</v>
      </c>
      <c r="Q44" s="14">
        <v>8.3025913640137547E-2</v>
      </c>
      <c r="R44" s="14">
        <v>1.0717186364123509E-2</v>
      </c>
      <c r="S44" s="12">
        <v>4.2617687832898863</v>
      </c>
      <c r="T44" s="12">
        <v>0.72964134811188719</v>
      </c>
      <c r="U44" s="14">
        <v>16.426449662166416</v>
      </c>
      <c r="V44" s="14">
        <v>0.18189424668497736</v>
      </c>
      <c r="W44" s="13">
        <v>0</v>
      </c>
      <c r="X44" s="13">
        <v>5.7821084699456848E-2</v>
      </c>
      <c r="Y44" s="13">
        <v>0</v>
      </c>
      <c r="Z44" s="13">
        <v>0.15008443681674347</v>
      </c>
      <c r="AA44" s="14">
        <f>I44+K44+M44+O44+Q44+S44+U44+W44+Y44</f>
        <v>85.38197379492415</v>
      </c>
      <c r="AB44" s="17"/>
      <c r="AC44" s="16">
        <v>0</v>
      </c>
      <c r="AD44" s="17">
        <v>212</v>
      </c>
      <c r="AE44" s="16">
        <v>0</v>
      </c>
      <c r="AF44" s="17">
        <v>1500</v>
      </c>
      <c r="AG44" s="17">
        <f>AC44+AE44</f>
        <v>0</v>
      </c>
      <c r="AH44" s="13">
        <f>AG44/10000</f>
        <v>0</v>
      </c>
      <c r="AI44" s="17"/>
      <c r="AJ44" s="17">
        <v>0</v>
      </c>
      <c r="AK44" s="17">
        <v>658</v>
      </c>
      <c r="AL44" s="17">
        <v>0</v>
      </c>
      <c r="AM44" s="17">
        <v>1231</v>
      </c>
      <c r="AN44" s="17">
        <v>0</v>
      </c>
      <c r="AO44" s="17">
        <v>1380.0000000000002</v>
      </c>
      <c r="AP44" s="18">
        <v>244.00000000000003</v>
      </c>
      <c r="AQ44" s="18">
        <v>28</v>
      </c>
      <c r="AR44" s="17">
        <v>51.000000000000007</v>
      </c>
      <c r="AS44" s="18">
        <v>17</v>
      </c>
      <c r="AT44" s="17">
        <v>0</v>
      </c>
      <c r="AU44" s="17">
        <v>168.99999999999997</v>
      </c>
      <c r="AV44" s="17">
        <v>0</v>
      </c>
      <c r="AW44" s="17">
        <v>134</v>
      </c>
      <c r="AX44" s="17">
        <v>0</v>
      </c>
      <c r="AY44" s="17">
        <v>92.999999999999986</v>
      </c>
      <c r="AZ44" s="17">
        <v>0</v>
      </c>
      <c r="BA44" s="17">
        <v>124</v>
      </c>
      <c r="BB44" s="18">
        <v>248.99999999999997</v>
      </c>
      <c r="BC44" s="18">
        <v>8</v>
      </c>
      <c r="BD44" s="17">
        <v>0</v>
      </c>
      <c r="BE44" s="17">
        <v>214</v>
      </c>
      <c r="BF44" s="17">
        <v>0</v>
      </c>
      <c r="BG44" s="17">
        <v>341</v>
      </c>
      <c r="BH44" s="17">
        <v>0</v>
      </c>
      <c r="BI44" s="17">
        <v>422</v>
      </c>
      <c r="BJ44" s="17">
        <v>0</v>
      </c>
      <c r="BK44" s="17">
        <v>3000</v>
      </c>
      <c r="BL44" s="17">
        <v>0</v>
      </c>
      <c r="BM44" s="17">
        <v>3700</v>
      </c>
      <c r="BN44" s="17">
        <v>0</v>
      </c>
      <c r="BO44" s="17">
        <v>6200</v>
      </c>
      <c r="BP44" s="17">
        <v>0</v>
      </c>
      <c r="BQ44" s="17">
        <v>8100.0000000000009</v>
      </c>
      <c r="BR44" s="17">
        <v>0</v>
      </c>
      <c r="BS44" s="17">
        <v>998</v>
      </c>
      <c r="BT44" s="17">
        <v>0</v>
      </c>
      <c r="BU44" s="17">
        <v>601</v>
      </c>
      <c r="BV44" s="17">
        <v>0</v>
      </c>
      <c r="BW44" s="17">
        <v>578</v>
      </c>
      <c r="BX44" s="17">
        <v>0</v>
      </c>
      <c r="BY44" s="17">
        <v>1462</v>
      </c>
      <c r="BZ44" s="17">
        <v>0</v>
      </c>
      <c r="CA44" s="17">
        <v>1800</v>
      </c>
      <c r="CB44" s="17">
        <v>0</v>
      </c>
      <c r="CC44" s="17">
        <v>1047</v>
      </c>
      <c r="CD44" s="18">
        <v>52.82</v>
      </c>
      <c r="CE44" s="18">
        <v>0.51</v>
      </c>
    </row>
    <row r="45" spans="1:83" x14ac:dyDescent="0.2">
      <c r="A45" s="10" t="s">
        <v>127</v>
      </c>
      <c r="B45" s="20">
        <v>147.18</v>
      </c>
      <c r="C45" s="20">
        <v>2868.8799999999997</v>
      </c>
      <c r="D45" s="20">
        <v>-1293.0799999999997</v>
      </c>
      <c r="E45" s="20">
        <v>2884.6899999999996</v>
      </c>
      <c r="F45" s="20" t="s">
        <v>232</v>
      </c>
      <c r="G45" s="8" t="s">
        <v>291</v>
      </c>
      <c r="H45" s="4">
        <v>2</v>
      </c>
      <c r="I45" s="12">
        <v>39.513177120437106</v>
      </c>
      <c r="J45" s="12">
        <v>0.42786331478545869</v>
      </c>
      <c r="K45" s="13">
        <v>0</v>
      </c>
      <c r="L45" s="13">
        <v>0.11809683940831481</v>
      </c>
      <c r="M45" s="12">
        <v>18.554523279124648</v>
      </c>
      <c r="N45" s="12">
        <v>0.28341939835730112</v>
      </c>
      <c r="O45" s="12">
        <v>9.2074580410132221</v>
      </c>
      <c r="P45" s="12">
        <v>0.11437836075792822</v>
      </c>
      <c r="Q45" s="14">
        <v>0.10588063636844913</v>
      </c>
      <c r="R45" s="14">
        <v>1.1104554545959299E-2</v>
      </c>
      <c r="S45" s="12">
        <v>7.3627445127654072</v>
      </c>
      <c r="T45" s="12">
        <v>0.74622410602352096</v>
      </c>
      <c r="U45" s="14">
        <v>12.942475244892618</v>
      </c>
      <c r="V45" s="14">
        <v>0.13991865129613643</v>
      </c>
      <c r="W45" s="13">
        <v>0</v>
      </c>
      <c r="X45" s="13">
        <v>6.1073520713801295E-2</v>
      </c>
      <c r="Y45" s="13">
        <v>0</v>
      </c>
      <c r="Z45" s="13">
        <v>0.15329234844336087</v>
      </c>
      <c r="AA45" s="14">
        <f t="shared" si="0"/>
        <v>87.68625883460146</v>
      </c>
      <c r="AB45" s="17"/>
      <c r="AC45" s="16">
        <v>0</v>
      </c>
      <c r="AD45" s="17">
        <v>225.99999999999997</v>
      </c>
      <c r="AE45" s="16">
        <v>0</v>
      </c>
      <c r="AF45" s="17">
        <v>1700.0000000000002</v>
      </c>
      <c r="AG45" s="17">
        <f t="shared" si="1"/>
        <v>0</v>
      </c>
      <c r="AH45" s="13">
        <f t="shared" si="2"/>
        <v>0</v>
      </c>
      <c r="AI45" s="17"/>
      <c r="AJ45" s="17">
        <v>0</v>
      </c>
      <c r="AK45" s="17">
        <v>601</v>
      </c>
      <c r="AL45" s="17">
        <v>0</v>
      </c>
      <c r="AM45" s="17">
        <v>1039</v>
      </c>
      <c r="AN45" s="17">
        <v>0</v>
      </c>
      <c r="AO45" s="17">
        <v>1600</v>
      </c>
      <c r="AP45" s="18">
        <v>466</v>
      </c>
      <c r="AQ45" s="18">
        <v>36</v>
      </c>
      <c r="AR45" s="17">
        <v>0</v>
      </c>
      <c r="AS45" s="17">
        <v>248.99999999999997</v>
      </c>
      <c r="AT45" s="18">
        <v>42</v>
      </c>
      <c r="AU45" s="18">
        <v>10</v>
      </c>
      <c r="AV45" s="17">
        <v>0</v>
      </c>
      <c r="AW45" s="17">
        <v>115.99999999999999</v>
      </c>
      <c r="AX45" s="17">
        <v>0</v>
      </c>
      <c r="AY45" s="17">
        <v>67</v>
      </c>
      <c r="AZ45" s="17">
        <v>0</v>
      </c>
      <c r="BA45" s="17">
        <v>115.99999999999999</v>
      </c>
      <c r="BB45" s="18">
        <v>223</v>
      </c>
      <c r="BC45" s="18">
        <v>7</v>
      </c>
      <c r="BD45" s="17">
        <v>0</v>
      </c>
      <c r="BE45" s="17">
        <v>188</v>
      </c>
      <c r="BF45" s="17">
        <v>0</v>
      </c>
      <c r="BG45" s="17">
        <v>307</v>
      </c>
      <c r="BH45" s="17">
        <v>0</v>
      </c>
      <c r="BI45" s="17">
        <v>365</v>
      </c>
      <c r="BJ45" s="17">
        <v>0</v>
      </c>
      <c r="BK45" s="17">
        <v>2700</v>
      </c>
      <c r="BL45" s="17">
        <v>0</v>
      </c>
      <c r="BM45" s="17">
        <v>3300</v>
      </c>
      <c r="BN45" s="17">
        <v>0</v>
      </c>
      <c r="BO45" s="17">
        <v>5400</v>
      </c>
      <c r="BP45" s="17">
        <v>0</v>
      </c>
      <c r="BQ45" s="17">
        <v>7100</v>
      </c>
      <c r="BR45" s="17">
        <v>0</v>
      </c>
      <c r="BS45" s="17">
        <v>714</v>
      </c>
      <c r="BT45" s="17">
        <v>0</v>
      </c>
      <c r="BU45" s="17">
        <v>524</v>
      </c>
      <c r="BV45" s="17">
        <v>0</v>
      </c>
      <c r="BW45" s="17">
        <v>488.00000000000006</v>
      </c>
      <c r="BX45" s="17">
        <v>0</v>
      </c>
      <c r="BY45" s="17">
        <v>1271</v>
      </c>
      <c r="BZ45" s="17">
        <v>0</v>
      </c>
      <c r="CA45" s="17">
        <v>1500</v>
      </c>
      <c r="CB45" s="17">
        <v>0</v>
      </c>
      <c r="CC45" s="17">
        <v>950</v>
      </c>
      <c r="CD45" s="18">
        <v>51.42</v>
      </c>
      <c r="CE45" s="18">
        <v>0.51</v>
      </c>
    </row>
    <row r="46" spans="1:83" x14ac:dyDescent="0.2">
      <c r="A46" s="6" t="s">
        <v>101</v>
      </c>
      <c r="B46" s="20">
        <v>149</v>
      </c>
      <c r="C46" s="8">
        <v>2870.7</v>
      </c>
      <c r="D46" s="8">
        <v>-1294.8999999999999</v>
      </c>
      <c r="E46" s="8">
        <v>2886.5099999999998</v>
      </c>
      <c r="F46" s="20" t="s">
        <v>232</v>
      </c>
      <c r="G46" s="8" t="s">
        <v>287</v>
      </c>
      <c r="H46" s="4">
        <v>1</v>
      </c>
      <c r="I46" s="12">
        <v>43.428126450724051</v>
      </c>
      <c r="J46" s="12">
        <v>0.38507698330691276</v>
      </c>
      <c r="K46" s="13">
        <v>0</v>
      </c>
      <c r="L46" s="13">
        <v>9.9915263849690072E-2</v>
      </c>
      <c r="M46" s="12">
        <v>22.786919627927013</v>
      </c>
      <c r="N46" s="12">
        <v>0.26452477180014777</v>
      </c>
      <c r="O46" s="12">
        <v>6.2622152514965697</v>
      </c>
      <c r="P46" s="12">
        <v>7.1486475473705138E-2</v>
      </c>
      <c r="Q46" s="14">
        <v>5.784698182081123E-2</v>
      </c>
      <c r="R46" s="14">
        <v>8.5221000003873684E-3</v>
      </c>
      <c r="S46" s="12">
        <v>4.6100066994341962</v>
      </c>
      <c r="T46" s="12">
        <v>0.56381376899554925</v>
      </c>
      <c r="U46" s="14">
        <v>15.698872675426507</v>
      </c>
      <c r="V46" s="14">
        <v>0.13991865129613643</v>
      </c>
      <c r="W46" s="13">
        <v>0</v>
      </c>
      <c r="X46" s="13">
        <v>4.8907000808290579E-2</v>
      </c>
      <c r="Y46" s="13">
        <v>0</v>
      </c>
      <c r="Z46" s="13">
        <v>0.11983841290863638</v>
      </c>
      <c r="AA46" s="14">
        <f t="shared" si="0"/>
        <v>92.843987686829138</v>
      </c>
      <c r="AB46" s="17"/>
      <c r="AC46" s="16">
        <v>0</v>
      </c>
      <c r="AD46" s="17">
        <v>178</v>
      </c>
      <c r="AE46" s="16">
        <v>0</v>
      </c>
      <c r="AF46" s="17">
        <v>1353</v>
      </c>
      <c r="AG46" s="17">
        <f t="shared" si="1"/>
        <v>0</v>
      </c>
      <c r="AH46" s="13">
        <f t="shared" si="2"/>
        <v>0</v>
      </c>
      <c r="AI46" s="17"/>
      <c r="AJ46" s="17">
        <v>0</v>
      </c>
      <c r="AK46" s="17">
        <v>598</v>
      </c>
      <c r="AL46" s="17">
        <v>0</v>
      </c>
      <c r="AM46" s="17">
        <v>980</v>
      </c>
      <c r="AN46" s="17">
        <v>0</v>
      </c>
      <c r="AO46" s="17">
        <v>1263</v>
      </c>
      <c r="AP46" s="18">
        <v>307</v>
      </c>
      <c r="AQ46" s="18">
        <v>27</v>
      </c>
      <c r="AR46" s="17">
        <v>0</v>
      </c>
      <c r="AS46" s="17">
        <v>231</v>
      </c>
      <c r="AT46" s="18">
        <v>34</v>
      </c>
      <c r="AU46" s="18">
        <v>8</v>
      </c>
      <c r="AV46" s="17">
        <v>0</v>
      </c>
      <c r="AW46" s="17">
        <v>110</v>
      </c>
      <c r="AX46" s="17">
        <v>0</v>
      </c>
      <c r="AY46" s="17">
        <v>69</v>
      </c>
      <c r="AZ46" s="17">
        <v>0</v>
      </c>
      <c r="BA46" s="17">
        <v>112.99999999999999</v>
      </c>
      <c r="BB46" s="18">
        <v>254.99999999999997</v>
      </c>
      <c r="BC46" s="18">
        <v>7</v>
      </c>
      <c r="BD46" s="17">
        <v>0</v>
      </c>
      <c r="BE46" s="17">
        <v>178</v>
      </c>
      <c r="BF46" s="17">
        <v>0</v>
      </c>
      <c r="BG46" s="17">
        <v>292</v>
      </c>
      <c r="BH46" s="17">
        <v>0</v>
      </c>
      <c r="BI46" s="17">
        <v>347</v>
      </c>
      <c r="BJ46" s="17">
        <v>0</v>
      </c>
      <c r="BK46" s="17">
        <v>2600</v>
      </c>
      <c r="BL46" s="17">
        <v>0</v>
      </c>
      <c r="BM46" s="17">
        <v>3200</v>
      </c>
      <c r="BN46" s="17">
        <v>0</v>
      </c>
      <c r="BO46" s="17">
        <v>5100</v>
      </c>
      <c r="BP46" s="17">
        <v>0</v>
      </c>
      <c r="BQ46" s="17">
        <v>6600</v>
      </c>
      <c r="BR46" s="17">
        <v>0</v>
      </c>
      <c r="BS46" s="17">
        <v>857</v>
      </c>
      <c r="BT46" s="17">
        <v>0</v>
      </c>
      <c r="BU46" s="17">
        <v>606</v>
      </c>
      <c r="BV46" s="17">
        <v>0</v>
      </c>
      <c r="BW46" s="17">
        <v>490</v>
      </c>
      <c r="BX46" s="17">
        <v>0</v>
      </c>
      <c r="BY46" s="17">
        <v>1168</v>
      </c>
      <c r="BZ46" s="17">
        <v>0</v>
      </c>
      <c r="CA46" s="17">
        <v>1427</v>
      </c>
      <c r="CB46" s="17">
        <v>0</v>
      </c>
      <c r="CC46" s="17">
        <v>909</v>
      </c>
      <c r="CD46" s="18">
        <v>49.16</v>
      </c>
      <c r="CE46" s="18">
        <v>0.43</v>
      </c>
    </row>
    <row r="47" spans="1:83" x14ac:dyDescent="0.2">
      <c r="A47" s="6" t="s">
        <v>141</v>
      </c>
      <c r="B47" s="20">
        <v>152.78</v>
      </c>
      <c r="C47" s="20">
        <v>2874.48</v>
      </c>
      <c r="D47" s="20">
        <v>-1298.68</v>
      </c>
      <c r="E47" s="20">
        <v>2890.29</v>
      </c>
      <c r="F47" s="20" t="s">
        <v>232</v>
      </c>
      <c r="G47" s="8" t="s">
        <v>293</v>
      </c>
      <c r="H47" s="4">
        <v>3</v>
      </c>
      <c r="I47" s="12">
        <v>38.550484662169822</v>
      </c>
      <c r="J47" s="12">
        <v>0.3636838175676399</v>
      </c>
      <c r="K47" s="14">
        <v>0.18465141415961087</v>
      </c>
      <c r="L47" s="14">
        <v>4.4703323391847981E-2</v>
      </c>
      <c r="M47" s="12">
        <v>18.913521183710564</v>
      </c>
      <c r="N47" s="12">
        <v>0.24563014524299434</v>
      </c>
      <c r="O47" s="12">
        <v>4.48949363269963</v>
      </c>
      <c r="P47" s="12">
        <v>6.5767557435808727E-2</v>
      </c>
      <c r="Q47" s="14">
        <v>5.3585931820617549E-2</v>
      </c>
      <c r="R47" s="14">
        <v>8.5221000003873684E-3</v>
      </c>
      <c r="S47" s="12">
        <v>4.8421653101970694</v>
      </c>
      <c r="T47" s="12">
        <v>0.61356204273045056</v>
      </c>
      <c r="U47" s="14">
        <v>18.665148082904597</v>
      </c>
      <c r="V47" s="14">
        <v>0.16790238155536369</v>
      </c>
      <c r="W47" s="13">
        <v>0</v>
      </c>
      <c r="X47" s="13">
        <v>4.6738710132060948E-2</v>
      </c>
      <c r="Y47" s="13">
        <v>0</v>
      </c>
      <c r="Z47" s="13">
        <v>0.1299204208780054</v>
      </c>
      <c r="AA47" s="14">
        <f t="shared" si="0"/>
        <v>85.699050217661906</v>
      </c>
      <c r="AB47" s="17"/>
      <c r="AC47" s="16">
        <v>0</v>
      </c>
      <c r="AD47" s="17">
        <v>168.99999999999997</v>
      </c>
      <c r="AE47" s="16">
        <v>0</v>
      </c>
      <c r="AF47" s="17">
        <v>1271</v>
      </c>
      <c r="AG47" s="17">
        <f t="shared" si="1"/>
        <v>0</v>
      </c>
      <c r="AH47" s="13">
        <f t="shared" si="2"/>
        <v>0</v>
      </c>
      <c r="AI47" s="17"/>
      <c r="AJ47" s="17">
        <v>0</v>
      </c>
      <c r="AK47" s="17">
        <v>632.00000000000011</v>
      </c>
      <c r="AL47" s="17">
        <v>0</v>
      </c>
      <c r="AM47" s="17">
        <v>1046</v>
      </c>
      <c r="AN47" s="17">
        <v>0</v>
      </c>
      <c r="AO47" s="17">
        <v>1104</v>
      </c>
      <c r="AP47" s="18">
        <v>270</v>
      </c>
      <c r="AQ47" s="18">
        <v>26</v>
      </c>
      <c r="AR47" s="17">
        <v>0</v>
      </c>
      <c r="AS47" s="17">
        <v>228</v>
      </c>
      <c r="AT47" s="18">
        <v>28.999999999999996</v>
      </c>
      <c r="AU47" s="18">
        <v>8</v>
      </c>
      <c r="AV47" s="17">
        <v>0</v>
      </c>
      <c r="AW47" s="17">
        <v>115</v>
      </c>
      <c r="AX47" s="17">
        <v>0</v>
      </c>
      <c r="AY47" s="17">
        <v>75</v>
      </c>
      <c r="AZ47" s="17">
        <v>0</v>
      </c>
      <c r="BA47" s="17">
        <v>119.00000000000001</v>
      </c>
      <c r="BB47" s="18">
        <v>265</v>
      </c>
      <c r="BC47" s="18">
        <v>7</v>
      </c>
      <c r="BD47" s="17">
        <v>0</v>
      </c>
      <c r="BE47" s="17">
        <v>199</v>
      </c>
      <c r="BF47" s="17">
        <v>0</v>
      </c>
      <c r="BG47" s="17">
        <v>332</v>
      </c>
      <c r="BH47" s="17">
        <v>0</v>
      </c>
      <c r="BI47" s="17">
        <v>377</v>
      </c>
      <c r="BJ47" s="17">
        <v>0</v>
      </c>
      <c r="BK47" s="17">
        <v>2700</v>
      </c>
      <c r="BL47" s="17">
        <v>0</v>
      </c>
      <c r="BM47" s="17">
        <v>3400.0000000000005</v>
      </c>
      <c r="BN47" s="17">
        <v>0</v>
      </c>
      <c r="BO47" s="17">
        <v>5500</v>
      </c>
      <c r="BP47" s="17">
        <v>0</v>
      </c>
      <c r="BQ47" s="17">
        <v>7100</v>
      </c>
      <c r="BR47" s="17">
        <v>0</v>
      </c>
      <c r="BS47" s="17">
        <v>931</v>
      </c>
      <c r="BT47" s="17">
        <v>0</v>
      </c>
      <c r="BU47" s="17">
        <v>587</v>
      </c>
      <c r="BV47" s="17">
        <v>0</v>
      </c>
      <c r="BW47" s="17">
        <v>477</v>
      </c>
      <c r="BX47" s="17">
        <v>0</v>
      </c>
      <c r="BY47" s="17">
        <v>1300</v>
      </c>
      <c r="BZ47" s="17">
        <v>0</v>
      </c>
      <c r="CA47" s="17">
        <v>1600</v>
      </c>
      <c r="CB47" s="17">
        <v>0</v>
      </c>
      <c r="CC47" s="17">
        <v>927</v>
      </c>
      <c r="CD47" s="18">
        <v>52.36</v>
      </c>
      <c r="CE47" s="18">
        <v>0.45</v>
      </c>
    </row>
    <row r="48" spans="1:83" x14ac:dyDescent="0.2">
      <c r="A48" s="10" t="s">
        <v>128</v>
      </c>
      <c r="B48" s="20">
        <v>157.97999999999999</v>
      </c>
      <c r="C48" s="9">
        <v>2879.68</v>
      </c>
      <c r="D48" s="9">
        <v>-1303.8799999999999</v>
      </c>
      <c r="E48" s="9">
        <v>2896.24</v>
      </c>
      <c r="F48" s="20" t="s">
        <v>232</v>
      </c>
      <c r="G48" s="8" t="s">
        <v>291</v>
      </c>
      <c r="H48" s="4">
        <v>2</v>
      </c>
      <c r="I48" s="12">
        <v>42.080357009149864</v>
      </c>
      <c r="J48" s="12">
        <v>0.44925648052473155</v>
      </c>
      <c r="K48" s="13">
        <v>0</v>
      </c>
      <c r="L48" s="13">
        <v>0.11959807041774254</v>
      </c>
      <c r="M48" s="12">
        <v>15.059017366051268</v>
      </c>
      <c r="N48" s="12">
        <v>0.24563014524299434</v>
      </c>
      <c r="O48" s="12">
        <v>9.7078633693291572</v>
      </c>
      <c r="P48" s="12">
        <v>0.11437836075792822</v>
      </c>
      <c r="Q48" s="14">
        <v>8.9223804549510177E-2</v>
      </c>
      <c r="R48" s="14">
        <v>9.9424500004519304E-3</v>
      </c>
      <c r="S48" s="12">
        <v>11.956168454287969</v>
      </c>
      <c r="T48" s="12">
        <v>0.74622410602352096</v>
      </c>
      <c r="U48" s="14">
        <v>10.857687340580187</v>
      </c>
      <c r="V48" s="14">
        <v>0.11193492103690914</v>
      </c>
      <c r="W48" s="13">
        <v>0</v>
      </c>
      <c r="X48" s="13">
        <v>6.4928259693765089E-2</v>
      </c>
      <c r="Y48" s="13">
        <v>0</v>
      </c>
      <c r="Z48" s="13">
        <v>0.15008443681674347</v>
      </c>
      <c r="AA48" s="14">
        <f t="shared" si="0"/>
        <v>89.750317343947955</v>
      </c>
      <c r="AB48" s="17"/>
      <c r="AC48" s="16">
        <v>0</v>
      </c>
      <c r="AD48" s="17">
        <v>225</v>
      </c>
      <c r="AE48" s="16">
        <v>0</v>
      </c>
      <c r="AF48" s="17">
        <v>1700.0000000000002</v>
      </c>
      <c r="AG48" s="17">
        <f t="shared" si="1"/>
        <v>0</v>
      </c>
      <c r="AH48" s="13">
        <f t="shared" si="2"/>
        <v>0</v>
      </c>
      <c r="AI48" s="17"/>
      <c r="AJ48" s="17">
        <v>0</v>
      </c>
      <c r="AK48" s="17">
        <v>623</v>
      </c>
      <c r="AL48" s="17">
        <v>0</v>
      </c>
      <c r="AM48" s="17">
        <v>961.99999999999989</v>
      </c>
      <c r="AN48" s="17">
        <v>0</v>
      </c>
      <c r="AO48" s="17">
        <v>1600</v>
      </c>
      <c r="AP48" s="18">
        <v>628</v>
      </c>
      <c r="AQ48" s="18">
        <v>39</v>
      </c>
      <c r="AR48" s="17">
        <v>0</v>
      </c>
      <c r="AS48" s="17">
        <v>231.99999999999997</v>
      </c>
      <c r="AT48" s="18">
        <v>75</v>
      </c>
      <c r="AU48" s="18">
        <v>11</v>
      </c>
      <c r="AV48" s="17">
        <v>0</v>
      </c>
      <c r="AW48" s="17">
        <v>115</v>
      </c>
      <c r="AX48" s="17">
        <v>0</v>
      </c>
      <c r="AY48" s="17">
        <v>72</v>
      </c>
      <c r="AZ48" s="17">
        <v>0</v>
      </c>
      <c r="BA48" s="17">
        <v>115.99999999999999</v>
      </c>
      <c r="BB48" s="18">
        <v>235</v>
      </c>
      <c r="BC48" s="18">
        <v>7</v>
      </c>
      <c r="BD48" s="17">
        <v>0</v>
      </c>
      <c r="BE48" s="17">
        <v>176</v>
      </c>
      <c r="BF48" s="18">
        <v>37</v>
      </c>
      <c r="BG48" s="18">
        <v>5</v>
      </c>
      <c r="BH48" s="17">
        <v>0</v>
      </c>
      <c r="BI48" s="17">
        <v>345.00000000000006</v>
      </c>
      <c r="BJ48" s="17">
        <v>0</v>
      </c>
      <c r="BK48" s="17">
        <v>2500</v>
      </c>
      <c r="BL48" s="17">
        <v>0</v>
      </c>
      <c r="BM48" s="17">
        <v>3100</v>
      </c>
      <c r="BN48" s="17">
        <v>0</v>
      </c>
      <c r="BO48" s="17">
        <v>5100</v>
      </c>
      <c r="BP48" s="17">
        <v>0</v>
      </c>
      <c r="BQ48" s="17">
        <v>6500</v>
      </c>
      <c r="BR48" s="17">
        <v>0</v>
      </c>
      <c r="BS48" s="17">
        <v>784</v>
      </c>
      <c r="BT48" s="17">
        <v>0</v>
      </c>
      <c r="BU48" s="17">
        <v>479</v>
      </c>
      <c r="BV48" s="17">
        <v>0</v>
      </c>
      <c r="BW48" s="17">
        <v>465</v>
      </c>
      <c r="BX48" s="17">
        <v>0</v>
      </c>
      <c r="BY48" s="17">
        <v>1101</v>
      </c>
      <c r="BZ48" s="17">
        <v>0</v>
      </c>
      <c r="CA48" s="17">
        <v>1355</v>
      </c>
      <c r="CB48" s="17">
        <v>0</v>
      </c>
      <c r="CC48" s="17">
        <v>871</v>
      </c>
      <c r="CD48" s="18">
        <v>50.43</v>
      </c>
      <c r="CE48" s="18">
        <v>0.5</v>
      </c>
    </row>
    <row r="49" spans="1:83" x14ac:dyDescent="0.2">
      <c r="A49" s="6" t="s">
        <v>102</v>
      </c>
      <c r="B49" s="20">
        <v>161.61000000000001</v>
      </c>
      <c r="C49" s="20">
        <v>2883.31</v>
      </c>
      <c r="D49" s="20">
        <v>-1307.51</v>
      </c>
      <c r="E49" s="20">
        <v>2899.87</v>
      </c>
      <c r="F49" s="20" t="s">
        <v>232</v>
      </c>
      <c r="G49" s="8" t="s">
        <v>291</v>
      </c>
      <c r="H49" s="4">
        <v>1</v>
      </c>
      <c r="I49" s="12">
        <v>37.887296524252363</v>
      </c>
      <c r="J49" s="12">
        <v>0.42786331478545869</v>
      </c>
      <c r="K49" s="13">
        <v>0</v>
      </c>
      <c r="L49" s="13">
        <v>0.11893085663577467</v>
      </c>
      <c r="M49" s="12">
        <v>17.647581204381286</v>
      </c>
      <c r="N49" s="12">
        <v>0.28341939835730112</v>
      </c>
      <c r="O49" s="12">
        <v>7.1629448424652544</v>
      </c>
      <c r="P49" s="12">
        <v>0.1000810656631872</v>
      </c>
      <c r="Q49" s="14">
        <v>8.5221000003873698E-2</v>
      </c>
      <c r="R49" s="14">
        <v>1.0846309091402105E-2</v>
      </c>
      <c r="S49" s="12">
        <v>6.9813410807978293</v>
      </c>
      <c r="T49" s="12">
        <v>0.76280686393515484</v>
      </c>
      <c r="U49" s="14">
        <v>14.341661757853982</v>
      </c>
      <c r="V49" s="14">
        <v>0.15391051642575007</v>
      </c>
      <c r="W49" s="13">
        <v>0</v>
      </c>
      <c r="X49" s="13">
        <v>6.2519047831287713E-2</v>
      </c>
      <c r="Y49" s="13">
        <v>0</v>
      </c>
      <c r="Z49" s="13">
        <v>0.1567293966147367</v>
      </c>
      <c r="AA49" s="14">
        <f t="shared" si="0"/>
        <v>84.106046409754583</v>
      </c>
      <c r="AB49" s="17"/>
      <c r="AC49" s="16">
        <v>0</v>
      </c>
      <c r="AD49" s="17">
        <v>241</v>
      </c>
      <c r="AE49" s="16">
        <v>0</v>
      </c>
      <c r="AF49" s="17">
        <v>1700.0000000000002</v>
      </c>
      <c r="AG49" s="17">
        <f t="shared" si="1"/>
        <v>0</v>
      </c>
      <c r="AH49" s="13">
        <f t="shared" si="2"/>
        <v>0</v>
      </c>
      <c r="AI49" s="17"/>
      <c r="AJ49" s="17">
        <v>0</v>
      </c>
      <c r="AK49" s="17">
        <v>641</v>
      </c>
      <c r="AL49" s="17">
        <v>0</v>
      </c>
      <c r="AM49" s="17">
        <v>1098</v>
      </c>
      <c r="AN49" s="17">
        <v>0</v>
      </c>
      <c r="AO49" s="17">
        <v>1500</v>
      </c>
      <c r="AP49" s="18">
        <v>392</v>
      </c>
      <c r="AQ49" s="18">
        <v>34</v>
      </c>
      <c r="AR49" s="17">
        <v>0</v>
      </c>
      <c r="AS49" s="17">
        <v>243</v>
      </c>
      <c r="AT49" s="18">
        <v>71</v>
      </c>
      <c r="AU49" s="18">
        <v>11.999999999999998</v>
      </c>
      <c r="AV49" s="17">
        <v>0</v>
      </c>
      <c r="AW49" s="17">
        <v>143</v>
      </c>
      <c r="AX49" s="17">
        <v>0</v>
      </c>
      <c r="AY49" s="17">
        <v>76</v>
      </c>
      <c r="AZ49" s="17">
        <v>0</v>
      </c>
      <c r="BA49" s="17">
        <v>135</v>
      </c>
      <c r="BB49" s="18">
        <v>254.99999999999997</v>
      </c>
      <c r="BC49" s="18">
        <v>8</v>
      </c>
      <c r="BD49" s="17">
        <v>0</v>
      </c>
      <c r="BE49" s="17">
        <v>197</v>
      </c>
      <c r="BF49" s="17">
        <v>0</v>
      </c>
      <c r="BG49" s="17">
        <v>344</v>
      </c>
      <c r="BH49" s="17">
        <v>0</v>
      </c>
      <c r="BI49" s="17">
        <v>412</v>
      </c>
      <c r="BJ49" s="17">
        <v>0</v>
      </c>
      <c r="BK49" s="17">
        <v>3000</v>
      </c>
      <c r="BL49" s="17">
        <v>0</v>
      </c>
      <c r="BM49" s="17">
        <v>3700</v>
      </c>
      <c r="BN49" s="17">
        <v>0</v>
      </c>
      <c r="BO49" s="17">
        <v>6200</v>
      </c>
      <c r="BP49" s="17">
        <v>0</v>
      </c>
      <c r="BQ49" s="17">
        <v>8000</v>
      </c>
      <c r="BR49" s="17">
        <v>0</v>
      </c>
      <c r="BS49" s="17">
        <v>1008</v>
      </c>
      <c r="BT49" s="17">
        <v>0</v>
      </c>
      <c r="BU49" s="17">
        <v>716</v>
      </c>
      <c r="BV49" s="17">
        <v>0</v>
      </c>
      <c r="BW49" s="17">
        <v>587</v>
      </c>
      <c r="BX49" s="17">
        <v>0</v>
      </c>
      <c r="BY49" s="17">
        <v>1392</v>
      </c>
      <c r="BZ49" s="17">
        <v>0</v>
      </c>
      <c r="CA49" s="17">
        <v>1700.0000000000002</v>
      </c>
      <c r="CB49" s="17">
        <v>0</v>
      </c>
      <c r="CC49" s="17">
        <v>1147</v>
      </c>
      <c r="CD49" s="8">
        <v>53.35</v>
      </c>
      <c r="CE49" s="8">
        <v>0.52</v>
      </c>
    </row>
    <row r="50" spans="1:83" x14ac:dyDescent="0.2">
      <c r="A50" s="10" t="s">
        <v>123</v>
      </c>
      <c r="B50" s="20">
        <v>163.06</v>
      </c>
      <c r="C50" s="20">
        <v>2884.7599999999998</v>
      </c>
      <c r="D50" s="20">
        <v>-1308.9599999999998</v>
      </c>
      <c r="E50" s="20">
        <v>2901.3199999999997</v>
      </c>
      <c r="F50" s="20" t="s">
        <v>232</v>
      </c>
      <c r="G50" s="8" t="s">
        <v>285</v>
      </c>
      <c r="H50" s="4">
        <v>2</v>
      </c>
      <c r="I50" s="12">
        <v>41.60970736288585</v>
      </c>
      <c r="J50" s="12">
        <v>0.44925648052473155</v>
      </c>
      <c r="K50" s="14">
        <v>0.15362597329810443</v>
      </c>
      <c r="L50" s="14">
        <v>4.7038571628735558E-2</v>
      </c>
      <c r="M50" s="12">
        <v>19.744884752225314</v>
      </c>
      <c r="N50" s="12">
        <v>0.28341939835730112</v>
      </c>
      <c r="O50" s="12">
        <v>5.9190801692227843</v>
      </c>
      <c r="P50" s="12">
        <v>8.578377056844616E-2</v>
      </c>
      <c r="Q50" s="14">
        <v>7.2437850003292628E-2</v>
      </c>
      <c r="R50" s="14">
        <v>9.9424500004519304E-3</v>
      </c>
      <c r="S50" s="12">
        <v>5.2235687421646464</v>
      </c>
      <c r="T50" s="12">
        <v>0.71305859020025331</v>
      </c>
      <c r="U50" s="14">
        <v>15.363067912315779</v>
      </c>
      <c r="V50" s="14">
        <v>0.15391051642575007</v>
      </c>
      <c r="W50" s="13">
        <v>0</v>
      </c>
      <c r="X50" s="13">
        <v>5.8182466478828451E-2</v>
      </c>
      <c r="Y50" s="13">
        <v>0</v>
      </c>
      <c r="Z50" s="13">
        <v>0.14275206738447507</v>
      </c>
      <c r="AA50" s="14">
        <f t="shared" si="0"/>
        <v>88.086372762115772</v>
      </c>
      <c r="AB50" s="17"/>
      <c r="AC50" s="16">
        <v>0</v>
      </c>
      <c r="AD50" s="17">
        <v>206</v>
      </c>
      <c r="AE50" s="16">
        <v>0</v>
      </c>
      <c r="AF50" s="17">
        <v>1500</v>
      </c>
      <c r="AG50" s="17">
        <f t="shared" si="1"/>
        <v>0</v>
      </c>
      <c r="AH50" s="13">
        <f t="shared" si="2"/>
        <v>0</v>
      </c>
      <c r="AI50" s="17"/>
      <c r="AJ50" s="17">
        <v>0</v>
      </c>
      <c r="AK50" s="17">
        <v>573</v>
      </c>
      <c r="AL50" s="17">
        <v>0</v>
      </c>
      <c r="AM50" s="17">
        <v>1068</v>
      </c>
      <c r="AN50" s="17">
        <v>0</v>
      </c>
      <c r="AO50" s="17">
        <v>1330</v>
      </c>
      <c r="AP50" s="18">
        <v>251</v>
      </c>
      <c r="AQ50" s="18">
        <v>28</v>
      </c>
      <c r="AR50" s="18">
        <v>49</v>
      </c>
      <c r="AS50" s="18">
        <v>16</v>
      </c>
      <c r="AT50" s="18">
        <v>28.999999999999996</v>
      </c>
      <c r="AU50" s="18">
        <v>9</v>
      </c>
      <c r="AV50" s="17">
        <v>0</v>
      </c>
      <c r="AW50" s="17">
        <v>130</v>
      </c>
      <c r="AX50" s="17">
        <v>0</v>
      </c>
      <c r="AY50" s="17">
        <v>88</v>
      </c>
      <c r="AZ50" s="17">
        <v>0</v>
      </c>
      <c r="BA50" s="17">
        <v>127</v>
      </c>
      <c r="BB50" s="18">
        <v>241</v>
      </c>
      <c r="BC50" s="18">
        <v>7</v>
      </c>
      <c r="BD50" s="17">
        <v>0</v>
      </c>
      <c r="BE50" s="17">
        <v>220</v>
      </c>
      <c r="BF50" s="17">
        <v>0</v>
      </c>
      <c r="BG50" s="17">
        <v>339</v>
      </c>
      <c r="BH50" s="17">
        <v>0</v>
      </c>
      <c r="BI50" s="17">
        <v>408.00000000000006</v>
      </c>
      <c r="BJ50" s="17">
        <v>0</v>
      </c>
      <c r="BK50" s="17">
        <v>2900</v>
      </c>
      <c r="BL50" s="17">
        <v>0</v>
      </c>
      <c r="BM50" s="17">
        <v>3600</v>
      </c>
      <c r="BN50" s="17">
        <v>0</v>
      </c>
      <c r="BO50" s="17">
        <v>6100</v>
      </c>
      <c r="BP50" s="17">
        <v>0</v>
      </c>
      <c r="BQ50" s="17">
        <v>7800</v>
      </c>
      <c r="BR50" s="17">
        <v>0</v>
      </c>
      <c r="BS50" s="17">
        <v>777.99999999999989</v>
      </c>
      <c r="BT50" s="17">
        <v>0</v>
      </c>
      <c r="BU50" s="17">
        <v>587</v>
      </c>
      <c r="BV50" s="17">
        <v>0</v>
      </c>
      <c r="BW50" s="17">
        <v>564</v>
      </c>
      <c r="BX50" s="17">
        <v>0</v>
      </c>
      <c r="BY50" s="17">
        <v>1411</v>
      </c>
      <c r="BZ50" s="17">
        <v>0</v>
      </c>
      <c r="CA50" s="17">
        <v>1700.0000000000002</v>
      </c>
      <c r="CB50" s="17">
        <v>0</v>
      </c>
      <c r="CC50" s="17">
        <v>992</v>
      </c>
      <c r="CD50" s="18">
        <v>51.62</v>
      </c>
      <c r="CE50" s="18">
        <v>0.5</v>
      </c>
    </row>
    <row r="51" spans="1:83" x14ac:dyDescent="0.2">
      <c r="A51" s="10" t="s">
        <v>124</v>
      </c>
      <c r="B51" s="20">
        <v>168.52</v>
      </c>
      <c r="C51" s="20">
        <v>2890.22</v>
      </c>
      <c r="D51" s="20">
        <v>-1314.4199999999998</v>
      </c>
      <c r="E51" s="20">
        <v>2916.1199999999994</v>
      </c>
      <c r="F51" s="20" t="s">
        <v>232</v>
      </c>
      <c r="G51" s="8" t="s">
        <v>291</v>
      </c>
      <c r="H51" s="4">
        <v>2</v>
      </c>
      <c r="I51" s="12">
        <v>38.37933933625564</v>
      </c>
      <c r="J51" s="12">
        <v>0.44925648052473155</v>
      </c>
      <c r="K51" s="13">
        <v>0</v>
      </c>
      <c r="L51" s="13">
        <v>0.12560299445545348</v>
      </c>
      <c r="M51" s="12">
        <v>16.608376743737846</v>
      </c>
      <c r="N51" s="12">
        <v>0.28341939835730112</v>
      </c>
      <c r="O51" s="12">
        <v>10.093890336887164</v>
      </c>
      <c r="P51" s="12">
        <v>0.14297295094741028</v>
      </c>
      <c r="Q51" s="14">
        <v>0.10019923636819088</v>
      </c>
      <c r="R51" s="14">
        <v>1.1233677273237895E-2</v>
      </c>
      <c r="S51" s="12">
        <v>7.196916933649069</v>
      </c>
      <c r="T51" s="12">
        <v>0.79597237975842228</v>
      </c>
      <c r="U51" s="14">
        <v>12.284857583800777</v>
      </c>
      <c r="V51" s="14">
        <v>0.13991865129613643</v>
      </c>
      <c r="W51" s="13">
        <v>0</v>
      </c>
      <c r="X51" s="13">
        <v>6.516918088001282E-2</v>
      </c>
      <c r="Y51" s="13">
        <v>0</v>
      </c>
      <c r="Z51" s="13">
        <v>0.16291608332321314</v>
      </c>
      <c r="AA51" s="14">
        <f t="shared" si="0"/>
        <v>84.66358017069868</v>
      </c>
      <c r="AB51" s="17"/>
      <c r="AC51" s="16">
        <v>0</v>
      </c>
      <c r="AD51" s="17">
        <v>250</v>
      </c>
      <c r="AE51" s="16">
        <v>0</v>
      </c>
      <c r="AF51" s="17">
        <v>1800</v>
      </c>
      <c r="AG51" s="17">
        <f t="shared" si="1"/>
        <v>0</v>
      </c>
      <c r="AH51" s="13">
        <f t="shared" si="2"/>
        <v>0</v>
      </c>
      <c r="AI51" s="17"/>
      <c r="AJ51" s="17">
        <v>0</v>
      </c>
      <c r="AK51" s="17">
        <v>645</v>
      </c>
      <c r="AL51" s="17">
        <v>0</v>
      </c>
      <c r="AM51" s="17">
        <v>1021</v>
      </c>
      <c r="AN51" s="17">
        <v>0</v>
      </c>
      <c r="AO51" s="17">
        <v>1700.0000000000002</v>
      </c>
      <c r="AP51" s="18">
        <v>663</v>
      </c>
      <c r="AQ51" s="18">
        <v>44</v>
      </c>
      <c r="AR51" s="17">
        <v>0</v>
      </c>
      <c r="AS51" s="17">
        <v>247</v>
      </c>
      <c r="AT51" s="18">
        <v>50</v>
      </c>
      <c r="AU51" s="18">
        <v>11</v>
      </c>
      <c r="AV51" s="17">
        <v>0</v>
      </c>
      <c r="AW51" s="17">
        <v>122.00000000000001</v>
      </c>
      <c r="AX51" s="17">
        <v>0</v>
      </c>
      <c r="AY51" s="17">
        <v>85</v>
      </c>
      <c r="AZ51" s="17">
        <v>0</v>
      </c>
      <c r="BA51" s="17">
        <v>118</v>
      </c>
      <c r="BB51" s="18">
        <v>201</v>
      </c>
      <c r="BC51" s="18">
        <v>7</v>
      </c>
      <c r="BD51" s="17">
        <v>0</v>
      </c>
      <c r="BE51" s="17">
        <v>203</v>
      </c>
      <c r="BF51" s="17">
        <v>0</v>
      </c>
      <c r="BG51" s="17">
        <v>306</v>
      </c>
      <c r="BH51" s="17">
        <v>0</v>
      </c>
      <c r="BI51" s="17">
        <v>379.00000000000006</v>
      </c>
      <c r="BJ51" s="17">
        <v>0</v>
      </c>
      <c r="BK51" s="17">
        <v>2700</v>
      </c>
      <c r="BL51" s="17">
        <v>0</v>
      </c>
      <c r="BM51" s="17">
        <v>3400.0000000000005</v>
      </c>
      <c r="BN51" s="17">
        <v>0</v>
      </c>
      <c r="BO51" s="17">
        <v>5600.0000000000009</v>
      </c>
      <c r="BP51" s="17">
        <v>0</v>
      </c>
      <c r="BQ51" s="17">
        <v>7200</v>
      </c>
      <c r="BR51" s="17">
        <v>0</v>
      </c>
      <c r="BS51" s="17">
        <v>984</v>
      </c>
      <c r="BT51" s="17">
        <v>0</v>
      </c>
      <c r="BU51" s="17">
        <v>615</v>
      </c>
      <c r="BV51" s="17">
        <v>0</v>
      </c>
      <c r="BW51" s="17">
        <v>527</v>
      </c>
      <c r="BX51" s="17">
        <v>0</v>
      </c>
      <c r="BY51" s="17">
        <v>1297</v>
      </c>
      <c r="BZ51" s="17">
        <v>0</v>
      </c>
      <c r="CA51" s="17">
        <v>1600</v>
      </c>
      <c r="CB51" s="17">
        <v>0</v>
      </c>
      <c r="CC51" s="17">
        <v>955</v>
      </c>
      <c r="CD51" s="18">
        <v>52.92</v>
      </c>
      <c r="CE51" s="18">
        <v>0.54</v>
      </c>
    </row>
    <row r="52" spans="1:83" x14ac:dyDescent="0.2">
      <c r="A52" s="10" t="s">
        <v>125</v>
      </c>
      <c r="B52" s="20">
        <v>178.56</v>
      </c>
      <c r="C52" s="20">
        <v>2900.2599999999998</v>
      </c>
      <c r="D52" s="20">
        <v>-1324.4599999999998</v>
      </c>
      <c r="E52" s="20">
        <v>2926.1599999999994</v>
      </c>
      <c r="F52" s="20" t="s">
        <v>232</v>
      </c>
      <c r="G52" s="8" t="s">
        <v>291</v>
      </c>
      <c r="H52" s="4">
        <v>2</v>
      </c>
      <c r="I52" s="12">
        <v>41.288809876796762</v>
      </c>
      <c r="J52" s="12">
        <v>0.42786331478545869</v>
      </c>
      <c r="K52" s="13">
        <v>0</v>
      </c>
      <c r="L52" s="13">
        <v>0.111424701588636</v>
      </c>
      <c r="M52" s="12">
        <v>20.122777283368382</v>
      </c>
      <c r="N52" s="12">
        <v>0.28341939835730112</v>
      </c>
      <c r="O52" s="12">
        <v>8.6927554176025446</v>
      </c>
      <c r="P52" s="12">
        <v>0.11437836075792822</v>
      </c>
      <c r="Q52" s="14">
        <v>0.12796062273308911</v>
      </c>
      <c r="R52" s="14">
        <v>1.1491922727795088E-2</v>
      </c>
      <c r="S52" s="12">
        <v>6.9813410807978293</v>
      </c>
      <c r="T52" s="12">
        <v>0.69647583228861953</v>
      </c>
      <c r="U52" s="14">
        <v>13.837954613187893</v>
      </c>
      <c r="V52" s="14">
        <v>0.13991865129613643</v>
      </c>
      <c r="W52" s="13">
        <v>0</v>
      </c>
      <c r="X52" s="13">
        <v>5.5411872836979473E-2</v>
      </c>
      <c r="Y52" s="13">
        <v>0</v>
      </c>
      <c r="Z52" s="13">
        <v>0.13977329230261604</v>
      </c>
      <c r="AA52" s="14">
        <f t="shared" si="0"/>
        <v>91.051598894486489</v>
      </c>
      <c r="AB52" s="17"/>
      <c r="AC52" s="16">
        <v>0</v>
      </c>
      <c r="AD52" s="17">
        <v>203</v>
      </c>
      <c r="AE52" s="16">
        <v>0</v>
      </c>
      <c r="AF52" s="17">
        <v>1500</v>
      </c>
      <c r="AG52" s="17">
        <f t="shared" si="1"/>
        <v>0</v>
      </c>
      <c r="AH52" s="13">
        <f t="shared" si="2"/>
        <v>0</v>
      </c>
      <c r="AI52" s="17"/>
      <c r="AJ52" s="17">
        <v>0</v>
      </c>
      <c r="AK52" s="17">
        <v>559</v>
      </c>
      <c r="AL52" s="17">
        <v>0</v>
      </c>
      <c r="AM52" s="17">
        <v>997</v>
      </c>
      <c r="AN52" s="17">
        <v>0</v>
      </c>
      <c r="AO52" s="17">
        <v>1500</v>
      </c>
      <c r="AP52" s="18">
        <v>470</v>
      </c>
      <c r="AQ52" s="18">
        <v>35</v>
      </c>
      <c r="AR52" s="17">
        <v>0</v>
      </c>
      <c r="AS52" s="17">
        <v>243</v>
      </c>
      <c r="AT52" s="18">
        <v>56</v>
      </c>
      <c r="AU52" s="18">
        <v>10</v>
      </c>
      <c r="AV52" s="17">
        <v>0</v>
      </c>
      <c r="AW52" s="17">
        <v>122.00000000000001</v>
      </c>
      <c r="AX52" s="17">
        <v>0</v>
      </c>
      <c r="AY52" s="17">
        <v>73</v>
      </c>
      <c r="AZ52" s="17">
        <v>0</v>
      </c>
      <c r="BA52" s="17">
        <v>110</v>
      </c>
      <c r="BB52" s="18">
        <v>233</v>
      </c>
      <c r="BC52" s="18">
        <v>7</v>
      </c>
      <c r="BD52" s="17">
        <v>0</v>
      </c>
      <c r="BE52" s="17">
        <v>189</v>
      </c>
      <c r="BF52" s="17">
        <v>0</v>
      </c>
      <c r="BG52" s="17">
        <v>300</v>
      </c>
      <c r="BH52" s="17">
        <v>0</v>
      </c>
      <c r="BI52" s="17">
        <v>357</v>
      </c>
      <c r="BJ52" s="17">
        <v>0</v>
      </c>
      <c r="BK52" s="17">
        <v>2600</v>
      </c>
      <c r="BL52" s="17">
        <v>0</v>
      </c>
      <c r="BM52" s="17">
        <v>3300</v>
      </c>
      <c r="BN52" s="17">
        <v>0</v>
      </c>
      <c r="BO52" s="17">
        <v>5300</v>
      </c>
      <c r="BP52" s="17">
        <v>0</v>
      </c>
      <c r="BQ52" s="17">
        <v>6899.9999999999991</v>
      </c>
      <c r="BR52" s="17">
        <v>0</v>
      </c>
      <c r="BS52" s="17">
        <v>864.99999999999989</v>
      </c>
      <c r="BT52" s="17">
        <v>0</v>
      </c>
      <c r="BU52" s="17">
        <v>488.00000000000006</v>
      </c>
      <c r="BV52" s="17">
        <v>0</v>
      </c>
      <c r="BW52" s="17">
        <v>496</v>
      </c>
      <c r="BX52" s="17">
        <v>0</v>
      </c>
      <c r="BY52" s="17">
        <v>1185</v>
      </c>
      <c r="BZ52" s="17">
        <v>0</v>
      </c>
      <c r="CA52" s="17">
        <v>1446</v>
      </c>
      <c r="CB52" s="17">
        <v>0</v>
      </c>
      <c r="CC52" s="17">
        <v>941</v>
      </c>
      <c r="CD52" s="18">
        <v>49.71</v>
      </c>
      <c r="CE52" s="18">
        <v>0.49</v>
      </c>
    </row>
    <row r="53" spans="1:83" x14ac:dyDescent="0.2">
      <c r="A53" s="10" t="s">
        <v>126</v>
      </c>
      <c r="B53" s="20">
        <v>185.64</v>
      </c>
      <c r="C53" s="20">
        <v>2907.3399999999997</v>
      </c>
      <c r="D53" s="20">
        <v>-1331.5399999999997</v>
      </c>
      <c r="E53" s="20">
        <v>2933.2399999999993</v>
      </c>
      <c r="F53" s="20" t="s">
        <v>232</v>
      </c>
      <c r="G53" s="8" t="s">
        <v>291</v>
      </c>
      <c r="H53" s="4">
        <v>2</v>
      </c>
      <c r="I53" s="12">
        <v>41.780852688800039</v>
      </c>
      <c r="J53" s="12">
        <v>0.42786331478545869</v>
      </c>
      <c r="K53" s="13">
        <v>0</v>
      </c>
      <c r="L53" s="13">
        <v>0.11175830847961996</v>
      </c>
      <c r="M53" s="12">
        <v>21.124192490897514</v>
      </c>
      <c r="N53" s="12">
        <v>0.28341939835730112</v>
      </c>
      <c r="O53" s="12">
        <v>8.4211068108024634</v>
      </c>
      <c r="P53" s="12">
        <v>0.11437836075792822</v>
      </c>
      <c r="Q53" s="14">
        <v>9.4130468186096855E-2</v>
      </c>
      <c r="R53" s="14">
        <v>1.0588063636844914E-2</v>
      </c>
      <c r="S53" s="12">
        <v>5.5718066583089563</v>
      </c>
      <c r="T53" s="12">
        <v>0.67989307437698576</v>
      </c>
      <c r="U53" s="14">
        <v>14.495572274279732</v>
      </c>
      <c r="V53" s="14">
        <v>0.13991865129613643</v>
      </c>
      <c r="W53" s="13">
        <v>0</v>
      </c>
      <c r="X53" s="13">
        <v>5.4930030464484005E-2</v>
      </c>
      <c r="Y53" s="13">
        <v>0</v>
      </c>
      <c r="Z53" s="13">
        <v>0.14068983848164959</v>
      </c>
      <c r="AA53" s="14">
        <f t="shared" si="0"/>
        <v>91.487661391274813</v>
      </c>
      <c r="AB53" s="17"/>
      <c r="AC53" s="16">
        <v>0</v>
      </c>
      <c r="AD53" s="17">
        <v>203</v>
      </c>
      <c r="AE53" s="16">
        <v>0</v>
      </c>
      <c r="AF53" s="17">
        <v>1500</v>
      </c>
      <c r="AG53" s="17">
        <f t="shared" si="1"/>
        <v>0</v>
      </c>
      <c r="AH53" s="13">
        <f t="shared" si="2"/>
        <v>0</v>
      </c>
      <c r="AI53" s="17"/>
      <c r="AJ53" s="17">
        <v>0</v>
      </c>
      <c r="AK53" s="17">
        <v>610</v>
      </c>
      <c r="AL53" s="17">
        <v>0</v>
      </c>
      <c r="AM53" s="17">
        <v>1011</v>
      </c>
      <c r="AN53" s="17">
        <v>0</v>
      </c>
      <c r="AO53" s="17">
        <v>1500</v>
      </c>
      <c r="AP53" s="18">
        <v>459.00000000000006</v>
      </c>
      <c r="AQ53" s="18">
        <v>35</v>
      </c>
      <c r="AR53" s="17">
        <v>0</v>
      </c>
      <c r="AS53" s="17">
        <v>244.00000000000003</v>
      </c>
      <c r="AT53" s="18">
        <v>40</v>
      </c>
      <c r="AU53" s="18">
        <v>10</v>
      </c>
      <c r="AV53" s="17">
        <v>0</v>
      </c>
      <c r="AW53" s="17">
        <v>121</v>
      </c>
      <c r="AX53" s="17">
        <v>0</v>
      </c>
      <c r="AY53" s="17">
        <v>80</v>
      </c>
      <c r="AZ53" s="17">
        <v>0</v>
      </c>
      <c r="BA53" s="17">
        <v>119.00000000000001</v>
      </c>
      <c r="BB53" s="18">
        <v>242</v>
      </c>
      <c r="BC53" s="18">
        <v>7</v>
      </c>
      <c r="BD53" s="17">
        <v>0</v>
      </c>
      <c r="BE53" s="17">
        <v>198.00000000000003</v>
      </c>
      <c r="BF53" s="17">
        <v>0</v>
      </c>
      <c r="BG53" s="17">
        <v>305</v>
      </c>
      <c r="BH53" s="17">
        <v>0</v>
      </c>
      <c r="BI53" s="17">
        <v>377</v>
      </c>
      <c r="BJ53" s="17">
        <v>0</v>
      </c>
      <c r="BK53" s="17">
        <v>2700</v>
      </c>
      <c r="BL53" s="17">
        <v>0</v>
      </c>
      <c r="BM53" s="17">
        <v>3400.0000000000005</v>
      </c>
      <c r="BN53" s="17">
        <v>0</v>
      </c>
      <c r="BO53" s="17">
        <v>5600.0000000000009</v>
      </c>
      <c r="BP53" s="17">
        <v>0</v>
      </c>
      <c r="BQ53" s="17">
        <v>7200</v>
      </c>
      <c r="BR53" s="17">
        <v>0</v>
      </c>
      <c r="BS53" s="17">
        <v>811</v>
      </c>
      <c r="BT53" s="17">
        <v>0</v>
      </c>
      <c r="BU53" s="17">
        <v>565</v>
      </c>
      <c r="BV53" s="17">
        <v>0</v>
      </c>
      <c r="BW53" s="17">
        <v>518</v>
      </c>
      <c r="BX53" s="17">
        <v>0</v>
      </c>
      <c r="BY53" s="17">
        <v>1224</v>
      </c>
      <c r="BZ53" s="17">
        <v>0</v>
      </c>
      <c r="CA53" s="17">
        <v>1497</v>
      </c>
      <c r="CB53" s="17">
        <v>0</v>
      </c>
      <c r="CC53" s="17">
        <v>983</v>
      </c>
      <c r="CD53" s="18">
        <v>49.54</v>
      </c>
      <c r="CE53" s="18">
        <v>0.49</v>
      </c>
    </row>
    <row r="54" spans="1:83" x14ac:dyDescent="0.2">
      <c r="A54" s="6" t="s">
        <v>117</v>
      </c>
      <c r="B54" s="20">
        <v>189</v>
      </c>
      <c r="C54" s="20">
        <v>2910.7</v>
      </c>
      <c r="D54" s="20">
        <v>-1334.8999999999999</v>
      </c>
      <c r="E54" s="20">
        <v>2936.5999999999995</v>
      </c>
      <c r="F54" s="20" t="s">
        <v>232</v>
      </c>
      <c r="G54" s="8" t="s">
        <v>286</v>
      </c>
      <c r="H54" s="4">
        <v>1</v>
      </c>
      <c r="I54" s="12">
        <v>40.069399429658205</v>
      </c>
      <c r="J54" s="12">
        <v>0.42786331478545869</v>
      </c>
      <c r="K54" s="13">
        <v>0</v>
      </c>
      <c r="L54" s="13">
        <v>0.11826364285380679</v>
      </c>
      <c r="M54" s="12">
        <v>19.518149233539472</v>
      </c>
      <c r="N54" s="12">
        <v>0.28341939835730112</v>
      </c>
      <c r="O54" s="12">
        <v>8.6212689421288395</v>
      </c>
      <c r="P54" s="12">
        <v>0.11437836075792822</v>
      </c>
      <c r="Q54" s="14">
        <v>0.10058660455002667</v>
      </c>
      <c r="R54" s="14">
        <v>1.1362800000516492E-2</v>
      </c>
      <c r="S54" s="12">
        <v>5.2235687421646464</v>
      </c>
      <c r="T54" s="12">
        <v>0.71305859020025331</v>
      </c>
      <c r="U54" s="14">
        <v>14.775409576872006</v>
      </c>
      <c r="V54" s="14">
        <v>0.15391051642575007</v>
      </c>
      <c r="W54" s="13">
        <v>0</v>
      </c>
      <c r="X54" s="13">
        <v>5.9146151223819395E-2</v>
      </c>
      <c r="Y54" s="13">
        <v>0</v>
      </c>
      <c r="Z54" s="13">
        <v>0.15168839263005215</v>
      </c>
      <c r="AA54" s="14">
        <f t="shared" si="0"/>
        <v>88.308382528913199</v>
      </c>
      <c r="AB54" s="17"/>
      <c r="AC54" s="16">
        <v>0</v>
      </c>
      <c r="AD54" s="17">
        <v>224</v>
      </c>
      <c r="AE54" s="16">
        <v>0</v>
      </c>
      <c r="AF54" s="17">
        <v>1600</v>
      </c>
      <c r="AG54" s="17">
        <f t="shared" si="1"/>
        <v>0</v>
      </c>
      <c r="AH54" s="13">
        <f t="shared" si="2"/>
        <v>0</v>
      </c>
      <c r="AI54" s="17"/>
      <c r="AJ54" s="17">
        <v>0</v>
      </c>
      <c r="AK54" s="17">
        <v>657</v>
      </c>
      <c r="AL54" s="17">
        <v>0</v>
      </c>
      <c r="AM54" s="17">
        <v>1109</v>
      </c>
      <c r="AN54" s="17">
        <v>0</v>
      </c>
      <c r="AO54" s="17">
        <v>1600</v>
      </c>
      <c r="AP54" s="18">
        <v>445</v>
      </c>
      <c r="AQ54" s="18">
        <v>36</v>
      </c>
      <c r="AR54" s="17">
        <v>0</v>
      </c>
      <c r="AS54" s="17">
        <v>252</v>
      </c>
      <c r="AT54" s="18">
        <v>64</v>
      </c>
      <c r="AU54" s="18">
        <v>11</v>
      </c>
      <c r="AV54" s="17">
        <v>0</v>
      </c>
      <c r="AW54" s="17">
        <v>129</v>
      </c>
      <c r="AX54" s="17">
        <v>0</v>
      </c>
      <c r="AY54" s="17">
        <v>78</v>
      </c>
      <c r="AZ54" s="18">
        <v>9</v>
      </c>
      <c r="BA54" s="18">
        <v>2.9999999999999996</v>
      </c>
      <c r="BB54" s="18">
        <v>218</v>
      </c>
      <c r="BC54" s="18">
        <v>7</v>
      </c>
      <c r="BD54" s="17">
        <v>0</v>
      </c>
      <c r="BE54" s="17">
        <v>191.99999999999997</v>
      </c>
      <c r="BF54" s="17">
        <v>0</v>
      </c>
      <c r="BG54" s="17">
        <v>315</v>
      </c>
      <c r="BH54" s="17">
        <v>0</v>
      </c>
      <c r="BI54" s="17">
        <v>395</v>
      </c>
      <c r="BJ54" s="17">
        <v>0</v>
      </c>
      <c r="BK54" s="17">
        <v>2800.0000000000005</v>
      </c>
      <c r="BL54" s="17">
        <v>0</v>
      </c>
      <c r="BM54" s="17">
        <v>3500</v>
      </c>
      <c r="BN54" s="17">
        <v>0</v>
      </c>
      <c r="BO54" s="17">
        <v>5800</v>
      </c>
      <c r="BP54" s="17">
        <v>0</v>
      </c>
      <c r="BQ54" s="17">
        <v>7500</v>
      </c>
      <c r="BR54" s="17">
        <v>0</v>
      </c>
      <c r="BS54" s="17">
        <v>936</v>
      </c>
      <c r="BT54" s="17">
        <v>0</v>
      </c>
      <c r="BU54" s="17">
        <v>649</v>
      </c>
      <c r="BV54" s="17">
        <v>0</v>
      </c>
      <c r="BW54" s="17">
        <v>539</v>
      </c>
      <c r="BX54" s="17">
        <v>0</v>
      </c>
      <c r="BY54" s="17">
        <v>1276</v>
      </c>
      <c r="BZ54" s="17">
        <v>0</v>
      </c>
      <c r="CA54" s="17">
        <v>1600</v>
      </c>
      <c r="CB54" s="17">
        <v>0</v>
      </c>
      <c r="CC54" s="17">
        <v>869.99999999999989</v>
      </c>
      <c r="CD54" s="18">
        <v>51.04</v>
      </c>
      <c r="CE54" s="18">
        <v>0.51</v>
      </c>
    </row>
    <row r="55" spans="1:83" x14ac:dyDescent="0.2">
      <c r="A55" s="6" t="s">
        <v>118</v>
      </c>
      <c r="B55" s="20">
        <v>197.34</v>
      </c>
      <c r="C55" s="20">
        <v>2919.04</v>
      </c>
      <c r="D55" s="20">
        <v>-1343.24</v>
      </c>
      <c r="E55" s="20">
        <v>2944.9399999999996</v>
      </c>
      <c r="F55" s="20" t="s">
        <v>232</v>
      </c>
      <c r="G55" s="8" t="s">
        <v>291</v>
      </c>
      <c r="H55" s="4">
        <v>1</v>
      </c>
      <c r="I55" s="12">
        <v>40.026613098179659</v>
      </c>
      <c r="J55" s="12">
        <v>0.42786331478545869</v>
      </c>
      <c r="K55" s="13">
        <v>0</v>
      </c>
      <c r="L55" s="13">
        <v>0.12610340479192939</v>
      </c>
      <c r="M55" s="12">
        <v>11.752457718549421</v>
      </c>
      <c r="N55" s="12">
        <v>0.22673551868584091</v>
      </c>
      <c r="O55" s="12">
        <v>13.425160093961825</v>
      </c>
      <c r="P55" s="12">
        <v>0.15727024604215128</v>
      </c>
      <c r="Q55" s="14">
        <v>0.14874938182494316</v>
      </c>
      <c r="R55" s="14">
        <v>1.1879290909630878E-2</v>
      </c>
      <c r="S55" s="12">
        <v>17.362147533480588</v>
      </c>
      <c r="T55" s="12">
        <v>0.77938962184678851</v>
      </c>
      <c r="U55" s="14">
        <v>8.8708424921750488</v>
      </c>
      <c r="V55" s="14">
        <v>9.7943055907295504E-2</v>
      </c>
      <c r="W55" s="13">
        <v>0</v>
      </c>
      <c r="X55" s="13">
        <v>6.3964574948774139E-2</v>
      </c>
      <c r="Y55" s="13">
        <v>0</v>
      </c>
      <c r="Z55" s="13">
        <v>0.15237580226432734</v>
      </c>
      <c r="AA55" s="14">
        <f t="shared" si="0"/>
        <v>91.585970318171476</v>
      </c>
      <c r="AB55" s="17"/>
      <c r="AC55" s="16">
        <v>0</v>
      </c>
      <c r="AD55" s="17">
        <v>251</v>
      </c>
      <c r="AE55" s="16">
        <v>0</v>
      </c>
      <c r="AF55" s="17">
        <v>1900</v>
      </c>
      <c r="AG55" s="17">
        <f t="shared" si="1"/>
        <v>0</v>
      </c>
      <c r="AH55" s="13">
        <f t="shared" si="2"/>
        <v>0</v>
      </c>
      <c r="AI55" s="17"/>
      <c r="AJ55" s="17">
        <v>0</v>
      </c>
      <c r="AK55" s="17">
        <v>583</v>
      </c>
      <c r="AL55" s="17">
        <v>0</v>
      </c>
      <c r="AM55" s="17">
        <v>1003</v>
      </c>
      <c r="AN55" s="17">
        <v>0</v>
      </c>
      <c r="AO55" s="17">
        <v>1800</v>
      </c>
      <c r="AP55" s="18">
        <v>908.00000000000011</v>
      </c>
      <c r="AQ55" s="18">
        <v>47.999999999999993</v>
      </c>
      <c r="AR55" s="18">
        <v>60</v>
      </c>
      <c r="AS55" s="18">
        <v>20</v>
      </c>
      <c r="AT55" s="18">
        <v>78</v>
      </c>
      <c r="AU55" s="18">
        <v>11.999999999999998</v>
      </c>
      <c r="AV55" s="17">
        <v>0</v>
      </c>
      <c r="AW55" s="17">
        <v>97</v>
      </c>
      <c r="AX55" s="17">
        <v>0</v>
      </c>
      <c r="AY55" s="17">
        <v>61.000000000000007</v>
      </c>
      <c r="AZ55" s="17">
        <v>0</v>
      </c>
      <c r="BA55" s="17">
        <v>92</v>
      </c>
      <c r="BB55" s="18">
        <v>149</v>
      </c>
      <c r="BC55" s="18">
        <v>5.9999999999999991</v>
      </c>
      <c r="BD55" s="17">
        <v>0</v>
      </c>
      <c r="BE55" s="17">
        <v>161</v>
      </c>
      <c r="BF55" s="17">
        <v>0</v>
      </c>
      <c r="BG55" s="17">
        <v>237</v>
      </c>
      <c r="BH55" s="17">
        <v>0</v>
      </c>
      <c r="BI55" s="17">
        <v>305</v>
      </c>
      <c r="BJ55" s="17">
        <v>0</v>
      </c>
      <c r="BK55" s="17">
        <v>2200</v>
      </c>
      <c r="BL55" s="17">
        <v>0</v>
      </c>
      <c r="BM55" s="17">
        <v>2700</v>
      </c>
      <c r="BN55" s="17">
        <v>0</v>
      </c>
      <c r="BO55" s="17">
        <v>4500</v>
      </c>
      <c r="BP55" s="17">
        <v>0</v>
      </c>
      <c r="BQ55" s="17">
        <v>5900</v>
      </c>
      <c r="BR55" s="17">
        <v>0</v>
      </c>
      <c r="BS55" s="17">
        <v>640</v>
      </c>
      <c r="BT55" s="17">
        <v>0</v>
      </c>
      <c r="BU55" s="17">
        <v>513</v>
      </c>
      <c r="BV55" s="17">
        <v>0</v>
      </c>
      <c r="BW55" s="17">
        <v>415</v>
      </c>
      <c r="BX55" s="17">
        <v>0</v>
      </c>
      <c r="BY55" s="17">
        <v>1024</v>
      </c>
      <c r="BZ55" s="17">
        <v>0</v>
      </c>
      <c r="CA55" s="17">
        <v>1278</v>
      </c>
      <c r="CB55" s="17">
        <v>0</v>
      </c>
      <c r="CC55" s="17">
        <v>740</v>
      </c>
      <c r="CD55" s="18">
        <v>48.63</v>
      </c>
      <c r="CE55" s="18">
        <v>0.52</v>
      </c>
    </row>
    <row r="56" spans="1:83" x14ac:dyDescent="0.2">
      <c r="A56" s="6" t="s">
        <v>119</v>
      </c>
      <c r="B56" s="20">
        <v>198.58</v>
      </c>
      <c r="C56" s="20">
        <v>2920.2799999999997</v>
      </c>
      <c r="D56" s="20">
        <v>-1344.4799999999998</v>
      </c>
      <c r="E56" s="20">
        <v>2946.1799999999994</v>
      </c>
      <c r="F56" s="20" t="s">
        <v>232</v>
      </c>
      <c r="G56" s="8" t="s">
        <v>287</v>
      </c>
      <c r="H56" s="4">
        <v>1</v>
      </c>
      <c r="I56" s="12">
        <v>43.428126450724051</v>
      </c>
      <c r="J56" s="12">
        <v>0.40647014904618572</v>
      </c>
      <c r="K56" s="13">
        <v>0</v>
      </c>
      <c r="L56" s="13">
        <v>0.10792182923330462</v>
      </c>
      <c r="M56" s="12">
        <v>20.198355789596995</v>
      </c>
      <c r="N56" s="12">
        <v>0.26452477180014777</v>
      </c>
      <c r="O56" s="12">
        <v>6.6196476288650947</v>
      </c>
      <c r="P56" s="12">
        <v>8.578377056844616E-2</v>
      </c>
      <c r="Q56" s="14">
        <v>9.1160645458689127E-2</v>
      </c>
      <c r="R56" s="14">
        <v>1.0200695455009123E-2</v>
      </c>
      <c r="S56" s="12">
        <v>7.3295789969421392</v>
      </c>
      <c r="T56" s="12">
        <v>0.63014480064208434</v>
      </c>
      <c r="U56" s="14">
        <v>14.565531599927802</v>
      </c>
      <c r="V56" s="14">
        <v>0.13991865129613643</v>
      </c>
      <c r="W56" s="13">
        <v>0</v>
      </c>
      <c r="X56" s="13">
        <v>5.2159436822635026E-2</v>
      </c>
      <c r="Y56" s="13">
        <v>0</v>
      </c>
      <c r="Z56" s="13">
        <v>0.13244092287034767</v>
      </c>
      <c r="AA56" s="14">
        <f t="shared" si="0"/>
        <v>92.232401111514747</v>
      </c>
      <c r="AB56" s="17"/>
      <c r="AC56" s="16">
        <v>0</v>
      </c>
      <c r="AD56" s="17">
        <v>195</v>
      </c>
      <c r="AE56" s="16">
        <v>0</v>
      </c>
      <c r="AF56" s="17">
        <v>1475</v>
      </c>
      <c r="AG56" s="17">
        <f t="shared" si="1"/>
        <v>0</v>
      </c>
      <c r="AH56" s="13">
        <f t="shared" si="2"/>
        <v>0</v>
      </c>
      <c r="AI56" s="17"/>
      <c r="AJ56" s="17">
        <v>0</v>
      </c>
      <c r="AK56" s="17">
        <v>600</v>
      </c>
      <c r="AL56" s="17">
        <v>0</v>
      </c>
      <c r="AM56" s="17">
        <v>1094</v>
      </c>
      <c r="AN56" s="17">
        <v>0</v>
      </c>
      <c r="AO56" s="17">
        <v>1327.0000000000002</v>
      </c>
      <c r="AP56" s="18">
        <v>343</v>
      </c>
      <c r="AQ56" s="18">
        <v>28.999999999999996</v>
      </c>
      <c r="AR56" s="17">
        <v>0</v>
      </c>
      <c r="AS56" s="17">
        <v>234</v>
      </c>
      <c r="AT56" s="18">
        <v>38</v>
      </c>
      <c r="AU56" s="18">
        <v>9</v>
      </c>
      <c r="AV56" s="17">
        <v>0</v>
      </c>
      <c r="AW56" s="17">
        <v>106</v>
      </c>
      <c r="AX56" s="17">
        <v>0</v>
      </c>
      <c r="AY56" s="17">
        <v>78</v>
      </c>
      <c r="AZ56" s="17">
        <v>0</v>
      </c>
      <c r="BA56" s="17">
        <v>117</v>
      </c>
      <c r="BB56" s="18">
        <v>257</v>
      </c>
      <c r="BC56" s="18">
        <v>7</v>
      </c>
      <c r="BD56" s="17">
        <v>0</v>
      </c>
      <c r="BE56" s="17">
        <v>183</v>
      </c>
      <c r="BF56" s="17">
        <v>0</v>
      </c>
      <c r="BG56" s="17">
        <v>301</v>
      </c>
      <c r="BH56" s="17">
        <v>0</v>
      </c>
      <c r="BI56" s="17">
        <v>374</v>
      </c>
      <c r="BJ56" s="17">
        <v>0</v>
      </c>
      <c r="BK56" s="17">
        <v>2800.0000000000005</v>
      </c>
      <c r="BL56" s="17">
        <v>0</v>
      </c>
      <c r="BM56" s="17">
        <v>3300</v>
      </c>
      <c r="BN56" s="17">
        <v>0</v>
      </c>
      <c r="BO56" s="17">
        <v>5500</v>
      </c>
      <c r="BP56" s="17">
        <v>0</v>
      </c>
      <c r="BQ56" s="17">
        <v>7000</v>
      </c>
      <c r="BR56" s="17">
        <v>0</v>
      </c>
      <c r="BS56" s="17">
        <v>825</v>
      </c>
      <c r="BT56" s="17">
        <v>0</v>
      </c>
      <c r="BU56" s="17">
        <v>522</v>
      </c>
      <c r="BV56" s="17">
        <v>0</v>
      </c>
      <c r="BW56" s="17">
        <v>468</v>
      </c>
      <c r="BX56" s="17">
        <v>0</v>
      </c>
      <c r="BY56" s="17">
        <v>1258</v>
      </c>
      <c r="BZ56" s="17">
        <v>0</v>
      </c>
      <c r="CA56" s="17">
        <v>1500</v>
      </c>
      <c r="CB56" s="17">
        <v>0</v>
      </c>
      <c r="CC56" s="17">
        <v>936</v>
      </c>
      <c r="CD56" s="18">
        <v>49.42</v>
      </c>
      <c r="CE56" s="18">
        <v>0.46</v>
      </c>
    </row>
    <row r="57" spans="1:83" x14ac:dyDescent="0.2">
      <c r="A57" s="10" t="s">
        <v>71</v>
      </c>
      <c r="B57" s="20">
        <v>205.31</v>
      </c>
      <c r="C57" s="20">
        <v>2927.0099999999998</v>
      </c>
      <c r="D57" s="20">
        <v>-1351.2099999999998</v>
      </c>
      <c r="E57" s="20">
        <v>2952.9099999999994</v>
      </c>
      <c r="F57" s="20" t="s">
        <v>232</v>
      </c>
      <c r="G57" s="8" t="s">
        <v>251</v>
      </c>
      <c r="H57" s="4">
        <v>3</v>
      </c>
      <c r="I57" s="12">
        <v>29.501175554457372</v>
      </c>
      <c r="J57" s="12">
        <v>0.40647014904618572</v>
      </c>
      <c r="K57" s="13">
        <v>0</v>
      </c>
      <c r="L57" s="13">
        <v>0.13911407354030303</v>
      </c>
      <c r="M57" s="12">
        <v>7.2555365979469091</v>
      </c>
      <c r="N57" s="12">
        <v>0.1889462655715341</v>
      </c>
      <c r="O57" s="12">
        <v>14.483159930972661</v>
      </c>
      <c r="P57" s="12">
        <v>0.20016213132637439</v>
      </c>
      <c r="Q57" s="14">
        <v>0.14862025909766455</v>
      </c>
      <c r="R57" s="14">
        <v>1.252490454602386E-2</v>
      </c>
      <c r="S57" s="12">
        <v>13.150127023925602</v>
      </c>
      <c r="T57" s="12">
        <v>0.89546892722822524</v>
      </c>
      <c r="U57" s="14">
        <v>9.3605577717115267</v>
      </c>
      <c r="V57" s="14">
        <v>0.12592678616652278</v>
      </c>
      <c r="W57" s="13">
        <v>0</v>
      </c>
      <c r="X57" s="13">
        <v>8.046767620674411E-2</v>
      </c>
      <c r="Y57" s="13">
        <v>0</v>
      </c>
      <c r="Z57" s="13">
        <v>0.1984322477607631</v>
      </c>
      <c r="AA57" s="14">
        <f t="shared" si="0"/>
        <v>73.899177138111739</v>
      </c>
      <c r="AB57" s="17"/>
      <c r="AC57" s="16">
        <v>0</v>
      </c>
      <c r="AD57" s="17">
        <v>345.00000000000006</v>
      </c>
      <c r="AE57" s="16">
        <v>0</v>
      </c>
      <c r="AF57" s="17">
        <v>2200</v>
      </c>
      <c r="AG57" s="17">
        <f t="shared" si="1"/>
        <v>0</v>
      </c>
      <c r="AH57" s="13">
        <f t="shared" si="2"/>
        <v>0</v>
      </c>
      <c r="AI57" s="17"/>
      <c r="AJ57" s="17">
        <v>0</v>
      </c>
      <c r="AK57" s="17">
        <v>646.99999999999989</v>
      </c>
      <c r="AL57" s="17">
        <v>0</v>
      </c>
      <c r="AM57" s="17">
        <v>1086</v>
      </c>
      <c r="AN57" s="17">
        <v>0</v>
      </c>
      <c r="AO57" s="17">
        <v>2000</v>
      </c>
      <c r="AP57" s="18">
        <v>1008</v>
      </c>
      <c r="AQ57" s="18">
        <v>56</v>
      </c>
      <c r="AR57" s="17">
        <v>0</v>
      </c>
      <c r="AS57" s="17">
        <v>235</v>
      </c>
      <c r="AT57" s="18">
        <v>71</v>
      </c>
      <c r="AU57" s="18">
        <v>13</v>
      </c>
      <c r="AV57" s="17">
        <v>0</v>
      </c>
      <c r="AW57" s="17">
        <v>112.99999999999999</v>
      </c>
      <c r="AX57" s="17">
        <v>0</v>
      </c>
      <c r="AY57" s="17">
        <v>68</v>
      </c>
      <c r="AZ57" s="17">
        <v>0</v>
      </c>
      <c r="BA57" s="17">
        <v>106</v>
      </c>
      <c r="BB57" s="18">
        <v>57.999999999999993</v>
      </c>
      <c r="BC57" s="18">
        <v>4</v>
      </c>
      <c r="BD57" s="17">
        <v>0</v>
      </c>
      <c r="BE57" s="17">
        <v>172</v>
      </c>
      <c r="BF57" s="17">
        <v>0</v>
      </c>
      <c r="BG57" s="17">
        <v>235</v>
      </c>
      <c r="BH57" s="17">
        <v>0</v>
      </c>
      <c r="BI57" s="17">
        <v>330</v>
      </c>
      <c r="BJ57" s="17">
        <v>0</v>
      </c>
      <c r="BK57" s="17">
        <v>2400</v>
      </c>
      <c r="BL57" s="17">
        <v>0</v>
      </c>
      <c r="BM57" s="17">
        <v>3000</v>
      </c>
      <c r="BN57" s="17">
        <v>0</v>
      </c>
      <c r="BO57" s="17">
        <v>4800</v>
      </c>
      <c r="BP57" s="17">
        <v>0</v>
      </c>
      <c r="BQ57" s="17">
        <v>6300</v>
      </c>
      <c r="BR57" s="17">
        <v>0</v>
      </c>
      <c r="BS57" s="17">
        <v>796.99999999999989</v>
      </c>
      <c r="BT57" s="17">
        <v>0</v>
      </c>
      <c r="BU57" s="17">
        <v>506</v>
      </c>
      <c r="BV57" s="17">
        <v>0</v>
      </c>
      <c r="BW57" s="17">
        <v>509</v>
      </c>
      <c r="BX57" s="17">
        <v>0</v>
      </c>
      <c r="BY57" s="17">
        <v>1076</v>
      </c>
      <c r="BZ57" s="17">
        <v>0</v>
      </c>
      <c r="CA57" s="17">
        <v>1298.9999999999998</v>
      </c>
      <c r="CB57" s="17">
        <v>0</v>
      </c>
      <c r="CC57" s="17">
        <v>771</v>
      </c>
      <c r="CD57" s="18">
        <v>57.39</v>
      </c>
      <c r="CE57" s="18">
        <v>0.6</v>
      </c>
    </row>
    <row r="58" spans="1:83" x14ac:dyDescent="0.2">
      <c r="A58" s="6" t="s">
        <v>120</v>
      </c>
      <c r="B58" s="20">
        <v>210.5</v>
      </c>
      <c r="C58" s="20">
        <v>2932.2</v>
      </c>
      <c r="D58" s="20">
        <v>-1356.3999999999999</v>
      </c>
      <c r="E58" s="20">
        <v>2958.0999999999995</v>
      </c>
      <c r="F58" s="20" t="s">
        <v>232</v>
      </c>
      <c r="G58" s="8" t="s">
        <v>251</v>
      </c>
      <c r="H58" s="4">
        <v>1</v>
      </c>
      <c r="I58" s="12">
        <v>42.251502335064039</v>
      </c>
      <c r="J58" s="12">
        <v>0.40647014904618572</v>
      </c>
      <c r="K58" s="13">
        <v>0</v>
      </c>
      <c r="L58" s="13">
        <v>0.10925625679724039</v>
      </c>
      <c r="M58" s="12">
        <v>17.931000602738585</v>
      </c>
      <c r="N58" s="12">
        <v>0.26452477180014777</v>
      </c>
      <c r="O58" s="12">
        <v>9.9938092712239772</v>
      </c>
      <c r="P58" s="12">
        <v>0.11437836075792822</v>
      </c>
      <c r="Q58" s="14">
        <v>0.10019923636819088</v>
      </c>
      <c r="R58" s="14">
        <v>1.0458940909566316E-2</v>
      </c>
      <c r="S58" s="12">
        <v>13.332537360953573</v>
      </c>
      <c r="T58" s="12">
        <v>0.69647583228861953</v>
      </c>
      <c r="U58" s="14">
        <v>12.802556593596483</v>
      </c>
      <c r="V58" s="14">
        <v>0.12592678616652278</v>
      </c>
      <c r="W58" s="13">
        <v>0</v>
      </c>
      <c r="X58" s="13">
        <v>5.4568648685112395E-2</v>
      </c>
      <c r="Y58" s="13">
        <v>0</v>
      </c>
      <c r="Z58" s="13">
        <v>0.13633624413124024</v>
      </c>
      <c r="AA58" s="14">
        <f t="shared" si="0"/>
        <v>96.411605399944847</v>
      </c>
      <c r="AB58" s="17"/>
      <c r="AC58" s="16">
        <v>0</v>
      </c>
      <c r="AD58" s="17">
        <v>204.00000000000003</v>
      </c>
      <c r="AE58" s="16">
        <v>0</v>
      </c>
      <c r="AF58" s="17">
        <v>1600</v>
      </c>
      <c r="AG58" s="17">
        <f t="shared" si="1"/>
        <v>0</v>
      </c>
      <c r="AH58" s="13">
        <f t="shared" si="2"/>
        <v>0</v>
      </c>
      <c r="AI58" s="17"/>
      <c r="AJ58" s="17">
        <v>0</v>
      </c>
      <c r="AK58" s="17">
        <v>553</v>
      </c>
      <c r="AL58" s="17">
        <v>0</v>
      </c>
      <c r="AM58" s="17">
        <v>1040</v>
      </c>
      <c r="AN58" s="17">
        <v>0</v>
      </c>
      <c r="AO58" s="17">
        <v>1600</v>
      </c>
      <c r="AP58" s="18">
        <v>657</v>
      </c>
      <c r="AQ58" s="18">
        <v>40</v>
      </c>
      <c r="AR58" s="17">
        <v>0</v>
      </c>
      <c r="AS58" s="17">
        <v>238.00000000000003</v>
      </c>
      <c r="AT58" s="18">
        <v>54</v>
      </c>
      <c r="AU58" s="18">
        <v>10</v>
      </c>
      <c r="AV58" s="17">
        <v>0</v>
      </c>
      <c r="AW58" s="17">
        <v>106</v>
      </c>
      <c r="AX58" s="17">
        <v>0</v>
      </c>
      <c r="AY58" s="17">
        <v>84</v>
      </c>
      <c r="AZ58" s="17">
        <v>0</v>
      </c>
      <c r="BA58" s="17">
        <v>104</v>
      </c>
      <c r="BB58" s="18">
        <v>207</v>
      </c>
      <c r="BC58" s="18">
        <v>7</v>
      </c>
      <c r="BD58" s="17">
        <v>0</v>
      </c>
      <c r="BE58" s="17">
        <v>179</v>
      </c>
      <c r="BF58" s="17">
        <v>0</v>
      </c>
      <c r="BG58" s="17">
        <v>280</v>
      </c>
      <c r="BH58" s="17">
        <v>0</v>
      </c>
      <c r="BI58" s="17">
        <v>348</v>
      </c>
      <c r="BJ58" s="17">
        <v>0</v>
      </c>
      <c r="BK58" s="17">
        <v>2500</v>
      </c>
      <c r="BL58" s="17">
        <v>0</v>
      </c>
      <c r="BM58" s="17">
        <v>3100</v>
      </c>
      <c r="BN58" s="17">
        <v>0</v>
      </c>
      <c r="BO58" s="17">
        <v>5100</v>
      </c>
      <c r="BP58" s="17">
        <v>0</v>
      </c>
      <c r="BQ58" s="17">
        <v>6600</v>
      </c>
      <c r="BR58" s="17">
        <v>0</v>
      </c>
      <c r="BS58" s="17">
        <v>826.00000000000011</v>
      </c>
      <c r="BT58" s="17">
        <v>0</v>
      </c>
      <c r="BU58" s="17">
        <v>530</v>
      </c>
      <c r="BV58" s="17">
        <v>0</v>
      </c>
      <c r="BW58" s="17">
        <v>480.99999999999994</v>
      </c>
      <c r="BX58" s="17">
        <v>0</v>
      </c>
      <c r="BY58" s="17">
        <v>1130</v>
      </c>
      <c r="BZ58" s="17">
        <v>0</v>
      </c>
      <c r="CA58" s="17">
        <v>1381</v>
      </c>
      <c r="CB58" s="17">
        <v>0</v>
      </c>
      <c r="CC58" s="17">
        <v>850.00000000000011</v>
      </c>
      <c r="CD58" s="18">
        <v>46.4</v>
      </c>
      <c r="CE58" s="18">
        <v>0.48</v>
      </c>
    </row>
    <row r="59" spans="1:83" s="5" customFormat="1" x14ac:dyDescent="0.2">
      <c r="A59" s="6" t="s">
        <v>264</v>
      </c>
      <c r="B59" s="9">
        <v>210.5</v>
      </c>
      <c r="C59" s="20">
        <v>2932.2</v>
      </c>
      <c r="D59" s="20">
        <v>-1356.3999999999999</v>
      </c>
      <c r="E59" s="20">
        <v>2958.0999999999995</v>
      </c>
      <c r="F59" s="20" t="s">
        <v>232</v>
      </c>
      <c r="G59" s="8" t="s">
        <v>251</v>
      </c>
      <c r="H59" s="21">
        <v>1</v>
      </c>
      <c r="I59" s="22">
        <v>40.304724252790201</v>
      </c>
      <c r="J59" s="22">
        <v>0.40647014904618572</v>
      </c>
      <c r="K59" s="23">
        <v>0</v>
      </c>
      <c r="L59" s="23">
        <v>0.11225871881609585</v>
      </c>
      <c r="M59" s="22">
        <v>17.496424191924056</v>
      </c>
      <c r="N59" s="22">
        <v>0.26452477180014777</v>
      </c>
      <c r="O59" s="22">
        <v>10.022403861413459</v>
      </c>
      <c r="P59" s="22">
        <v>0.11437836075792822</v>
      </c>
      <c r="Q59" s="24">
        <v>0.11414449091427931</v>
      </c>
      <c r="R59" s="24">
        <v>1.0975431818680702E-2</v>
      </c>
      <c r="S59" s="22">
        <v>11.143613316617913</v>
      </c>
      <c r="T59" s="22">
        <v>0.69647583228861953</v>
      </c>
      <c r="U59" s="24">
        <v>12.802556593596483</v>
      </c>
      <c r="V59" s="24">
        <v>0.12592678616652278</v>
      </c>
      <c r="W59" s="23">
        <v>0</v>
      </c>
      <c r="X59" s="23">
        <v>5.6736939361342033E-2</v>
      </c>
      <c r="Y59" s="23">
        <v>0</v>
      </c>
      <c r="Z59" s="23">
        <v>0.14023156539213283</v>
      </c>
      <c r="AA59" s="23">
        <f t="shared" si="0"/>
        <v>91.883866707256388</v>
      </c>
      <c r="AB59" s="23"/>
      <c r="AC59" s="16">
        <v>0</v>
      </c>
      <c r="AD59" s="16">
        <v>213</v>
      </c>
      <c r="AE59" s="16">
        <v>0</v>
      </c>
      <c r="AF59" s="16">
        <v>1600</v>
      </c>
      <c r="AG59" s="17">
        <f t="shared" si="1"/>
        <v>0</v>
      </c>
      <c r="AH59" s="13">
        <f t="shared" si="2"/>
        <v>0</v>
      </c>
      <c r="AJ59" s="16">
        <v>0</v>
      </c>
      <c r="AK59" s="16">
        <v>569</v>
      </c>
      <c r="AL59" s="16">
        <v>0</v>
      </c>
      <c r="AM59" s="16">
        <v>1019</v>
      </c>
      <c r="AN59" s="16">
        <v>0</v>
      </c>
      <c r="AO59" s="16">
        <v>1600</v>
      </c>
      <c r="AP59" s="8">
        <v>701</v>
      </c>
      <c r="AQ59" s="8">
        <v>41</v>
      </c>
      <c r="AR59" s="16">
        <v>0</v>
      </c>
      <c r="AS59" s="16">
        <v>251</v>
      </c>
      <c r="AT59" s="8">
        <v>66</v>
      </c>
      <c r="AU59" s="8">
        <v>11</v>
      </c>
      <c r="AV59" s="16">
        <v>0</v>
      </c>
      <c r="AW59" s="16">
        <v>112.99999999999999</v>
      </c>
      <c r="AX59" s="16">
        <v>0</v>
      </c>
      <c r="AY59" s="16">
        <v>71</v>
      </c>
      <c r="AZ59" s="16">
        <v>0</v>
      </c>
      <c r="BA59" s="16">
        <v>104</v>
      </c>
      <c r="BB59" s="8">
        <v>216</v>
      </c>
      <c r="BC59" s="8">
        <v>7</v>
      </c>
      <c r="BD59" s="16">
        <v>0</v>
      </c>
      <c r="BE59" s="16">
        <v>173</v>
      </c>
      <c r="BF59" s="16">
        <v>0</v>
      </c>
      <c r="BG59" s="16">
        <v>282</v>
      </c>
      <c r="BH59" s="16">
        <v>0</v>
      </c>
      <c r="BI59" s="16">
        <v>352</v>
      </c>
      <c r="BJ59" s="16">
        <v>0</v>
      </c>
      <c r="BK59" s="16">
        <v>2500</v>
      </c>
      <c r="BL59" s="16">
        <v>0</v>
      </c>
      <c r="BM59" s="16">
        <v>3100</v>
      </c>
      <c r="BN59" s="16">
        <v>0</v>
      </c>
      <c r="BO59" s="16">
        <v>5100</v>
      </c>
      <c r="BP59" s="16">
        <v>0</v>
      </c>
      <c r="BQ59" s="16">
        <v>6500</v>
      </c>
      <c r="BR59" s="16">
        <v>0</v>
      </c>
      <c r="BS59" s="16">
        <v>917</v>
      </c>
      <c r="BT59" s="16">
        <v>0</v>
      </c>
      <c r="BU59" s="16">
        <v>579</v>
      </c>
      <c r="BV59" s="16">
        <v>0</v>
      </c>
      <c r="BW59" s="16">
        <v>462</v>
      </c>
      <c r="BX59" s="16">
        <v>0</v>
      </c>
      <c r="BY59" s="16">
        <v>1193</v>
      </c>
      <c r="BZ59" s="16">
        <v>0</v>
      </c>
      <c r="CA59" s="16">
        <v>1460</v>
      </c>
      <c r="CB59" s="16">
        <v>0</v>
      </c>
      <c r="CC59" s="16">
        <v>900</v>
      </c>
      <c r="CD59" s="8">
        <v>48.83</v>
      </c>
      <c r="CE59" s="8">
        <v>0.49</v>
      </c>
    </row>
    <row r="60" spans="1:83" x14ac:dyDescent="0.2">
      <c r="A60" s="10" t="s">
        <v>137</v>
      </c>
      <c r="B60" s="20">
        <v>218.22</v>
      </c>
      <c r="C60" s="18">
        <v>2939.9199999999996</v>
      </c>
      <c r="D60" s="18">
        <v>-1364.1199999999997</v>
      </c>
      <c r="E60" s="18">
        <v>2965.8199999999993</v>
      </c>
      <c r="F60" s="20" t="s">
        <v>232</v>
      </c>
      <c r="G60" s="8" t="s">
        <v>286</v>
      </c>
      <c r="H60" s="4">
        <v>2</v>
      </c>
      <c r="I60" s="12">
        <v>33.073834232915956</v>
      </c>
      <c r="J60" s="12">
        <v>0.44925648052473155</v>
      </c>
      <c r="K60" s="13">
        <v>0</v>
      </c>
      <c r="L60" s="13">
        <v>0.14028169765874682</v>
      </c>
      <c r="M60" s="12">
        <v>8.91826373497641</v>
      </c>
      <c r="N60" s="12">
        <v>0.22673551868584091</v>
      </c>
      <c r="O60" s="12">
        <v>11.680890092403418</v>
      </c>
      <c r="P60" s="12">
        <v>0.17156754113689232</v>
      </c>
      <c r="Q60" s="14">
        <v>0.13286728636967579</v>
      </c>
      <c r="R60" s="14">
        <v>1.2783150000581054E-2</v>
      </c>
      <c r="S60" s="12">
        <v>11.160196074529548</v>
      </c>
      <c r="T60" s="12">
        <v>0.94521720096312645</v>
      </c>
      <c r="U60" s="14">
        <v>9.9622079722849133</v>
      </c>
      <c r="V60" s="14">
        <v>0.12592678616652278</v>
      </c>
      <c r="W60" s="13">
        <v>0</v>
      </c>
      <c r="X60" s="13">
        <v>8.2274585103602138E-2</v>
      </c>
      <c r="Y60" s="13">
        <v>0</v>
      </c>
      <c r="Z60" s="13">
        <v>0.20141102284262216</v>
      </c>
      <c r="AA60" s="14">
        <f t="shared" si="0"/>
        <v>74.928259393479919</v>
      </c>
      <c r="AB60" s="17"/>
      <c r="AC60" s="16">
        <v>0</v>
      </c>
      <c r="AD60" s="17">
        <v>335</v>
      </c>
      <c r="AE60" s="16">
        <v>0</v>
      </c>
      <c r="AF60" s="17">
        <v>2200</v>
      </c>
      <c r="AG60" s="17">
        <f t="shared" si="1"/>
        <v>0</v>
      </c>
      <c r="AH60" s="13">
        <f t="shared" si="2"/>
        <v>0</v>
      </c>
      <c r="AI60" s="17"/>
      <c r="AJ60" s="17">
        <v>0</v>
      </c>
      <c r="AK60" s="17">
        <v>780</v>
      </c>
      <c r="AL60" s="17">
        <v>0</v>
      </c>
      <c r="AM60" s="17">
        <v>1224</v>
      </c>
      <c r="AN60" s="17">
        <v>0</v>
      </c>
      <c r="AO60" s="17">
        <v>1900</v>
      </c>
      <c r="AP60" s="18">
        <v>780</v>
      </c>
      <c r="AQ60" s="18">
        <v>51.000000000000007</v>
      </c>
      <c r="AR60" s="17">
        <v>0</v>
      </c>
      <c r="AS60" s="17">
        <v>272</v>
      </c>
      <c r="AT60" s="18">
        <v>44</v>
      </c>
      <c r="AU60" s="18">
        <v>11</v>
      </c>
      <c r="AV60" s="17">
        <v>0</v>
      </c>
      <c r="AW60" s="17">
        <v>122.00000000000001</v>
      </c>
      <c r="AX60" s="17">
        <v>0</v>
      </c>
      <c r="AY60" s="17">
        <v>78</v>
      </c>
      <c r="AZ60" s="17">
        <v>0</v>
      </c>
      <c r="BA60" s="17">
        <v>122.00000000000001</v>
      </c>
      <c r="BB60" s="18">
        <v>153</v>
      </c>
      <c r="BC60" s="18">
        <v>7</v>
      </c>
      <c r="BD60" s="17">
        <v>0</v>
      </c>
      <c r="BE60" s="17">
        <v>199</v>
      </c>
      <c r="BF60" s="17">
        <v>0</v>
      </c>
      <c r="BG60" s="17">
        <v>296</v>
      </c>
      <c r="BH60" s="17">
        <v>0</v>
      </c>
      <c r="BI60" s="17">
        <v>377</v>
      </c>
      <c r="BJ60" s="17">
        <v>0</v>
      </c>
      <c r="BK60" s="17">
        <v>2700</v>
      </c>
      <c r="BL60" s="17">
        <v>0</v>
      </c>
      <c r="BM60" s="17">
        <v>3400.0000000000005</v>
      </c>
      <c r="BN60" s="17">
        <v>0</v>
      </c>
      <c r="BO60" s="17">
        <v>5800</v>
      </c>
      <c r="BP60" s="17">
        <v>0</v>
      </c>
      <c r="BQ60" s="17">
        <v>7400</v>
      </c>
      <c r="BR60" s="17">
        <v>0</v>
      </c>
      <c r="BS60" s="17">
        <v>835</v>
      </c>
      <c r="BT60" s="17">
        <v>0</v>
      </c>
      <c r="BU60" s="17">
        <v>543</v>
      </c>
      <c r="BV60" s="17">
        <v>0</v>
      </c>
      <c r="BW60" s="17">
        <v>546</v>
      </c>
      <c r="BX60" s="17">
        <v>0</v>
      </c>
      <c r="BY60" s="17">
        <v>1300</v>
      </c>
      <c r="BZ60" s="17">
        <v>0</v>
      </c>
      <c r="CA60" s="17">
        <v>1600</v>
      </c>
      <c r="CB60" s="17">
        <v>0</v>
      </c>
      <c r="CC60" s="17">
        <v>935</v>
      </c>
      <c r="CD60" s="18">
        <v>57.6</v>
      </c>
      <c r="CE60" s="18">
        <v>0.61</v>
      </c>
    </row>
    <row r="61" spans="1:83" x14ac:dyDescent="0.2">
      <c r="A61" s="10" t="s">
        <v>145</v>
      </c>
      <c r="B61" s="20">
        <v>220.6</v>
      </c>
      <c r="C61" s="18">
        <v>2942.2999999999997</v>
      </c>
      <c r="D61" s="18">
        <v>-1366.4999999999998</v>
      </c>
      <c r="E61" s="18">
        <v>2968.1999999999994</v>
      </c>
      <c r="F61" s="20" t="s">
        <v>232</v>
      </c>
      <c r="G61" s="8" t="s">
        <v>292</v>
      </c>
      <c r="H61" s="4">
        <v>3</v>
      </c>
      <c r="I61" s="12">
        <v>38.293766673298542</v>
      </c>
      <c r="J61" s="12">
        <v>0.40647014904618572</v>
      </c>
      <c r="K61" s="13">
        <v>0</v>
      </c>
      <c r="L61" s="13">
        <v>0.15179113539769276</v>
      </c>
      <c r="M61" s="12">
        <v>2.9475617429159322</v>
      </c>
      <c r="N61" s="12">
        <v>0.13226238590007389</v>
      </c>
      <c r="O61" s="12">
        <v>21.674699363627397</v>
      </c>
      <c r="P61" s="12">
        <v>0.22875672151585644</v>
      </c>
      <c r="Q61" s="14">
        <v>0.23048406819229472</v>
      </c>
      <c r="R61" s="14">
        <v>1.2395781818745262E-2</v>
      </c>
      <c r="S61" s="12">
        <v>29.583640114354697</v>
      </c>
      <c r="T61" s="12">
        <v>0.79597237975842228</v>
      </c>
      <c r="U61" s="14">
        <v>2.4105185245298384</v>
      </c>
      <c r="V61" s="14">
        <v>2.6024869141081371E-2</v>
      </c>
      <c r="W61" s="13">
        <v>0</v>
      </c>
      <c r="X61" s="13">
        <v>7.2999119433064266E-2</v>
      </c>
      <c r="Y61" s="13">
        <v>0</v>
      </c>
      <c r="Z61" s="13">
        <v>0.14825134445867635</v>
      </c>
      <c r="AA61" s="14">
        <f t="shared" si="0"/>
        <v>95.140670486918694</v>
      </c>
      <c r="AB61" s="17"/>
      <c r="AC61" s="8">
        <v>131</v>
      </c>
      <c r="AD61" s="18">
        <v>32</v>
      </c>
      <c r="AE61" s="4">
        <v>1419</v>
      </c>
      <c r="AF61" s="15">
        <v>195</v>
      </c>
      <c r="AG61" s="17">
        <f t="shared" si="1"/>
        <v>1550</v>
      </c>
      <c r="AH61" s="13">
        <f t="shared" si="2"/>
        <v>0.155</v>
      </c>
      <c r="AI61" s="15"/>
      <c r="AJ61" s="17">
        <v>0</v>
      </c>
      <c r="AK61" s="17">
        <v>512</v>
      </c>
      <c r="AL61" s="17">
        <v>0</v>
      </c>
      <c r="AM61" s="17">
        <v>828</v>
      </c>
      <c r="AN61" s="17">
        <v>0</v>
      </c>
      <c r="AO61" s="17">
        <v>1800</v>
      </c>
      <c r="AP61" s="18">
        <v>1727</v>
      </c>
      <c r="AQ61" s="18">
        <v>66</v>
      </c>
      <c r="AR61" s="18">
        <v>131</v>
      </c>
      <c r="AS61" s="18">
        <v>26</v>
      </c>
      <c r="AT61" s="18">
        <v>84</v>
      </c>
      <c r="AU61" s="18">
        <v>13</v>
      </c>
      <c r="AV61" s="17">
        <v>0</v>
      </c>
      <c r="AW61" s="17">
        <v>76</v>
      </c>
      <c r="AX61" s="17">
        <v>0</v>
      </c>
      <c r="AY61" s="17">
        <v>45</v>
      </c>
      <c r="AZ61" s="17">
        <v>0</v>
      </c>
      <c r="BA61" s="17">
        <v>73</v>
      </c>
      <c r="BB61" s="17">
        <v>0</v>
      </c>
      <c r="BC61" s="17">
        <v>71</v>
      </c>
      <c r="BD61" s="17">
        <v>0</v>
      </c>
      <c r="BE61" s="17">
        <v>108</v>
      </c>
      <c r="BF61" s="17">
        <v>0</v>
      </c>
      <c r="BG61" s="17">
        <v>151</v>
      </c>
      <c r="BH61" s="17">
        <v>0</v>
      </c>
      <c r="BI61" s="17">
        <v>210</v>
      </c>
      <c r="BJ61" s="17">
        <v>0</v>
      </c>
      <c r="BK61" s="17">
        <v>1500</v>
      </c>
      <c r="BL61" s="17">
        <v>0</v>
      </c>
      <c r="BM61" s="17">
        <v>1900</v>
      </c>
      <c r="BN61" s="17">
        <v>0</v>
      </c>
      <c r="BO61" s="17">
        <v>3100</v>
      </c>
      <c r="BP61" s="17">
        <v>0</v>
      </c>
      <c r="BQ61" s="17">
        <v>3900</v>
      </c>
      <c r="BR61" s="17">
        <v>0</v>
      </c>
      <c r="BS61" s="17">
        <v>534</v>
      </c>
      <c r="BT61" s="17">
        <v>0</v>
      </c>
      <c r="BU61" s="17">
        <v>327</v>
      </c>
      <c r="BV61" s="17">
        <v>0</v>
      </c>
      <c r="BW61" s="17">
        <v>370</v>
      </c>
      <c r="BX61" s="17">
        <v>0</v>
      </c>
      <c r="BY61" s="17">
        <v>704</v>
      </c>
      <c r="BZ61" s="17">
        <v>0</v>
      </c>
      <c r="CA61" s="17">
        <v>840.99999999999989</v>
      </c>
      <c r="CB61" s="17">
        <v>0</v>
      </c>
      <c r="CC61" s="17">
        <v>507</v>
      </c>
      <c r="CD61" s="18">
        <v>45.29</v>
      </c>
      <c r="CE61" s="18">
        <v>0.52</v>
      </c>
    </row>
    <row r="62" spans="1:83" x14ac:dyDescent="0.2">
      <c r="A62" s="10" t="s">
        <v>129</v>
      </c>
      <c r="B62" s="20">
        <v>223.71</v>
      </c>
      <c r="C62" s="18">
        <v>2945.41</v>
      </c>
      <c r="D62" s="18">
        <v>-1369.61</v>
      </c>
      <c r="E62" s="18">
        <v>2971.3099999999995</v>
      </c>
      <c r="F62" s="20" t="s">
        <v>233</v>
      </c>
      <c r="G62" s="8" t="s">
        <v>286</v>
      </c>
      <c r="H62" s="4">
        <v>2</v>
      </c>
      <c r="I62" s="12">
        <v>42.722151981328047</v>
      </c>
      <c r="J62" s="12">
        <v>0.42786331478545869</v>
      </c>
      <c r="K62" s="13">
        <v>0</v>
      </c>
      <c r="L62" s="13">
        <v>0.10458576032346524</v>
      </c>
      <c r="M62" s="12">
        <v>23.410442304313076</v>
      </c>
      <c r="N62" s="12">
        <v>0.30231402491445458</v>
      </c>
      <c r="O62" s="12">
        <v>4.4844895794164703</v>
      </c>
      <c r="P62" s="12">
        <v>6.9198908258546563E-2</v>
      </c>
      <c r="Q62" s="14">
        <v>5.1390845456881405E-2</v>
      </c>
      <c r="R62" s="14">
        <v>9.0385909095017543E-3</v>
      </c>
      <c r="S62" s="12">
        <v>2.2220895601589294</v>
      </c>
      <c r="T62" s="12">
        <v>0.64672755855371822</v>
      </c>
      <c r="U62" s="14">
        <v>17.601766333053963</v>
      </c>
      <c r="V62" s="14">
        <v>0.16790238155536369</v>
      </c>
      <c r="W62" s="13">
        <v>0</v>
      </c>
      <c r="X62" s="13">
        <v>5.2520818602006636E-2</v>
      </c>
      <c r="Y62" s="13">
        <v>0</v>
      </c>
      <c r="Z62" s="13">
        <v>0.13106610360179735</v>
      </c>
      <c r="AA62" s="14">
        <f t="shared" si="0"/>
        <v>90.492330603727368</v>
      </c>
      <c r="AB62" s="17"/>
      <c r="AC62" s="16">
        <v>0</v>
      </c>
      <c r="AD62" s="17">
        <v>184</v>
      </c>
      <c r="AE62" s="16">
        <v>0</v>
      </c>
      <c r="AF62" s="17">
        <v>1436</v>
      </c>
      <c r="AG62" s="17">
        <f t="shared" si="1"/>
        <v>0</v>
      </c>
      <c r="AH62" s="13">
        <f t="shared" si="2"/>
        <v>0</v>
      </c>
      <c r="AI62" s="17"/>
      <c r="AJ62" s="17">
        <v>0</v>
      </c>
      <c r="AK62" s="17">
        <v>579</v>
      </c>
      <c r="AL62" s="17">
        <v>0</v>
      </c>
      <c r="AM62" s="17">
        <v>1070</v>
      </c>
      <c r="AN62" s="17">
        <v>0</v>
      </c>
      <c r="AO62" s="17">
        <v>1171</v>
      </c>
      <c r="AP62" s="18">
        <v>269</v>
      </c>
      <c r="AQ62" s="18">
        <v>28</v>
      </c>
      <c r="AR62" s="17">
        <v>0</v>
      </c>
      <c r="AS62" s="17">
        <v>243</v>
      </c>
      <c r="AT62" s="18">
        <v>40</v>
      </c>
      <c r="AU62" s="18">
        <v>9</v>
      </c>
      <c r="AV62" s="17">
        <v>0</v>
      </c>
      <c r="AW62" s="17">
        <v>132</v>
      </c>
      <c r="AX62" s="17">
        <v>0</v>
      </c>
      <c r="AY62" s="17">
        <v>79.000000000000014</v>
      </c>
      <c r="AZ62" s="17">
        <v>0</v>
      </c>
      <c r="BA62" s="17">
        <v>126</v>
      </c>
      <c r="BB62" s="18">
        <v>306</v>
      </c>
      <c r="BC62" s="18">
        <v>8</v>
      </c>
      <c r="BD62" s="17">
        <v>0</v>
      </c>
      <c r="BE62" s="17">
        <v>218</v>
      </c>
      <c r="BF62" s="17">
        <v>0</v>
      </c>
      <c r="BG62" s="17">
        <v>356</v>
      </c>
      <c r="BH62" s="17">
        <v>0</v>
      </c>
      <c r="BI62" s="17">
        <v>422</v>
      </c>
      <c r="BJ62" s="17">
        <v>0</v>
      </c>
      <c r="BK62" s="17">
        <v>3000</v>
      </c>
      <c r="BL62" s="17">
        <v>0</v>
      </c>
      <c r="BM62" s="17">
        <v>3700</v>
      </c>
      <c r="BN62" s="17">
        <v>0</v>
      </c>
      <c r="BO62" s="17">
        <v>6200</v>
      </c>
      <c r="BP62" s="17">
        <v>0</v>
      </c>
      <c r="BQ62" s="17">
        <v>8000</v>
      </c>
      <c r="BR62" s="17">
        <v>0</v>
      </c>
      <c r="BS62" s="17">
        <v>839</v>
      </c>
      <c r="BT62" s="17">
        <v>0</v>
      </c>
      <c r="BU62" s="17">
        <v>656</v>
      </c>
      <c r="BV62" s="17">
        <v>0</v>
      </c>
      <c r="BW62" s="17">
        <v>561</v>
      </c>
      <c r="BX62" s="17">
        <v>0</v>
      </c>
      <c r="BY62" s="17">
        <v>1437</v>
      </c>
      <c r="BZ62" s="17">
        <v>0</v>
      </c>
      <c r="CA62" s="17">
        <v>1700.0000000000002</v>
      </c>
      <c r="CB62" s="17">
        <v>0</v>
      </c>
      <c r="CC62" s="17">
        <v>1102</v>
      </c>
      <c r="CD62" s="18">
        <v>50.48</v>
      </c>
      <c r="CE62" s="18">
        <v>0.47</v>
      </c>
    </row>
    <row r="63" spans="1:83" x14ac:dyDescent="0.2">
      <c r="A63" s="10" t="s">
        <v>89</v>
      </c>
      <c r="B63" s="20">
        <v>228.33</v>
      </c>
      <c r="C63" s="18">
        <v>2950.0299999999997</v>
      </c>
      <c r="D63" s="18">
        <v>-1374.2299999999998</v>
      </c>
      <c r="E63" s="18">
        <v>2975.9299999999994</v>
      </c>
      <c r="F63" s="20" t="s">
        <v>233</v>
      </c>
      <c r="G63" s="8" t="s">
        <v>295</v>
      </c>
      <c r="H63" s="4">
        <v>1</v>
      </c>
      <c r="I63" s="12">
        <v>52.648580884350686</v>
      </c>
      <c r="J63" s="12">
        <v>0.40647014904618572</v>
      </c>
      <c r="K63" s="14">
        <v>0.65720557523836209</v>
      </c>
      <c r="L63" s="14">
        <v>5.8047599031205578E-2</v>
      </c>
      <c r="M63" s="12">
        <v>15.323542137851415</v>
      </c>
      <c r="N63" s="12">
        <v>0.1889462655715341</v>
      </c>
      <c r="O63" s="12">
        <v>1.5077927406913887</v>
      </c>
      <c r="P63" s="12">
        <v>3.1311076257482848E-2</v>
      </c>
      <c r="Q63" s="14">
        <v>3.2668050001484913E-2</v>
      </c>
      <c r="R63" s="14">
        <v>7.1017500003228064E-3</v>
      </c>
      <c r="S63" s="13">
        <v>0</v>
      </c>
      <c r="T63" s="13">
        <v>1.7577723386331827</v>
      </c>
      <c r="U63" s="14">
        <v>14.061824455261711</v>
      </c>
      <c r="V63" s="14">
        <v>0.11193492103690914</v>
      </c>
      <c r="W63" s="14">
        <v>2.1080603796676978E-2</v>
      </c>
      <c r="X63" s="14">
        <v>5.3002660974502108E-3</v>
      </c>
      <c r="Y63" s="12">
        <v>8.666402395851712</v>
      </c>
      <c r="Z63" s="12">
        <v>9.4175119895697032E-2</v>
      </c>
      <c r="AA63" s="14">
        <f t="shared" si="0"/>
        <v>92.919096843043434</v>
      </c>
      <c r="AB63" s="17"/>
      <c r="AC63" s="16">
        <v>0</v>
      </c>
      <c r="AD63" s="17">
        <v>170</v>
      </c>
      <c r="AE63" s="16">
        <v>0</v>
      </c>
      <c r="AF63" s="17">
        <v>1158</v>
      </c>
      <c r="AG63" s="17">
        <f t="shared" si="1"/>
        <v>0</v>
      </c>
      <c r="AH63" s="13">
        <f t="shared" si="2"/>
        <v>0</v>
      </c>
      <c r="AI63" s="17"/>
      <c r="AJ63" s="17">
        <v>0</v>
      </c>
      <c r="AK63" s="17">
        <v>585</v>
      </c>
      <c r="AL63" s="15">
        <v>501</v>
      </c>
      <c r="AM63" s="15">
        <v>157</v>
      </c>
      <c r="AN63" s="17">
        <v>0</v>
      </c>
      <c r="AO63" s="17">
        <v>640</v>
      </c>
      <c r="AP63" s="17">
        <v>0</v>
      </c>
      <c r="AQ63" s="17">
        <v>227.00000000000003</v>
      </c>
      <c r="AR63" s="17">
        <v>0</v>
      </c>
      <c r="AS63" s="17">
        <v>214.99999999999997</v>
      </c>
      <c r="AT63" s="18">
        <v>21</v>
      </c>
      <c r="AU63" s="18">
        <v>7</v>
      </c>
      <c r="AV63" s="17">
        <v>0</v>
      </c>
      <c r="AW63" s="17">
        <v>121</v>
      </c>
      <c r="AX63" s="17">
        <v>0</v>
      </c>
      <c r="AY63" s="17">
        <v>80</v>
      </c>
      <c r="AZ63" s="18">
        <v>15</v>
      </c>
      <c r="BA63" s="18">
        <v>2</v>
      </c>
      <c r="BB63" s="18">
        <v>268</v>
      </c>
      <c r="BC63" s="18">
        <v>5.9999999999999991</v>
      </c>
      <c r="BD63" s="18">
        <v>101</v>
      </c>
      <c r="BE63" s="18">
        <v>4</v>
      </c>
      <c r="BF63" s="18">
        <v>153</v>
      </c>
      <c r="BG63" s="18">
        <v>5</v>
      </c>
      <c r="BH63" s="17">
        <v>0</v>
      </c>
      <c r="BI63" s="17">
        <v>402</v>
      </c>
      <c r="BJ63" s="17">
        <v>0</v>
      </c>
      <c r="BK63" s="17">
        <v>2800.0000000000005</v>
      </c>
      <c r="BL63" s="17">
        <v>0</v>
      </c>
      <c r="BM63" s="17">
        <v>3400.0000000000005</v>
      </c>
      <c r="BN63" s="17">
        <v>0</v>
      </c>
      <c r="BO63" s="17">
        <v>5600.0000000000009</v>
      </c>
      <c r="BP63" s="17">
        <v>0</v>
      </c>
      <c r="BQ63" s="17">
        <v>7200</v>
      </c>
      <c r="BR63" s="17">
        <v>0</v>
      </c>
      <c r="BS63" s="17">
        <v>895</v>
      </c>
      <c r="BT63" s="17">
        <v>0</v>
      </c>
      <c r="BU63" s="17">
        <v>597</v>
      </c>
      <c r="BV63" s="17">
        <v>0</v>
      </c>
      <c r="BW63" s="17">
        <v>499</v>
      </c>
      <c r="BX63" s="17">
        <v>0</v>
      </c>
      <c r="BY63" s="17">
        <v>1356</v>
      </c>
      <c r="BZ63" s="17">
        <v>0</v>
      </c>
      <c r="CA63" s="17">
        <v>1600</v>
      </c>
      <c r="CB63" s="17">
        <v>0</v>
      </c>
      <c r="CC63" s="17">
        <v>973</v>
      </c>
      <c r="CD63" s="18">
        <v>51.85</v>
      </c>
      <c r="CE63" s="18">
        <v>0.37</v>
      </c>
    </row>
    <row r="64" spans="1:83" s="5" customFormat="1" x14ac:dyDescent="0.2">
      <c r="A64" s="6" t="s">
        <v>258</v>
      </c>
      <c r="B64" s="9">
        <v>230.24</v>
      </c>
      <c r="C64" s="18">
        <v>2951.8999999999996</v>
      </c>
      <c r="D64" s="18">
        <v>-1376.0999999999997</v>
      </c>
      <c r="E64" s="18">
        <v>2977.7999999999993</v>
      </c>
      <c r="F64" s="20" t="s">
        <v>233</v>
      </c>
      <c r="G64" s="8" t="s">
        <v>295</v>
      </c>
      <c r="H64" s="21">
        <v>4</v>
      </c>
      <c r="I64" s="22">
        <v>53.24758952505033</v>
      </c>
      <c r="J64" s="22">
        <v>0.51343597774255034</v>
      </c>
      <c r="K64" s="24">
        <v>1.0692100856035283</v>
      </c>
      <c r="L64" s="24">
        <v>6.505334374186833E-2</v>
      </c>
      <c r="M64" s="22">
        <v>12.886135311978625</v>
      </c>
      <c r="N64" s="22">
        <v>0.2078408921286875</v>
      </c>
      <c r="O64" s="22">
        <v>9.4791066478132997</v>
      </c>
      <c r="P64" s="22">
        <v>0.11437836075792822</v>
      </c>
      <c r="Q64" s="24">
        <v>8.7674331822167023E-2</v>
      </c>
      <c r="R64" s="24">
        <v>9.2968363640589472E-3</v>
      </c>
      <c r="S64" s="22">
        <v>3.1673067611220556</v>
      </c>
      <c r="T64" s="22">
        <v>0.58039652690718291</v>
      </c>
      <c r="U64" s="24">
        <v>6.6917494168890208</v>
      </c>
      <c r="V64" s="24">
        <v>6.5621847457887975E-2</v>
      </c>
      <c r="W64" s="23">
        <v>0</v>
      </c>
      <c r="X64" s="23">
        <v>6.8421616894357273E-2</v>
      </c>
      <c r="Y64" s="24">
        <v>0.17139413547927346</v>
      </c>
      <c r="Z64" s="24">
        <v>2.9558614273831919E-2</v>
      </c>
      <c r="AA64" s="23">
        <f t="shared" si="0"/>
        <v>86.800166215758296</v>
      </c>
      <c r="AB64" s="23"/>
      <c r="AC64" s="16">
        <v>0</v>
      </c>
      <c r="AD64" s="16">
        <v>231</v>
      </c>
      <c r="AE64" s="16">
        <v>0</v>
      </c>
      <c r="AF64" s="16">
        <v>1600</v>
      </c>
      <c r="AG64" s="17">
        <f t="shared" si="1"/>
        <v>0</v>
      </c>
      <c r="AH64" s="13">
        <f t="shared" si="2"/>
        <v>0</v>
      </c>
      <c r="AJ64" s="16">
        <v>0</v>
      </c>
      <c r="AK64" s="16">
        <v>515</v>
      </c>
      <c r="AL64" s="16">
        <v>0</v>
      </c>
      <c r="AM64" s="16">
        <v>1257</v>
      </c>
      <c r="AN64" s="16">
        <v>0</v>
      </c>
      <c r="AO64" s="16">
        <v>1445</v>
      </c>
      <c r="AP64" s="8">
        <v>87</v>
      </c>
      <c r="AQ64" s="8">
        <v>19</v>
      </c>
      <c r="AR64" s="8">
        <v>139</v>
      </c>
      <c r="AS64" s="8">
        <v>18</v>
      </c>
      <c r="AT64" s="8">
        <v>60</v>
      </c>
      <c r="AU64" s="8">
        <v>10</v>
      </c>
      <c r="AV64" s="16">
        <v>0</v>
      </c>
      <c r="AW64" s="16">
        <v>114</v>
      </c>
      <c r="AX64" s="16">
        <v>0</v>
      </c>
      <c r="AY64" s="16">
        <v>71</v>
      </c>
      <c r="AZ64" s="16">
        <v>9</v>
      </c>
      <c r="BA64" s="4">
        <v>2</v>
      </c>
      <c r="BB64" s="8">
        <v>188</v>
      </c>
      <c r="BC64" s="8">
        <v>5.9999999999999991</v>
      </c>
      <c r="BD64" s="4">
        <v>23.999999999999996</v>
      </c>
      <c r="BE64" s="4">
        <v>4</v>
      </c>
      <c r="BF64" s="8">
        <v>266</v>
      </c>
      <c r="BG64" s="8">
        <v>7</v>
      </c>
      <c r="BH64" s="16">
        <v>0</v>
      </c>
      <c r="BI64" s="16">
        <v>343</v>
      </c>
      <c r="BJ64" s="16">
        <v>0</v>
      </c>
      <c r="BK64" s="16">
        <v>2300</v>
      </c>
      <c r="BL64" s="16">
        <v>0</v>
      </c>
      <c r="BM64" s="16">
        <v>2800.0000000000005</v>
      </c>
      <c r="BN64" s="16">
        <v>0</v>
      </c>
      <c r="BO64" s="16">
        <v>4500</v>
      </c>
      <c r="BP64" s="16">
        <v>0</v>
      </c>
      <c r="BQ64" s="16">
        <v>5800</v>
      </c>
      <c r="BR64" s="16">
        <v>0</v>
      </c>
      <c r="BS64" s="16">
        <v>772.99999999999989</v>
      </c>
      <c r="BT64" s="16">
        <v>0</v>
      </c>
      <c r="BU64" s="16">
        <v>500</v>
      </c>
      <c r="BV64" s="16">
        <v>0</v>
      </c>
      <c r="BW64" s="16">
        <v>470</v>
      </c>
      <c r="BX64" s="16">
        <v>0</v>
      </c>
      <c r="BY64" s="16">
        <v>1145</v>
      </c>
      <c r="BZ64" s="16">
        <v>0</v>
      </c>
      <c r="CA64" s="16">
        <v>1386</v>
      </c>
      <c r="CB64" s="16">
        <v>0</v>
      </c>
      <c r="CC64" s="16">
        <v>754</v>
      </c>
      <c r="CD64" s="8">
        <v>54.11</v>
      </c>
      <c r="CE64" s="8">
        <v>0.45</v>
      </c>
    </row>
    <row r="65" spans="1:83" s="5" customFormat="1" x14ac:dyDescent="0.2">
      <c r="A65" s="6" t="s">
        <v>265</v>
      </c>
      <c r="B65" s="9">
        <v>230.24</v>
      </c>
      <c r="C65" s="18">
        <v>2951.8999999999996</v>
      </c>
      <c r="D65" s="18">
        <v>-1376.0999999999997</v>
      </c>
      <c r="E65" s="18">
        <v>2977.7999999999993</v>
      </c>
      <c r="F65" s="20" t="s">
        <v>233</v>
      </c>
      <c r="G65" s="8" t="s">
        <v>295</v>
      </c>
      <c r="H65" s="21">
        <v>4</v>
      </c>
      <c r="I65" s="22">
        <v>51.643102094604856</v>
      </c>
      <c r="J65" s="22">
        <v>0.53482914348182331</v>
      </c>
      <c r="K65" s="24">
        <v>1.0963990472187193</v>
      </c>
      <c r="L65" s="24">
        <v>6.6888181642279998E-2</v>
      </c>
      <c r="M65" s="22">
        <v>12.470453527721251</v>
      </c>
      <c r="N65" s="22">
        <v>0.2078408921286875</v>
      </c>
      <c r="O65" s="22">
        <v>9.8794309104660503</v>
      </c>
      <c r="P65" s="22">
        <v>0.11437836075792822</v>
      </c>
      <c r="Q65" s="24">
        <v>9.2968363640589469E-2</v>
      </c>
      <c r="R65" s="24">
        <v>9.8133272731733331E-3</v>
      </c>
      <c r="S65" s="22">
        <v>2.4376654130101683</v>
      </c>
      <c r="T65" s="22">
        <v>0.59697928481881679</v>
      </c>
      <c r="U65" s="24">
        <v>6.5434356465151158</v>
      </c>
      <c r="V65" s="24">
        <v>6.744078992473776E-2</v>
      </c>
      <c r="W65" s="23">
        <v>0</v>
      </c>
      <c r="X65" s="23">
        <v>7.2999119433064266E-2</v>
      </c>
      <c r="Y65" s="24">
        <v>0.13725279031027379</v>
      </c>
      <c r="Z65" s="24">
        <v>2.9787750818590305E-2</v>
      </c>
      <c r="AA65" s="23">
        <f t="shared" si="0"/>
        <v>84.300707793487035</v>
      </c>
      <c r="AB65" s="23"/>
      <c r="AC65" s="16">
        <v>0</v>
      </c>
      <c r="AD65" s="16">
        <v>248.99999999999997</v>
      </c>
      <c r="AE65" s="16">
        <v>0</v>
      </c>
      <c r="AF65" s="16">
        <v>1700.0000000000002</v>
      </c>
      <c r="AG65" s="17">
        <f t="shared" si="1"/>
        <v>0</v>
      </c>
      <c r="AH65" s="13">
        <f t="shared" si="2"/>
        <v>0</v>
      </c>
      <c r="AJ65" s="16">
        <v>0</v>
      </c>
      <c r="AK65" s="16">
        <v>567</v>
      </c>
      <c r="AL65" s="4">
        <v>516</v>
      </c>
      <c r="AM65" s="4">
        <v>154</v>
      </c>
      <c r="AN65" s="16">
        <v>0</v>
      </c>
      <c r="AO65" s="16">
        <v>1492.9999999999998</v>
      </c>
      <c r="AP65" s="8">
        <v>92.999999999999986</v>
      </c>
      <c r="AQ65" s="8">
        <v>20</v>
      </c>
      <c r="AR65" s="8">
        <v>151</v>
      </c>
      <c r="AS65" s="8">
        <v>20</v>
      </c>
      <c r="AT65" s="8">
        <v>57.999999999999993</v>
      </c>
      <c r="AU65" s="8">
        <v>10</v>
      </c>
      <c r="AV65" s="16">
        <v>0</v>
      </c>
      <c r="AW65" s="16">
        <v>115.99999999999999</v>
      </c>
      <c r="AX65" s="16">
        <v>0</v>
      </c>
      <c r="AY65" s="16">
        <v>64</v>
      </c>
      <c r="AZ65" s="16">
        <v>0</v>
      </c>
      <c r="BA65" s="16">
        <v>114</v>
      </c>
      <c r="BB65" s="8">
        <v>191.99999999999997</v>
      </c>
      <c r="BC65" s="8">
        <v>5.9999999999999991</v>
      </c>
      <c r="BD65" s="4">
        <v>23.999999999999996</v>
      </c>
      <c r="BE65" s="4">
        <v>4</v>
      </c>
      <c r="BF65" s="8">
        <v>277</v>
      </c>
      <c r="BG65" s="8">
        <v>8</v>
      </c>
      <c r="BH65" s="16">
        <v>0</v>
      </c>
      <c r="BI65" s="16">
        <v>350.00000000000006</v>
      </c>
      <c r="BJ65" s="16">
        <v>0</v>
      </c>
      <c r="BK65" s="16">
        <v>2300</v>
      </c>
      <c r="BL65" s="16">
        <v>0</v>
      </c>
      <c r="BM65" s="16">
        <v>2900</v>
      </c>
      <c r="BN65" s="16">
        <v>0</v>
      </c>
      <c r="BO65" s="16">
        <v>4700</v>
      </c>
      <c r="BP65" s="16">
        <v>0</v>
      </c>
      <c r="BQ65" s="16">
        <v>6000</v>
      </c>
      <c r="BR65" s="16">
        <v>0</v>
      </c>
      <c r="BS65" s="16">
        <v>749</v>
      </c>
      <c r="BT65" s="16">
        <v>0</v>
      </c>
      <c r="BU65" s="16">
        <v>503</v>
      </c>
      <c r="BV65" s="16">
        <v>0</v>
      </c>
      <c r="BW65" s="16">
        <v>515</v>
      </c>
      <c r="BX65" s="16">
        <v>0</v>
      </c>
      <c r="BY65" s="16">
        <v>1203</v>
      </c>
      <c r="BZ65" s="4">
        <v>47.999999999999993</v>
      </c>
      <c r="CA65" s="4">
        <v>13</v>
      </c>
      <c r="CB65" s="16">
        <v>0</v>
      </c>
      <c r="CC65" s="16">
        <v>849</v>
      </c>
      <c r="CD65" s="8">
        <v>55.27</v>
      </c>
      <c r="CE65" s="8">
        <v>0.47</v>
      </c>
    </row>
    <row r="66" spans="1:83" s="5" customFormat="1" x14ac:dyDescent="0.2">
      <c r="A66" s="6" t="s">
        <v>259</v>
      </c>
      <c r="B66" s="9">
        <v>230.65</v>
      </c>
      <c r="C66" s="18">
        <v>2952.2999999999997</v>
      </c>
      <c r="D66" s="18">
        <v>-1376.4999999999998</v>
      </c>
      <c r="E66" s="18">
        <v>2978.1999999999994</v>
      </c>
      <c r="F66" s="20" t="s">
        <v>233</v>
      </c>
      <c r="G66" s="8" t="s">
        <v>295</v>
      </c>
      <c r="H66" s="21">
        <v>4</v>
      </c>
      <c r="I66" s="22">
        <v>52.049572243651042</v>
      </c>
      <c r="J66" s="22">
        <v>0.53482914348182331</v>
      </c>
      <c r="K66" s="24">
        <v>0.25470886126623832</v>
      </c>
      <c r="L66" s="24">
        <v>4.6037750955783739E-2</v>
      </c>
      <c r="M66" s="22">
        <v>13.698604253936223</v>
      </c>
      <c r="N66" s="22">
        <v>0.22673551868584091</v>
      </c>
      <c r="O66" s="22">
        <v>9.250349926297444</v>
      </c>
      <c r="P66" s="22">
        <v>0.11437836075792822</v>
      </c>
      <c r="Q66" s="24">
        <v>8.9094681822231583E-2</v>
      </c>
      <c r="R66" s="24">
        <v>9.8133272731733331E-3</v>
      </c>
      <c r="S66" s="22">
        <v>3.7311205301176047</v>
      </c>
      <c r="T66" s="22">
        <v>0.61356204273045056</v>
      </c>
      <c r="U66" s="24">
        <v>7.4296803838248433</v>
      </c>
      <c r="V66" s="24">
        <v>6.9959325648068213E-2</v>
      </c>
      <c r="W66" s="23">
        <v>0</v>
      </c>
      <c r="X66" s="23">
        <v>7.3240040619312011E-2</v>
      </c>
      <c r="Y66" s="24">
        <v>0.79395812758781081</v>
      </c>
      <c r="Z66" s="24">
        <v>3.7578393340375466E-2</v>
      </c>
      <c r="AA66" s="23">
        <f t="shared" si="0"/>
        <v>87.297089008503448</v>
      </c>
      <c r="AB66" s="23"/>
      <c r="AC66" s="4">
        <v>2232</v>
      </c>
      <c r="AD66" s="4">
        <v>55</v>
      </c>
      <c r="AE66" s="16">
        <v>0</v>
      </c>
      <c r="AF66" s="16">
        <v>1700.0000000000002</v>
      </c>
      <c r="AG66" s="17">
        <f t="shared" si="1"/>
        <v>2232</v>
      </c>
      <c r="AH66" s="13">
        <f t="shared" si="2"/>
        <v>0.22320000000000001</v>
      </c>
      <c r="AJ66" s="16">
        <v>0</v>
      </c>
      <c r="AK66" s="16">
        <v>590</v>
      </c>
      <c r="AL66" s="16">
        <v>0</v>
      </c>
      <c r="AM66" s="16">
        <v>1042</v>
      </c>
      <c r="AN66" s="16">
        <v>0</v>
      </c>
      <c r="AO66" s="16">
        <v>1500</v>
      </c>
      <c r="AP66" s="8">
        <v>227.00000000000003</v>
      </c>
      <c r="AQ66" s="8">
        <v>26</v>
      </c>
      <c r="AR66" s="8">
        <v>218</v>
      </c>
      <c r="AS66" s="8">
        <v>23</v>
      </c>
      <c r="AT66" s="8">
        <v>81</v>
      </c>
      <c r="AU66" s="8">
        <v>11</v>
      </c>
      <c r="AV66" s="16">
        <v>0</v>
      </c>
      <c r="AW66" s="16">
        <v>112</v>
      </c>
      <c r="AX66" s="16">
        <v>0</v>
      </c>
      <c r="AY66" s="16">
        <v>77</v>
      </c>
      <c r="AZ66" s="16">
        <v>14</v>
      </c>
      <c r="BA66" s="4">
        <v>2.9999999999999996</v>
      </c>
      <c r="BB66" s="8">
        <v>178</v>
      </c>
      <c r="BC66" s="8">
        <v>5.9999999999999991</v>
      </c>
      <c r="BD66" s="4">
        <v>16</v>
      </c>
      <c r="BE66" s="4">
        <v>2.9999999999999996</v>
      </c>
      <c r="BF66" s="8">
        <v>196</v>
      </c>
      <c r="BG66" s="8">
        <v>7</v>
      </c>
      <c r="BH66" s="16">
        <v>0</v>
      </c>
      <c r="BI66" s="16">
        <v>361</v>
      </c>
      <c r="BJ66" s="16">
        <v>0</v>
      </c>
      <c r="BK66" s="16">
        <v>2500</v>
      </c>
      <c r="BL66" s="16">
        <v>0</v>
      </c>
      <c r="BM66" s="16">
        <v>3000</v>
      </c>
      <c r="BN66" s="16">
        <v>0</v>
      </c>
      <c r="BO66" s="16">
        <v>4900</v>
      </c>
      <c r="BP66" s="16">
        <v>0</v>
      </c>
      <c r="BQ66" s="16">
        <v>6400</v>
      </c>
      <c r="BR66" s="16">
        <v>0</v>
      </c>
      <c r="BS66" s="16">
        <v>684</v>
      </c>
      <c r="BT66" s="16">
        <v>0</v>
      </c>
      <c r="BU66" s="16">
        <v>502</v>
      </c>
      <c r="BV66" s="16">
        <v>0</v>
      </c>
      <c r="BW66" s="16">
        <v>502</v>
      </c>
      <c r="BX66" s="16">
        <v>0</v>
      </c>
      <c r="BY66" s="16">
        <v>1277</v>
      </c>
      <c r="BZ66" s="4">
        <v>47.999999999999993</v>
      </c>
      <c r="CA66" s="4">
        <v>13</v>
      </c>
      <c r="CB66" s="16">
        <v>0</v>
      </c>
      <c r="CC66" s="16">
        <v>846</v>
      </c>
      <c r="CD66" s="8">
        <v>53.5</v>
      </c>
      <c r="CE66" s="8">
        <v>0.47</v>
      </c>
    </row>
    <row r="67" spans="1:83" x14ac:dyDescent="0.2">
      <c r="A67" s="10" t="s">
        <v>144</v>
      </c>
      <c r="B67" s="20">
        <v>232.5</v>
      </c>
      <c r="C67" s="18">
        <v>2953.75</v>
      </c>
      <c r="D67" s="18">
        <v>-1377.95</v>
      </c>
      <c r="E67" s="18">
        <v>2979.6499999999996</v>
      </c>
      <c r="F67" s="20" t="s">
        <v>233</v>
      </c>
      <c r="G67" s="8" t="s">
        <v>286</v>
      </c>
      <c r="H67" s="4">
        <v>3</v>
      </c>
      <c r="I67" s="12">
        <v>44.668930063601877</v>
      </c>
      <c r="J67" s="12">
        <v>0.44925648052473155</v>
      </c>
      <c r="K67" s="14">
        <v>0.30525030525030522</v>
      </c>
      <c r="L67" s="14">
        <v>4.7538981965211474E-2</v>
      </c>
      <c r="M67" s="12">
        <v>16.154905706366169</v>
      </c>
      <c r="N67" s="12">
        <v>0.24563014524299434</v>
      </c>
      <c r="O67" s="12">
        <v>11.080403698424295</v>
      </c>
      <c r="P67" s="12">
        <v>0.12867565585266924</v>
      </c>
      <c r="Q67" s="14">
        <v>0.14268061364284912</v>
      </c>
      <c r="R67" s="14">
        <v>1.1491922727795088E-2</v>
      </c>
      <c r="S67" s="12">
        <v>9.7009133783057724</v>
      </c>
      <c r="T67" s="12">
        <v>0.66331031646535199</v>
      </c>
      <c r="U67" s="14">
        <v>11.221475833950141</v>
      </c>
      <c r="V67" s="14">
        <v>0.11193492103690914</v>
      </c>
      <c r="W67" s="13">
        <v>0</v>
      </c>
      <c r="X67" s="13">
        <v>5.7580163513209111E-2</v>
      </c>
      <c r="Y67" s="13">
        <v>0</v>
      </c>
      <c r="Z67" s="13">
        <v>0.14023156539213283</v>
      </c>
      <c r="AA67" s="14">
        <f t="shared" si="0"/>
        <v>93.274559599541405</v>
      </c>
      <c r="AB67" s="17"/>
      <c r="AC67" s="16">
        <v>0</v>
      </c>
      <c r="AD67" s="17">
        <v>214.99999999999997</v>
      </c>
      <c r="AE67" s="16">
        <v>0</v>
      </c>
      <c r="AF67" s="17">
        <v>1600</v>
      </c>
      <c r="AG67" s="17">
        <f t="shared" si="1"/>
        <v>0</v>
      </c>
      <c r="AH67" s="13">
        <f t="shared" si="2"/>
        <v>0</v>
      </c>
      <c r="AI67" s="17"/>
      <c r="AJ67" s="17">
        <v>0</v>
      </c>
      <c r="AK67" s="17">
        <v>607</v>
      </c>
      <c r="AL67" s="17">
        <v>0</v>
      </c>
      <c r="AM67" s="17">
        <v>1079</v>
      </c>
      <c r="AN67" s="17">
        <v>0</v>
      </c>
      <c r="AO67" s="17">
        <v>1600</v>
      </c>
      <c r="AP67" s="18">
        <v>413.00000000000006</v>
      </c>
      <c r="AQ67" s="18">
        <v>33</v>
      </c>
      <c r="AR67" s="18">
        <v>105</v>
      </c>
      <c r="AS67" s="18">
        <v>19</v>
      </c>
      <c r="AT67" s="18">
        <v>129</v>
      </c>
      <c r="AU67" s="18">
        <v>13</v>
      </c>
      <c r="AV67" s="17">
        <v>0</v>
      </c>
      <c r="AW67" s="17">
        <v>102.00000000000001</v>
      </c>
      <c r="AX67" s="17">
        <v>0</v>
      </c>
      <c r="AY67" s="17">
        <v>69</v>
      </c>
      <c r="AZ67" s="17">
        <v>0</v>
      </c>
      <c r="BA67" s="17">
        <v>103</v>
      </c>
      <c r="BB67" s="18">
        <v>214.99999999999997</v>
      </c>
      <c r="BC67" s="18">
        <v>7</v>
      </c>
      <c r="BD67" s="17">
        <v>0</v>
      </c>
      <c r="BE67" s="17">
        <v>162.99999999999997</v>
      </c>
      <c r="BF67" s="18">
        <v>22</v>
      </c>
      <c r="BG67" s="18">
        <v>5</v>
      </c>
      <c r="BH67" s="17">
        <v>0</v>
      </c>
      <c r="BI67" s="17">
        <v>327</v>
      </c>
      <c r="BJ67" s="17">
        <v>0</v>
      </c>
      <c r="BK67" s="17">
        <v>2300</v>
      </c>
      <c r="BL67" s="17">
        <v>0</v>
      </c>
      <c r="BM67" s="17">
        <v>2900</v>
      </c>
      <c r="BN67" s="17">
        <v>0</v>
      </c>
      <c r="BO67" s="17">
        <v>4700</v>
      </c>
      <c r="BP67" s="17">
        <v>0</v>
      </c>
      <c r="BQ67" s="17">
        <v>6100</v>
      </c>
      <c r="BR67" s="17">
        <v>0</v>
      </c>
      <c r="BS67" s="17">
        <v>723</v>
      </c>
      <c r="BT67" s="17">
        <v>0</v>
      </c>
      <c r="BU67" s="17">
        <v>393</v>
      </c>
      <c r="BV67" s="17">
        <v>0</v>
      </c>
      <c r="BW67" s="17">
        <v>434.99999999999994</v>
      </c>
      <c r="BX67" s="17">
        <v>0</v>
      </c>
      <c r="BY67" s="17">
        <v>1098</v>
      </c>
      <c r="BZ67" s="17">
        <v>0</v>
      </c>
      <c r="CA67" s="17">
        <v>1339</v>
      </c>
      <c r="CB67" s="17">
        <v>0</v>
      </c>
      <c r="CC67" s="17">
        <v>799</v>
      </c>
      <c r="CD67" s="18">
        <v>48.58</v>
      </c>
      <c r="CE67" s="18">
        <v>0.48</v>
      </c>
    </row>
    <row r="68" spans="1:83" x14ac:dyDescent="0.2">
      <c r="A68" s="10" t="s">
        <v>115</v>
      </c>
      <c r="B68" s="20">
        <v>234.29</v>
      </c>
      <c r="C68" s="18">
        <v>2955.99</v>
      </c>
      <c r="D68" s="18">
        <v>-1380.1899999999998</v>
      </c>
      <c r="E68" s="18">
        <v>2981.8899999999994</v>
      </c>
      <c r="F68" s="20" t="s">
        <v>233</v>
      </c>
      <c r="G68" s="8" t="s">
        <v>292</v>
      </c>
      <c r="H68" s="4">
        <v>3</v>
      </c>
      <c r="I68" s="12">
        <v>38.144014513123636</v>
      </c>
      <c r="J68" s="12">
        <v>0.40647014904618572</v>
      </c>
      <c r="K68" s="13">
        <v>0</v>
      </c>
      <c r="L68" s="13">
        <v>0.14511899757801394</v>
      </c>
      <c r="M68" s="12">
        <v>3.3821381537304607</v>
      </c>
      <c r="N68" s="12">
        <v>0.13226238590007389</v>
      </c>
      <c r="O68" s="12">
        <v>22.246591167417037</v>
      </c>
      <c r="P68" s="12">
        <v>0.24305401661059747</v>
      </c>
      <c r="Q68" s="14">
        <v>0.21072829091866949</v>
      </c>
      <c r="R68" s="14">
        <v>1.2266659091466667E-2</v>
      </c>
      <c r="S68" s="12">
        <v>30.578605589052728</v>
      </c>
      <c r="T68" s="12">
        <v>0.81255513767005616</v>
      </c>
      <c r="U68" s="14">
        <v>2.862595686867655</v>
      </c>
      <c r="V68" s="14">
        <v>3.0502265982557741E-2</v>
      </c>
      <c r="W68" s="14">
        <v>4.4088577083335842E-2</v>
      </c>
      <c r="X68" s="14">
        <v>4.0956601662115264E-3</v>
      </c>
      <c r="Y68" s="12">
        <v>0.18903764942566925</v>
      </c>
      <c r="Z68" s="12">
        <v>2.4288473744389017E-2</v>
      </c>
      <c r="AA68" s="14">
        <f t="shared" si="0"/>
        <v>97.65779962761917</v>
      </c>
      <c r="AB68" s="17"/>
      <c r="AC68" s="8">
        <v>281</v>
      </c>
      <c r="AD68" s="18">
        <v>34</v>
      </c>
      <c r="AE68" s="4">
        <v>2407</v>
      </c>
      <c r="AF68" s="15">
        <v>198.00000000000003</v>
      </c>
      <c r="AG68" s="17">
        <f t="shared" si="1"/>
        <v>2688</v>
      </c>
      <c r="AH68" s="13">
        <f t="shared" si="2"/>
        <v>0.26879999999999998</v>
      </c>
      <c r="AI68" s="15"/>
      <c r="AJ68" s="17">
        <v>0</v>
      </c>
      <c r="AK68" s="17">
        <v>531</v>
      </c>
      <c r="AL68" s="17">
        <v>0</v>
      </c>
      <c r="AM68" s="17">
        <v>834</v>
      </c>
      <c r="AN68" s="17">
        <v>0</v>
      </c>
      <c r="AO68" s="17">
        <v>1900</v>
      </c>
      <c r="AP68" s="18">
        <v>1678</v>
      </c>
      <c r="AQ68" s="18">
        <v>67</v>
      </c>
      <c r="AR68" s="17">
        <v>0</v>
      </c>
      <c r="AS68" s="17">
        <v>188</v>
      </c>
      <c r="AT68" s="18">
        <v>75</v>
      </c>
      <c r="AU68" s="18">
        <v>11.999999999999998</v>
      </c>
      <c r="AV68" s="17">
        <v>0</v>
      </c>
      <c r="AW68" s="17">
        <v>81</v>
      </c>
      <c r="AX68" s="17">
        <v>0</v>
      </c>
      <c r="AY68" s="17">
        <v>53</v>
      </c>
      <c r="AZ68" s="18">
        <v>14</v>
      </c>
      <c r="BA68" s="18">
        <v>2.9999999999999996</v>
      </c>
      <c r="BB68" s="18">
        <v>33</v>
      </c>
      <c r="BC68" s="18">
        <v>4</v>
      </c>
      <c r="BD68" s="17">
        <v>0</v>
      </c>
      <c r="BE68" s="17">
        <v>121</v>
      </c>
      <c r="BF68" s="17">
        <v>0</v>
      </c>
      <c r="BG68" s="17">
        <v>156</v>
      </c>
      <c r="BH68" s="17">
        <v>0</v>
      </c>
      <c r="BI68" s="17">
        <v>219</v>
      </c>
      <c r="BJ68" s="17">
        <v>0</v>
      </c>
      <c r="BK68" s="17">
        <v>1600</v>
      </c>
      <c r="BL68" s="17">
        <v>0</v>
      </c>
      <c r="BM68" s="17">
        <v>1900</v>
      </c>
      <c r="BN68" s="17">
        <v>0</v>
      </c>
      <c r="BO68" s="17">
        <v>3200</v>
      </c>
      <c r="BP68" s="17">
        <v>0</v>
      </c>
      <c r="BQ68" s="17">
        <v>4200</v>
      </c>
      <c r="BR68" s="17">
        <v>0</v>
      </c>
      <c r="BS68" s="17">
        <v>513</v>
      </c>
      <c r="BT68" s="17">
        <v>0</v>
      </c>
      <c r="BU68" s="17">
        <v>327</v>
      </c>
      <c r="BV68" s="17">
        <v>0</v>
      </c>
      <c r="BW68" s="17">
        <v>361</v>
      </c>
      <c r="BX68" s="17">
        <v>0</v>
      </c>
      <c r="BY68" s="17">
        <v>702</v>
      </c>
      <c r="BZ68" s="17">
        <v>0</v>
      </c>
      <c r="CA68" s="17">
        <v>832</v>
      </c>
      <c r="CB68" s="17">
        <v>0</v>
      </c>
      <c r="CC68" s="17">
        <v>496</v>
      </c>
      <c r="CD68" s="18">
        <v>43.6</v>
      </c>
      <c r="CE68" s="18">
        <v>0.53</v>
      </c>
    </row>
    <row r="69" spans="1:83" x14ac:dyDescent="0.2">
      <c r="A69" s="10" t="s">
        <v>260</v>
      </c>
      <c r="B69" s="20">
        <v>234.29</v>
      </c>
      <c r="C69" s="18">
        <v>2955.99</v>
      </c>
      <c r="D69" s="18">
        <v>-1380.1899999999998</v>
      </c>
      <c r="E69" s="18">
        <v>2981.8899999999994</v>
      </c>
      <c r="F69" s="20" t="s">
        <v>233</v>
      </c>
      <c r="G69" s="8" t="s">
        <v>292</v>
      </c>
      <c r="H69" s="4">
        <v>3</v>
      </c>
      <c r="I69" s="12">
        <v>39.941040435222568</v>
      </c>
      <c r="J69" s="12">
        <v>0.40647014904618572</v>
      </c>
      <c r="K69" s="13">
        <v>0</v>
      </c>
      <c r="L69" s="13">
        <v>0.14011489421325488</v>
      </c>
      <c r="M69" s="12">
        <v>3.4577166599590741</v>
      </c>
      <c r="N69" s="12">
        <v>0.13226238590007389</v>
      </c>
      <c r="O69" s="12">
        <v>21.660402068532655</v>
      </c>
      <c r="P69" s="12">
        <v>0.22875672151585644</v>
      </c>
      <c r="Q69" s="14">
        <v>0.21989600455544983</v>
      </c>
      <c r="R69" s="14">
        <v>1.2266659091466667E-2</v>
      </c>
      <c r="S69" s="12">
        <v>32.05447104318813</v>
      </c>
      <c r="T69" s="12">
        <v>0.77938962184678851</v>
      </c>
      <c r="U69" s="14">
        <v>2.8542005677898867</v>
      </c>
      <c r="V69" s="14">
        <v>2.9103079469596373E-2</v>
      </c>
      <c r="W69" s="14">
        <v>2.1562446169172449E-2</v>
      </c>
      <c r="X69" s="14">
        <v>3.8547389799637897E-3</v>
      </c>
      <c r="Y69" s="12">
        <v>0.17620600291919958</v>
      </c>
      <c r="Z69" s="12">
        <v>2.3601064110113857E-2</v>
      </c>
      <c r="AA69" s="14">
        <f t="shared" ref="AA69:AA80" si="3">I69+K69+M69+O69+Q69+S69+U69+W69+Y69</f>
        <v>100.38549522833614</v>
      </c>
      <c r="AB69" s="17"/>
      <c r="AC69" s="16">
        <v>0</v>
      </c>
      <c r="AD69" s="17">
        <v>269</v>
      </c>
      <c r="AE69" s="4">
        <v>709</v>
      </c>
      <c r="AF69" s="15">
        <v>199</v>
      </c>
      <c r="AG69" s="17">
        <f t="shared" ref="AG69:AG80" si="4">AC69+AE69</f>
        <v>709</v>
      </c>
      <c r="AH69" s="13">
        <f t="shared" ref="AH69:AH80" si="5">AG69/10000</f>
        <v>7.0900000000000005E-2</v>
      </c>
      <c r="AI69" s="15"/>
      <c r="AJ69" s="17">
        <v>0</v>
      </c>
      <c r="AK69" s="17">
        <v>504</v>
      </c>
      <c r="AL69" s="17">
        <v>0</v>
      </c>
      <c r="AM69" s="17">
        <v>846</v>
      </c>
      <c r="AN69" s="17">
        <v>0</v>
      </c>
      <c r="AO69" s="17">
        <v>1800</v>
      </c>
      <c r="AP69" s="18">
        <v>1524</v>
      </c>
      <c r="AQ69" s="18">
        <v>62</v>
      </c>
      <c r="AR69" s="17">
        <v>0</v>
      </c>
      <c r="AS69" s="17">
        <v>179</v>
      </c>
      <c r="AT69" s="18">
        <v>90</v>
      </c>
      <c r="AU69" s="18">
        <v>13</v>
      </c>
      <c r="AV69" s="17">
        <v>0</v>
      </c>
      <c r="AW69" s="17">
        <v>76</v>
      </c>
      <c r="AX69" s="17">
        <v>0</v>
      </c>
      <c r="AY69" s="17">
        <v>42</v>
      </c>
      <c r="AZ69" s="17">
        <v>0</v>
      </c>
      <c r="BA69" s="17">
        <v>75</v>
      </c>
      <c r="BB69" s="18">
        <v>28</v>
      </c>
      <c r="BC69" s="18">
        <v>2.9999999999999996</v>
      </c>
      <c r="BD69" s="17">
        <v>0</v>
      </c>
      <c r="BE69" s="17">
        <v>108</v>
      </c>
      <c r="BF69" s="17">
        <v>0</v>
      </c>
      <c r="BG69" s="17">
        <v>158.00000000000003</v>
      </c>
      <c r="BH69" s="17">
        <v>0</v>
      </c>
      <c r="BI69" s="17">
        <v>208.99999999999997</v>
      </c>
      <c r="BJ69" s="17">
        <v>0</v>
      </c>
      <c r="BK69" s="17">
        <v>1499</v>
      </c>
      <c r="BL69" s="17">
        <v>0</v>
      </c>
      <c r="BM69" s="17">
        <v>1800</v>
      </c>
      <c r="BN69" s="17">
        <v>0</v>
      </c>
      <c r="BO69" s="17">
        <v>3100</v>
      </c>
      <c r="BP69" s="17">
        <v>0</v>
      </c>
      <c r="BQ69" s="17">
        <v>3900</v>
      </c>
      <c r="BR69" s="17">
        <v>0</v>
      </c>
      <c r="BS69" s="17">
        <v>488.00000000000006</v>
      </c>
      <c r="BT69" s="17">
        <v>0</v>
      </c>
      <c r="BU69" s="17">
        <v>276</v>
      </c>
      <c r="BV69" s="17">
        <v>0</v>
      </c>
      <c r="BW69" s="17">
        <v>350.00000000000006</v>
      </c>
      <c r="BX69" s="17">
        <v>0</v>
      </c>
      <c r="BY69" s="17">
        <v>722</v>
      </c>
      <c r="BZ69" s="17">
        <v>0</v>
      </c>
      <c r="CA69" s="17">
        <v>878</v>
      </c>
      <c r="CB69" s="17">
        <v>0</v>
      </c>
      <c r="CC69" s="17">
        <v>504</v>
      </c>
      <c r="CD69" s="18">
        <v>42.48</v>
      </c>
      <c r="CE69" s="18">
        <v>0.51</v>
      </c>
    </row>
    <row r="70" spans="1:83" x14ac:dyDescent="0.2">
      <c r="A70" s="10" t="s">
        <v>142</v>
      </c>
      <c r="B70" s="20">
        <v>240.57</v>
      </c>
      <c r="C70" s="18">
        <v>2962.27</v>
      </c>
      <c r="D70" s="18">
        <v>-1386.47</v>
      </c>
      <c r="E70" s="18">
        <v>2988.1699999999996</v>
      </c>
      <c r="F70" s="20" t="s">
        <v>233</v>
      </c>
      <c r="G70" s="8" t="s">
        <v>287</v>
      </c>
      <c r="H70" s="4">
        <v>3</v>
      </c>
      <c r="I70" s="12">
        <v>42.59379298689241</v>
      </c>
      <c r="J70" s="12">
        <v>0.40647014904618572</v>
      </c>
      <c r="K70" s="13">
        <v>0</v>
      </c>
      <c r="L70" s="13">
        <v>0.11025707747019223</v>
      </c>
      <c r="M70" s="12">
        <v>16.759533756195072</v>
      </c>
      <c r="N70" s="12">
        <v>0.22673551868584091</v>
      </c>
      <c r="O70" s="12">
        <v>10.551403779918877</v>
      </c>
      <c r="P70" s="12">
        <v>0.11437836075792822</v>
      </c>
      <c r="Q70" s="14">
        <v>0.1138862454597221</v>
      </c>
      <c r="R70" s="14">
        <v>1.0200695455009123E-2</v>
      </c>
      <c r="S70" s="12">
        <v>9.6179995887476029</v>
      </c>
      <c r="T70" s="12">
        <v>0.63014480064208434</v>
      </c>
      <c r="U70" s="14">
        <v>11.921069090430823</v>
      </c>
      <c r="V70" s="14">
        <v>0.11193492103690914</v>
      </c>
      <c r="W70" s="13">
        <v>0</v>
      </c>
      <c r="X70" s="13">
        <v>5.5170951650731742E-2</v>
      </c>
      <c r="Y70" s="13">
        <v>0</v>
      </c>
      <c r="Z70" s="13">
        <v>0.13335746904938123</v>
      </c>
      <c r="AA70" s="14">
        <f t="shared" si="3"/>
        <v>91.557685447644502</v>
      </c>
      <c r="AB70" s="17"/>
      <c r="AC70" s="16">
        <v>0</v>
      </c>
      <c r="AD70" s="17">
        <v>201</v>
      </c>
      <c r="AE70" s="16">
        <v>0</v>
      </c>
      <c r="AF70" s="17">
        <v>1500</v>
      </c>
      <c r="AG70" s="17">
        <f t="shared" si="4"/>
        <v>0</v>
      </c>
      <c r="AH70" s="13">
        <f t="shared" si="5"/>
        <v>0</v>
      </c>
      <c r="AI70" s="17"/>
      <c r="AJ70" s="17">
        <v>0</v>
      </c>
      <c r="AK70" s="17">
        <v>532</v>
      </c>
      <c r="AL70" s="17">
        <v>0</v>
      </c>
      <c r="AM70" s="17">
        <v>950</v>
      </c>
      <c r="AN70" s="17">
        <v>0</v>
      </c>
      <c r="AO70" s="17">
        <v>1500</v>
      </c>
      <c r="AP70" s="18">
        <v>423</v>
      </c>
      <c r="AQ70" s="18">
        <v>32</v>
      </c>
      <c r="AR70" s="17">
        <v>0</v>
      </c>
      <c r="AS70" s="17">
        <v>221.00000000000003</v>
      </c>
      <c r="AT70" s="18">
        <v>87</v>
      </c>
      <c r="AU70" s="18">
        <v>11</v>
      </c>
      <c r="AV70" s="17">
        <v>0</v>
      </c>
      <c r="AW70" s="17">
        <v>105</v>
      </c>
      <c r="AX70" s="17">
        <v>0</v>
      </c>
      <c r="AY70" s="17">
        <v>62</v>
      </c>
      <c r="AZ70" s="17">
        <v>0</v>
      </c>
      <c r="BA70" s="17">
        <v>104</v>
      </c>
      <c r="BB70" s="18">
        <v>237</v>
      </c>
      <c r="BC70" s="18">
        <v>7</v>
      </c>
      <c r="BD70" s="17">
        <v>0</v>
      </c>
      <c r="BE70" s="17">
        <v>161</v>
      </c>
      <c r="BF70" s="17">
        <v>0</v>
      </c>
      <c r="BG70" s="17">
        <v>254.99999999999997</v>
      </c>
      <c r="BH70" s="17">
        <v>0</v>
      </c>
      <c r="BI70" s="17">
        <v>315</v>
      </c>
      <c r="BJ70" s="17">
        <v>0</v>
      </c>
      <c r="BK70" s="17">
        <v>2300</v>
      </c>
      <c r="BL70" s="17">
        <v>0</v>
      </c>
      <c r="BM70" s="17">
        <v>2800.0000000000005</v>
      </c>
      <c r="BN70" s="17">
        <v>0</v>
      </c>
      <c r="BO70" s="17">
        <v>4600</v>
      </c>
      <c r="BP70" s="17">
        <v>0</v>
      </c>
      <c r="BQ70" s="17">
        <v>5900</v>
      </c>
      <c r="BR70" s="17">
        <v>0</v>
      </c>
      <c r="BS70" s="17">
        <v>754</v>
      </c>
      <c r="BT70" s="17">
        <v>0</v>
      </c>
      <c r="BU70" s="17">
        <v>477</v>
      </c>
      <c r="BV70" s="17">
        <v>0</v>
      </c>
      <c r="BW70" s="17">
        <v>423</v>
      </c>
      <c r="BX70" s="17">
        <v>0</v>
      </c>
      <c r="BY70" s="17">
        <v>1044</v>
      </c>
      <c r="BZ70" s="17">
        <v>0</v>
      </c>
      <c r="CA70" s="17">
        <v>1285</v>
      </c>
      <c r="CB70" s="17">
        <v>0</v>
      </c>
      <c r="CC70" s="17">
        <v>809</v>
      </c>
      <c r="CD70" s="18">
        <v>49.36</v>
      </c>
      <c r="CE70" s="18">
        <v>0.46</v>
      </c>
    </row>
    <row r="71" spans="1:83" x14ac:dyDescent="0.2">
      <c r="A71" s="25" t="s">
        <v>116</v>
      </c>
      <c r="B71" s="20">
        <v>246.86</v>
      </c>
      <c r="C71" s="18">
        <v>2968.56</v>
      </c>
      <c r="D71" s="18">
        <v>-1392.76</v>
      </c>
      <c r="E71" s="18">
        <v>2994.4599999999996</v>
      </c>
      <c r="F71" s="20" t="s">
        <v>233</v>
      </c>
      <c r="G71" s="8" t="s">
        <v>294</v>
      </c>
      <c r="H71" s="4">
        <v>1</v>
      </c>
      <c r="I71" s="12">
        <v>40.946519224968391</v>
      </c>
      <c r="J71" s="12">
        <v>0.44925648052473155</v>
      </c>
      <c r="K71" s="14">
        <v>0.28006298498101773</v>
      </c>
      <c r="L71" s="14">
        <v>5.4544726675874212E-2</v>
      </c>
      <c r="M71" s="12">
        <v>13.830866639836296</v>
      </c>
      <c r="N71" s="12">
        <v>0.22673551868584091</v>
      </c>
      <c r="O71" s="12">
        <v>7.4202961541705932</v>
      </c>
      <c r="P71" s="12">
        <v>0.1000810656631872</v>
      </c>
      <c r="Q71" s="14">
        <v>0.12821886818764633</v>
      </c>
      <c r="R71" s="14">
        <v>1.3041395455138246E-2</v>
      </c>
      <c r="S71" s="12">
        <v>5.4225618371042525</v>
      </c>
      <c r="T71" s="12">
        <v>0.72964134811188719</v>
      </c>
      <c r="U71" s="14">
        <v>19.630586776847938</v>
      </c>
      <c r="V71" s="14">
        <v>0.20987797694420463</v>
      </c>
      <c r="W71" s="13">
        <v>0</v>
      </c>
      <c r="X71" s="13">
        <v>5.1316212670767948E-2</v>
      </c>
      <c r="Y71" s="13">
        <v>0</v>
      </c>
      <c r="Z71" s="13">
        <v>0.14343947701875026</v>
      </c>
      <c r="AA71" s="14">
        <f t="shared" si="3"/>
        <v>87.65911248609612</v>
      </c>
      <c r="AB71" s="15"/>
      <c r="AC71" s="16">
        <v>0</v>
      </c>
      <c r="AD71" s="17">
        <v>199</v>
      </c>
      <c r="AE71" s="16">
        <v>0</v>
      </c>
      <c r="AF71" s="17">
        <v>1336</v>
      </c>
      <c r="AG71" s="17">
        <f t="shared" si="4"/>
        <v>0</v>
      </c>
      <c r="AH71" s="13">
        <f t="shared" si="5"/>
        <v>0</v>
      </c>
      <c r="AI71" s="17"/>
      <c r="AJ71" s="15">
        <v>639</v>
      </c>
      <c r="AK71" s="15">
        <v>99.000000000000014</v>
      </c>
      <c r="AL71" s="17">
        <v>0</v>
      </c>
      <c r="AM71" s="17">
        <v>1361.9999999999998</v>
      </c>
      <c r="AN71" s="17">
        <v>0</v>
      </c>
      <c r="AO71" s="17">
        <v>1500</v>
      </c>
      <c r="AP71" s="18">
        <v>188</v>
      </c>
      <c r="AQ71" s="18">
        <v>26</v>
      </c>
      <c r="AR71" s="17">
        <v>0</v>
      </c>
      <c r="AS71" s="17">
        <v>221.00000000000003</v>
      </c>
      <c r="AT71" s="18">
        <v>54</v>
      </c>
      <c r="AU71" s="18">
        <v>11</v>
      </c>
      <c r="AV71" s="17">
        <v>0</v>
      </c>
      <c r="AW71" s="17">
        <v>138</v>
      </c>
      <c r="AX71" s="17">
        <v>0</v>
      </c>
      <c r="AY71" s="17">
        <v>83</v>
      </c>
      <c r="AZ71" s="17">
        <v>0</v>
      </c>
      <c r="BA71" s="17">
        <v>115</v>
      </c>
      <c r="BB71" s="18">
        <v>187</v>
      </c>
      <c r="BC71" s="18">
        <v>7</v>
      </c>
      <c r="BD71" s="18">
        <v>13</v>
      </c>
      <c r="BE71" s="18">
        <v>4</v>
      </c>
      <c r="BF71" s="18">
        <v>20</v>
      </c>
      <c r="BG71" s="18">
        <v>5</v>
      </c>
      <c r="BH71" s="17">
        <v>0</v>
      </c>
      <c r="BI71" s="17">
        <v>417.99999999999994</v>
      </c>
      <c r="BJ71" s="17">
        <v>0</v>
      </c>
      <c r="BK71" s="17">
        <v>3000</v>
      </c>
      <c r="BL71" s="17">
        <v>0</v>
      </c>
      <c r="BM71" s="17">
        <v>3700</v>
      </c>
      <c r="BN71" s="17">
        <v>0</v>
      </c>
      <c r="BO71" s="17">
        <v>6100</v>
      </c>
      <c r="BP71" s="17">
        <v>0</v>
      </c>
      <c r="BQ71" s="17">
        <v>7800</v>
      </c>
      <c r="BR71" s="17">
        <v>0</v>
      </c>
      <c r="BS71" s="17">
        <v>961.99999999999989</v>
      </c>
      <c r="BT71" s="17">
        <v>0</v>
      </c>
      <c r="BU71" s="17">
        <v>577</v>
      </c>
      <c r="BV71" s="17">
        <v>0</v>
      </c>
      <c r="BW71" s="17">
        <v>605</v>
      </c>
      <c r="BX71" s="17">
        <v>0</v>
      </c>
      <c r="BY71" s="17">
        <v>1383</v>
      </c>
      <c r="BZ71" s="17">
        <v>0</v>
      </c>
      <c r="CA71" s="17">
        <v>1700.0000000000002</v>
      </c>
      <c r="CB71" s="17">
        <v>0</v>
      </c>
      <c r="CC71" s="17">
        <v>907</v>
      </c>
      <c r="CD71" s="8">
        <v>50.67</v>
      </c>
      <c r="CE71" s="8">
        <v>0.52</v>
      </c>
    </row>
    <row r="72" spans="1:83" x14ac:dyDescent="0.2">
      <c r="A72" s="25" t="s">
        <v>121</v>
      </c>
      <c r="B72" s="20">
        <v>247.52</v>
      </c>
      <c r="C72" s="18">
        <v>2969.22</v>
      </c>
      <c r="D72" s="18">
        <v>-1393.4199999999998</v>
      </c>
      <c r="E72" s="18">
        <v>2995.1199999999994</v>
      </c>
      <c r="F72" s="20" t="s">
        <v>234</v>
      </c>
      <c r="G72" s="8" t="s">
        <v>285</v>
      </c>
      <c r="H72" s="4">
        <v>1</v>
      </c>
      <c r="I72" s="12">
        <v>43.96295559420588</v>
      </c>
      <c r="J72" s="12">
        <v>0.42786331478545869</v>
      </c>
      <c r="K72" s="14">
        <v>0.36129626293560713</v>
      </c>
      <c r="L72" s="14">
        <v>5.4544726675874212E-2</v>
      </c>
      <c r="M72" s="12">
        <v>13.774182760164836</v>
      </c>
      <c r="N72" s="12">
        <v>0.22673551868584091</v>
      </c>
      <c r="O72" s="12">
        <v>7.391701563981111</v>
      </c>
      <c r="P72" s="12">
        <v>0.1000810656631872</v>
      </c>
      <c r="Q72" s="14">
        <v>0.14500482273386386</v>
      </c>
      <c r="R72" s="14">
        <v>1.291227272785965E-2</v>
      </c>
      <c r="S72" s="12">
        <v>6.9481755649745622</v>
      </c>
      <c r="T72" s="12">
        <v>0.66331031646535199</v>
      </c>
      <c r="U72" s="14">
        <v>20.008367135347509</v>
      </c>
      <c r="V72" s="14">
        <v>0.19588611181459101</v>
      </c>
      <c r="W72" s="13">
        <v>0</v>
      </c>
      <c r="X72" s="13">
        <v>4.6497788945813218E-2</v>
      </c>
      <c r="Y72" s="13">
        <v>0</v>
      </c>
      <c r="Z72" s="13">
        <v>0.13175351323607251</v>
      </c>
      <c r="AA72" s="14">
        <f t="shared" si="3"/>
        <v>92.591683704343382</v>
      </c>
      <c r="AB72" s="15"/>
      <c r="AC72" s="16">
        <v>0</v>
      </c>
      <c r="AD72" s="17">
        <v>176</v>
      </c>
      <c r="AE72" s="16">
        <v>0</v>
      </c>
      <c r="AF72" s="17">
        <v>1225</v>
      </c>
      <c r="AG72" s="17">
        <f t="shared" si="4"/>
        <v>0</v>
      </c>
      <c r="AH72" s="13">
        <f t="shared" si="5"/>
        <v>0</v>
      </c>
      <c r="AI72" s="17"/>
      <c r="AJ72" s="15">
        <v>609</v>
      </c>
      <c r="AK72" s="15">
        <v>91</v>
      </c>
      <c r="AL72" s="17">
        <v>0</v>
      </c>
      <c r="AM72" s="17">
        <v>1180</v>
      </c>
      <c r="AN72" s="17">
        <v>0</v>
      </c>
      <c r="AO72" s="17">
        <v>1439</v>
      </c>
      <c r="AP72" s="18">
        <v>231</v>
      </c>
      <c r="AQ72" s="18">
        <v>27</v>
      </c>
      <c r="AR72" s="17">
        <v>0</v>
      </c>
      <c r="AS72" s="17">
        <v>221.00000000000003</v>
      </c>
      <c r="AT72" s="18">
        <v>44</v>
      </c>
      <c r="AU72" s="18">
        <v>10</v>
      </c>
      <c r="AV72" s="17">
        <v>0</v>
      </c>
      <c r="AW72" s="17">
        <v>122.00000000000001</v>
      </c>
      <c r="AX72" s="17">
        <v>0</v>
      </c>
      <c r="AY72" s="17">
        <v>79.000000000000014</v>
      </c>
      <c r="AZ72" s="17">
        <v>0</v>
      </c>
      <c r="BA72" s="17">
        <v>115</v>
      </c>
      <c r="BB72" s="18">
        <v>173</v>
      </c>
      <c r="BC72" s="18">
        <v>5.9999999999999991</v>
      </c>
      <c r="BD72" s="18">
        <v>13</v>
      </c>
      <c r="BE72" s="18">
        <v>2.9999999999999996</v>
      </c>
      <c r="BF72" s="18">
        <v>23.999999999999996</v>
      </c>
      <c r="BG72" s="17">
        <v>5</v>
      </c>
      <c r="BH72" s="17">
        <v>0</v>
      </c>
      <c r="BI72" s="17">
        <v>386</v>
      </c>
      <c r="BJ72" s="17">
        <v>0</v>
      </c>
      <c r="BK72" s="17">
        <v>2800.0000000000005</v>
      </c>
      <c r="BL72" s="17">
        <v>0</v>
      </c>
      <c r="BM72" s="17">
        <v>3400.0000000000005</v>
      </c>
      <c r="BN72" s="17">
        <v>0</v>
      </c>
      <c r="BO72" s="17">
        <v>5600.0000000000009</v>
      </c>
      <c r="BP72" s="17">
        <v>0</v>
      </c>
      <c r="BQ72" s="17">
        <v>7200</v>
      </c>
      <c r="BR72" s="17">
        <v>0</v>
      </c>
      <c r="BS72" s="17">
        <v>898</v>
      </c>
      <c r="BT72" s="17">
        <v>0</v>
      </c>
      <c r="BU72" s="17">
        <v>615</v>
      </c>
      <c r="BV72" s="17">
        <v>0</v>
      </c>
      <c r="BW72" s="17">
        <v>508</v>
      </c>
      <c r="BX72" s="17">
        <v>0</v>
      </c>
      <c r="BY72" s="17">
        <v>1268</v>
      </c>
      <c r="BZ72" s="17">
        <v>0</v>
      </c>
      <c r="CA72" s="17">
        <v>1600</v>
      </c>
      <c r="CB72" s="17">
        <v>0</v>
      </c>
      <c r="CC72" s="17">
        <v>958</v>
      </c>
      <c r="CD72" s="18">
        <v>48.08</v>
      </c>
      <c r="CE72" s="18">
        <v>0.48</v>
      </c>
    </row>
    <row r="73" spans="1:83" x14ac:dyDescent="0.2">
      <c r="A73" s="26" t="s">
        <v>111</v>
      </c>
      <c r="B73" s="20">
        <v>249.22</v>
      </c>
      <c r="C73" s="18">
        <v>2970.9199999999996</v>
      </c>
      <c r="D73" s="18">
        <v>-1395.1199999999997</v>
      </c>
      <c r="E73" s="18">
        <v>2996.8199999999993</v>
      </c>
      <c r="F73" s="20" t="s">
        <v>234</v>
      </c>
      <c r="G73" s="8" t="s">
        <v>294</v>
      </c>
      <c r="H73" s="4">
        <v>1</v>
      </c>
      <c r="I73" s="12">
        <v>41.48134836845022</v>
      </c>
      <c r="J73" s="12">
        <v>0.42786331478545869</v>
      </c>
      <c r="K73" s="14">
        <v>0.25804493017607771</v>
      </c>
      <c r="L73" s="14">
        <v>5.104185432054284E-2</v>
      </c>
      <c r="M73" s="12">
        <v>11.469038320192121</v>
      </c>
      <c r="N73" s="12">
        <v>0.2078408921286875</v>
      </c>
      <c r="O73" s="12">
        <v>8.1208636138129027</v>
      </c>
      <c r="P73" s="12">
        <v>0.11437836075792822</v>
      </c>
      <c r="Q73" s="14">
        <v>0.16695568637122526</v>
      </c>
      <c r="R73" s="14">
        <v>1.3687009091531229E-2</v>
      </c>
      <c r="S73" s="12">
        <v>8.2416306820819987</v>
      </c>
      <c r="T73" s="12">
        <v>0.71305859020025331</v>
      </c>
      <c r="U73" s="14">
        <v>19.43470066503335</v>
      </c>
      <c r="V73" s="14">
        <v>0.19588611181459101</v>
      </c>
      <c r="W73" s="13">
        <v>0</v>
      </c>
      <c r="X73" s="13">
        <v>5.0352527925776998E-2</v>
      </c>
      <c r="Y73" s="13">
        <v>0</v>
      </c>
      <c r="Z73" s="13">
        <v>0.13427401522841476</v>
      </c>
      <c r="AA73" s="14">
        <f t="shared" si="3"/>
        <v>89.172582266117885</v>
      </c>
      <c r="AB73" s="15"/>
      <c r="AC73" s="16">
        <v>0</v>
      </c>
      <c r="AD73" s="17">
        <v>194</v>
      </c>
      <c r="AE73" s="16">
        <v>0</v>
      </c>
      <c r="AF73" s="17">
        <v>1253</v>
      </c>
      <c r="AG73" s="17">
        <f t="shared" si="4"/>
        <v>0</v>
      </c>
      <c r="AH73" s="13">
        <f t="shared" si="5"/>
        <v>0</v>
      </c>
      <c r="AI73" s="17"/>
      <c r="AJ73" s="15">
        <v>639</v>
      </c>
      <c r="AK73" s="15">
        <v>94</v>
      </c>
      <c r="AL73" s="17">
        <v>0</v>
      </c>
      <c r="AM73" s="17">
        <v>1219</v>
      </c>
      <c r="AN73" s="17">
        <v>0</v>
      </c>
      <c r="AO73" s="17">
        <v>1500</v>
      </c>
      <c r="AP73" s="18">
        <v>207</v>
      </c>
      <c r="AQ73" s="18">
        <v>27</v>
      </c>
      <c r="AR73" s="18">
        <v>65</v>
      </c>
      <c r="AS73" s="18">
        <v>17</v>
      </c>
      <c r="AT73" s="18">
        <v>41</v>
      </c>
      <c r="AU73" s="18">
        <v>10</v>
      </c>
      <c r="AV73" s="17">
        <v>0</v>
      </c>
      <c r="AW73" s="17">
        <v>121</v>
      </c>
      <c r="AX73" s="17">
        <v>0</v>
      </c>
      <c r="AY73" s="17">
        <v>88</v>
      </c>
      <c r="AZ73" s="17">
        <v>0</v>
      </c>
      <c r="BA73" s="17">
        <v>130</v>
      </c>
      <c r="BB73" s="18">
        <v>179</v>
      </c>
      <c r="BC73" s="18">
        <v>5.9999999999999991</v>
      </c>
      <c r="BD73" s="17">
        <v>0</v>
      </c>
      <c r="BE73" s="17">
        <v>206</v>
      </c>
      <c r="BF73" s="17">
        <v>30</v>
      </c>
      <c r="BG73" s="18">
        <v>5</v>
      </c>
      <c r="BH73" s="17">
        <v>0</v>
      </c>
      <c r="BI73" s="17">
        <v>388</v>
      </c>
      <c r="BJ73" s="17">
        <v>0</v>
      </c>
      <c r="BK73" s="17">
        <v>2800.0000000000005</v>
      </c>
      <c r="BL73" s="17">
        <v>0</v>
      </c>
      <c r="BM73" s="17">
        <v>3500</v>
      </c>
      <c r="BN73" s="17">
        <v>0</v>
      </c>
      <c r="BO73" s="17">
        <v>5800</v>
      </c>
      <c r="BP73" s="17">
        <v>0</v>
      </c>
      <c r="BQ73" s="17">
        <v>7400</v>
      </c>
      <c r="BR73" s="17">
        <v>0</v>
      </c>
      <c r="BS73" s="17">
        <v>1065</v>
      </c>
      <c r="BT73" s="17">
        <v>0</v>
      </c>
      <c r="BU73" s="17">
        <v>613</v>
      </c>
      <c r="BV73" s="17">
        <v>0</v>
      </c>
      <c r="BW73" s="17">
        <v>524</v>
      </c>
      <c r="BX73" s="17">
        <v>0</v>
      </c>
      <c r="BY73" s="17">
        <v>1296</v>
      </c>
      <c r="BZ73" s="17">
        <v>0</v>
      </c>
      <c r="CA73" s="17">
        <v>1600</v>
      </c>
      <c r="CB73" s="17">
        <v>0</v>
      </c>
      <c r="CC73" s="17">
        <v>959</v>
      </c>
      <c r="CD73" s="18">
        <v>49.59</v>
      </c>
      <c r="CE73" s="18">
        <v>0.5</v>
      </c>
    </row>
    <row r="74" spans="1:83" x14ac:dyDescent="0.2">
      <c r="A74" s="26" t="s">
        <v>130</v>
      </c>
      <c r="B74" s="20">
        <v>253.56</v>
      </c>
      <c r="C74" s="18">
        <v>2975.2599999999998</v>
      </c>
      <c r="D74" s="18">
        <v>-1399.4599999999998</v>
      </c>
      <c r="E74" s="18">
        <v>3001.1599999999994</v>
      </c>
      <c r="F74" s="20" t="s">
        <v>234</v>
      </c>
      <c r="G74" s="8" t="s">
        <v>285</v>
      </c>
      <c r="H74" s="4">
        <v>2</v>
      </c>
      <c r="I74" s="12">
        <v>42.016177511932042</v>
      </c>
      <c r="J74" s="12">
        <v>0.44925648052473155</v>
      </c>
      <c r="K74" s="14">
        <v>0.20483463106413927</v>
      </c>
      <c r="L74" s="14">
        <v>4.7038571628735558E-2</v>
      </c>
      <c r="M74" s="12">
        <v>13.774182760164836</v>
      </c>
      <c r="N74" s="12">
        <v>0.22673551868584091</v>
      </c>
      <c r="O74" s="12">
        <v>8.9787013194973646</v>
      </c>
      <c r="P74" s="12">
        <v>0.11437836075792822</v>
      </c>
      <c r="Q74" s="14">
        <v>0.11633957727801544</v>
      </c>
      <c r="R74" s="14">
        <v>1.1491922727795088E-2</v>
      </c>
      <c r="S74" s="12">
        <v>8.8717754827240825</v>
      </c>
      <c r="T74" s="12">
        <v>0.71305859020025331</v>
      </c>
      <c r="U74" s="14">
        <v>14.957303823556982</v>
      </c>
      <c r="V74" s="14">
        <v>0.15391051642575007</v>
      </c>
      <c r="W74" s="13">
        <v>0</v>
      </c>
      <c r="X74" s="13">
        <v>5.4086806312616927E-2</v>
      </c>
      <c r="Y74" s="13">
        <v>0</v>
      </c>
      <c r="Z74" s="13">
        <v>0.14000242884737443</v>
      </c>
      <c r="AA74" s="14">
        <f t="shared" si="3"/>
        <v>88.919315106217468</v>
      </c>
      <c r="AB74" s="15"/>
      <c r="AC74" s="16">
        <v>0</v>
      </c>
      <c r="AD74" s="17">
        <v>203</v>
      </c>
      <c r="AE74" s="16">
        <v>0</v>
      </c>
      <c r="AF74" s="17">
        <v>1432</v>
      </c>
      <c r="AG74" s="17">
        <f t="shared" si="4"/>
        <v>0</v>
      </c>
      <c r="AH74" s="13">
        <f t="shared" si="5"/>
        <v>0</v>
      </c>
      <c r="AI74" s="17"/>
      <c r="AJ74" s="15">
        <v>253</v>
      </c>
      <c r="AK74" s="15">
        <v>74</v>
      </c>
      <c r="AL74" s="17">
        <v>0</v>
      </c>
      <c r="AM74" s="17">
        <v>1208</v>
      </c>
      <c r="AN74" s="17">
        <v>0</v>
      </c>
      <c r="AO74" s="17">
        <v>1600</v>
      </c>
      <c r="AP74" s="18">
        <v>393</v>
      </c>
      <c r="AQ74" s="18">
        <v>33</v>
      </c>
      <c r="AR74" s="17">
        <v>0</v>
      </c>
      <c r="AS74" s="17">
        <v>243</v>
      </c>
      <c r="AT74" s="18">
        <v>54</v>
      </c>
      <c r="AU74" s="18">
        <v>10</v>
      </c>
      <c r="AV74" s="17">
        <v>0</v>
      </c>
      <c r="AW74" s="17">
        <v>111</v>
      </c>
      <c r="AX74" s="17">
        <v>0</v>
      </c>
      <c r="AY74" s="17">
        <v>70</v>
      </c>
      <c r="AZ74" s="17">
        <v>0</v>
      </c>
      <c r="BA74" s="17">
        <v>118</v>
      </c>
      <c r="BB74" s="18">
        <v>157</v>
      </c>
      <c r="BC74" s="18">
        <v>5.9999999999999991</v>
      </c>
      <c r="BD74" s="17">
        <v>0</v>
      </c>
      <c r="BE74" s="17">
        <v>189</v>
      </c>
      <c r="BF74" s="18">
        <v>22</v>
      </c>
      <c r="BG74" s="18">
        <v>5</v>
      </c>
      <c r="BH74" s="17">
        <v>0</v>
      </c>
      <c r="BI74" s="17">
        <v>361</v>
      </c>
      <c r="BJ74" s="17">
        <v>0</v>
      </c>
      <c r="BK74" s="17">
        <v>2600</v>
      </c>
      <c r="BL74" s="17">
        <v>0</v>
      </c>
      <c r="BM74" s="17">
        <v>3200</v>
      </c>
      <c r="BN74" s="17">
        <v>0</v>
      </c>
      <c r="BO74" s="17">
        <v>5300</v>
      </c>
      <c r="BP74" s="17">
        <v>0</v>
      </c>
      <c r="BQ74" s="17">
        <v>6800.0000000000009</v>
      </c>
      <c r="BR74" s="17">
        <v>0</v>
      </c>
      <c r="BS74" s="17">
        <v>862</v>
      </c>
      <c r="BT74" s="17">
        <v>0</v>
      </c>
      <c r="BU74" s="17">
        <v>557</v>
      </c>
      <c r="BV74" s="17">
        <v>0</v>
      </c>
      <c r="BW74" s="17">
        <v>463.99999999999994</v>
      </c>
      <c r="BX74" s="17">
        <v>0</v>
      </c>
      <c r="BY74" s="17">
        <v>1207</v>
      </c>
      <c r="BZ74" s="17">
        <v>0</v>
      </c>
      <c r="CA74" s="17">
        <v>1491</v>
      </c>
      <c r="CB74" s="17">
        <v>0</v>
      </c>
      <c r="CC74" s="17">
        <v>919</v>
      </c>
      <c r="CD74" s="18">
        <v>50.45</v>
      </c>
      <c r="CE74" s="18">
        <v>0.5</v>
      </c>
    </row>
    <row r="75" spans="1:83" x14ac:dyDescent="0.2">
      <c r="A75" s="26" t="s">
        <v>90</v>
      </c>
      <c r="B75" s="20">
        <v>257.44</v>
      </c>
      <c r="C75" s="18">
        <v>2979.1899999999996</v>
      </c>
      <c r="D75" s="18">
        <v>-1403.3899999999996</v>
      </c>
      <c r="E75" s="18">
        <v>3005.0899999999992</v>
      </c>
      <c r="F75" s="20" t="s">
        <v>234</v>
      </c>
      <c r="G75" s="8" t="s">
        <v>286</v>
      </c>
      <c r="H75" s="4">
        <v>1</v>
      </c>
      <c r="I75" s="12">
        <v>47.343075781010995</v>
      </c>
      <c r="J75" s="12">
        <v>0.40647014904618572</v>
      </c>
      <c r="K75" s="14">
        <v>0.32509991526384963</v>
      </c>
      <c r="L75" s="14">
        <v>5.087505087505087E-2</v>
      </c>
      <c r="M75" s="12">
        <v>16.816217635866536</v>
      </c>
      <c r="N75" s="12">
        <v>0.22673551868584091</v>
      </c>
      <c r="O75" s="12">
        <v>7.2630259081284416</v>
      </c>
      <c r="P75" s="12">
        <v>8.578377056844616E-2</v>
      </c>
      <c r="Q75" s="14">
        <v>0.12292483636922387</v>
      </c>
      <c r="R75" s="14">
        <v>1.1362800000516492E-2</v>
      </c>
      <c r="S75" s="12">
        <v>7.2632479652956041</v>
      </c>
      <c r="T75" s="12">
        <v>0.59697928481881679</v>
      </c>
      <c r="U75" s="14">
        <v>20.693968526698576</v>
      </c>
      <c r="V75" s="14">
        <v>0.16790238155536369</v>
      </c>
      <c r="W75" s="13">
        <v>0</v>
      </c>
      <c r="X75" s="13">
        <v>4.432949826958358E-2</v>
      </c>
      <c r="Y75" s="13">
        <v>0</v>
      </c>
      <c r="Z75" s="13">
        <v>0.11548481855822704</v>
      </c>
      <c r="AA75" s="14">
        <f t="shared" si="3"/>
        <v>99.827560568633231</v>
      </c>
      <c r="AB75" s="17"/>
      <c r="AC75" s="16">
        <v>0</v>
      </c>
      <c r="AD75" s="17">
        <v>160</v>
      </c>
      <c r="AE75" s="16">
        <v>0</v>
      </c>
      <c r="AF75" s="17">
        <v>1122</v>
      </c>
      <c r="AG75" s="17">
        <f t="shared" si="4"/>
        <v>0</v>
      </c>
      <c r="AH75" s="13">
        <f t="shared" si="5"/>
        <v>0</v>
      </c>
      <c r="AI75" s="17"/>
      <c r="AJ75" s="17">
        <v>0</v>
      </c>
      <c r="AK75" s="17">
        <v>682</v>
      </c>
      <c r="AL75" s="17">
        <v>0</v>
      </c>
      <c r="AM75" s="17">
        <v>1193</v>
      </c>
      <c r="AN75" s="17">
        <v>0</v>
      </c>
      <c r="AO75" s="17">
        <v>1363</v>
      </c>
      <c r="AP75" s="18">
        <v>241</v>
      </c>
      <c r="AQ75" s="18">
        <v>26</v>
      </c>
      <c r="AR75" s="18">
        <v>71</v>
      </c>
      <c r="AS75" s="18">
        <v>16</v>
      </c>
      <c r="AT75" s="18">
        <v>43</v>
      </c>
      <c r="AU75" s="18">
        <v>9</v>
      </c>
      <c r="AV75" s="17">
        <v>0</v>
      </c>
      <c r="AW75" s="17">
        <v>125</v>
      </c>
      <c r="AX75" s="17">
        <v>0</v>
      </c>
      <c r="AY75" s="17">
        <v>68</v>
      </c>
      <c r="AZ75" s="17">
        <v>0</v>
      </c>
      <c r="BA75" s="17">
        <v>108</v>
      </c>
      <c r="BB75" s="18">
        <v>172</v>
      </c>
      <c r="BC75" s="18">
        <v>5.9999999999999991</v>
      </c>
      <c r="BD75" s="18">
        <v>11</v>
      </c>
      <c r="BE75" s="18">
        <v>2.9999999999999996</v>
      </c>
      <c r="BF75" s="18">
        <v>20</v>
      </c>
      <c r="BG75" s="18">
        <v>4</v>
      </c>
      <c r="BH75" s="17">
        <v>0</v>
      </c>
      <c r="BI75" s="17">
        <v>361</v>
      </c>
      <c r="BJ75" s="17">
        <v>0</v>
      </c>
      <c r="BK75" s="17">
        <v>2600</v>
      </c>
      <c r="BL75" s="17">
        <v>0</v>
      </c>
      <c r="BM75" s="17">
        <v>3200</v>
      </c>
      <c r="BN75" s="17">
        <v>0</v>
      </c>
      <c r="BO75" s="17">
        <v>5400</v>
      </c>
      <c r="BP75" s="17">
        <v>0</v>
      </c>
      <c r="BQ75" s="17">
        <v>7000</v>
      </c>
      <c r="BR75" s="17">
        <v>0</v>
      </c>
      <c r="BS75" s="17">
        <v>889.00000000000011</v>
      </c>
      <c r="BT75" s="17">
        <v>0</v>
      </c>
      <c r="BU75" s="17">
        <v>589</v>
      </c>
      <c r="BV75" s="17">
        <v>0</v>
      </c>
      <c r="BW75" s="17">
        <v>511</v>
      </c>
      <c r="BX75" s="17">
        <v>0</v>
      </c>
      <c r="BY75" s="17">
        <v>1217</v>
      </c>
      <c r="BZ75" s="17">
        <v>0</v>
      </c>
      <c r="CA75" s="17">
        <v>1487.9999999999998</v>
      </c>
      <c r="CB75" s="17">
        <v>0</v>
      </c>
      <c r="CC75" s="17">
        <v>851</v>
      </c>
      <c r="CD75" s="18">
        <v>44.38</v>
      </c>
      <c r="CE75" s="18">
        <v>0.44</v>
      </c>
    </row>
    <row r="76" spans="1:83" x14ac:dyDescent="0.2">
      <c r="A76" s="26" t="s">
        <v>131</v>
      </c>
      <c r="B76" s="20">
        <v>257.89</v>
      </c>
      <c r="C76" s="18">
        <v>2979.5899999999997</v>
      </c>
      <c r="D76" s="18">
        <v>-1403.7899999999997</v>
      </c>
      <c r="E76" s="18">
        <v>3005.4899999999993</v>
      </c>
      <c r="F76" s="20" t="s">
        <v>234</v>
      </c>
      <c r="G76" s="8" t="s">
        <v>286</v>
      </c>
      <c r="H76" s="4">
        <v>2</v>
      </c>
      <c r="I76" s="12">
        <v>41.695280025842941</v>
      </c>
      <c r="J76" s="12">
        <v>0.44925648052473155</v>
      </c>
      <c r="K76" s="14">
        <v>0.25821173362156968</v>
      </c>
      <c r="L76" s="14">
        <v>5.1709068102510719E-2</v>
      </c>
      <c r="M76" s="12">
        <v>15.342436764408568</v>
      </c>
      <c r="N76" s="12">
        <v>0.24563014524299434</v>
      </c>
      <c r="O76" s="12">
        <v>8.2209446794760908</v>
      </c>
      <c r="P76" s="12">
        <v>0.11437836075792822</v>
      </c>
      <c r="Q76" s="14">
        <v>0.10872133636857824</v>
      </c>
      <c r="R76" s="14">
        <v>1.1750168182352281E-2</v>
      </c>
      <c r="S76" s="12">
        <v>6.4341100697139142</v>
      </c>
      <c r="T76" s="12">
        <v>0.72964134811188719</v>
      </c>
      <c r="U76" s="14">
        <v>16.552376448332939</v>
      </c>
      <c r="V76" s="14">
        <v>0.16790238155536369</v>
      </c>
      <c r="W76" s="13">
        <v>0</v>
      </c>
      <c r="X76" s="13">
        <v>5.4930030464484005E-2</v>
      </c>
      <c r="Y76" s="13">
        <v>0</v>
      </c>
      <c r="Z76" s="13">
        <v>0.14481429628730058</v>
      </c>
      <c r="AA76" s="14">
        <f t="shared" si="3"/>
        <v>88.612081057764598</v>
      </c>
      <c r="AB76" s="15"/>
      <c r="AC76" s="16">
        <v>0</v>
      </c>
      <c r="AD76" s="17">
        <v>211</v>
      </c>
      <c r="AE76" s="16">
        <v>0</v>
      </c>
      <c r="AF76" s="17">
        <v>1444</v>
      </c>
      <c r="AG76" s="17">
        <f t="shared" si="4"/>
        <v>0</v>
      </c>
      <c r="AH76" s="13">
        <f t="shared" si="5"/>
        <v>0</v>
      </c>
      <c r="AI76" s="17"/>
      <c r="AJ76" s="15">
        <v>268</v>
      </c>
      <c r="AK76" s="15">
        <v>77</v>
      </c>
      <c r="AL76" s="17">
        <v>0</v>
      </c>
      <c r="AM76" s="17">
        <v>1152</v>
      </c>
      <c r="AN76" s="17">
        <v>0</v>
      </c>
      <c r="AO76" s="17">
        <v>1600</v>
      </c>
      <c r="AP76" s="18">
        <v>425.00000000000006</v>
      </c>
      <c r="AQ76" s="18">
        <v>35</v>
      </c>
      <c r="AR76" s="17">
        <v>0</v>
      </c>
      <c r="AS76" s="17">
        <v>258</v>
      </c>
      <c r="AT76" s="18">
        <v>45</v>
      </c>
      <c r="AU76" s="18">
        <v>10</v>
      </c>
      <c r="AV76" s="17">
        <v>0</v>
      </c>
      <c r="AW76" s="17">
        <v>115.99999999999999</v>
      </c>
      <c r="AX76" s="17">
        <v>0</v>
      </c>
      <c r="AY76" s="17">
        <v>84</v>
      </c>
      <c r="AZ76" s="17">
        <v>0</v>
      </c>
      <c r="BA76" s="17">
        <v>123</v>
      </c>
      <c r="BB76" s="18">
        <v>178</v>
      </c>
      <c r="BC76" s="18">
        <v>7</v>
      </c>
      <c r="BD76" s="18">
        <v>11.999999999999998</v>
      </c>
      <c r="BE76" s="18">
        <v>4</v>
      </c>
      <c r="BF76" s="17">
        <v>0</v>
      </c>
      <c r="BG76" s="17">
        <v>313</v>
      </c>
      <c r="BH76" s="17">
        <v>0</v>
      </c>
      <c r="BI76" s="17">
        <v>393</v>
      </c>
      <c r="BJ76" s="17">
        <v>0</v>
      </c>
      <c r="BK76" s="17">
        <v>2800.0000000000005</v>
      </c>
      <c r="BL76" s="17">
        <v>0</v>
      </c>
      <c r="BM76" s="17">
        <v>3500</v>
      </c>
      <c r="BN76" s="17">
        <v>0</v>
      </c>
      <c r="BO76" s="17">
        <v>5800</v>
      </c>
      <c r="BP76" s="17">
        <v>0</v>
      </c>
      <c r="BQ76" s="17">
        <v>7400</v>
      </c>
      <c r="BR76" s="17">
        <v>0</v>
      </c>
      <c r="BS76" s="17">
        <v>917</v>
      </c>
      <c r="BT76" s="17">
        <v>0</v>
      </c>
      <c r="BU76" s="17">
        <v>550</v>
      </c>
      <c r="BV76" s="17">
        <v>0</v>
      </c>
      <c r="BW76" s="17">
        <v>492.99999999999994</v>
      </c>
      <c r="BX76" s="17">
        <v>0</v>
      </c>
      <c r="BY76" s="17">
        <v>1313</v>
      </c>
      <c r="BZ76" s="17">
        <v>0</v>
      </c>
      <c r="CA76" s="17">
        <v>1600</v>
      </c>
      <c r="CB76" s="17">
        <v>0</v>
      </c>
      <c r="CC76" s="17">
        <v>1003</v>
      </c>
      <c r="CD76" s="18">
        <v>50.6</v>
      </c>
      <c r="CE76" s="18">
        <v>0.51</v>
      </c>
    </row>
    <row r="77" spans="1:83" x14ac:dyDescent="0.2">
      <c r="A77" s="26" t="s">
        <v>132</v>
      </c>
      <c r="B77" s="20">
        <v>261.76</v>
      </c>
      <c r="C77" s="18">
        <v>2983.46</v>
      </c>
      <c r="D77" s="18">
        <v>-1407.66</v>
      </c>
      <c r="E77" s="18">
        <v>3009.3599999999997</v>
      </c>
      <c r="F77" s="20" t="s">
        <v>234</v>
      </c>
      <c r="G77" s="8" t="s">
        <v>286</v>
      </c>
      <c r="H77" s="4">
        <v>2</v>
      </c>
      <c r="I77" s="12">
        <v>43.599271776638233</v>
      </c>
      <c r="J77" s="12">
        <v>0.44925648052473155</v>
      </c>
      <c r="K77" s="13">
        <v>0</v>
      </c>
      <c r="L77" s="13">
        <v>0.10225051208657765</v>
      </c>
      <c r="M77" s="12">
        <v>16.381641225052007</v>
      </c>
      <c r="N77" s="12">
        <v>0.24563014524299434</v>
      </c>
      <c r="O77" s="12">
        <v>9.4934039429080403</v>
      </c>
      <c r="P77" s="12">
        <v>0.11437836075792822</v>
      </c>
      <c r="Q77" s="14">
        <v>0.13131781364233264</v>
      </c>
      <c r="R77" s="14">
        <v>1.2008413636909474E-2</v>
      </c>
      <c r="S77" s="12">
        <v>8.6893651456961116</v>
      </c>
      <c r="T77" s="12">
        <v>0.71305859020025331</v>
      </c>
      <c r="U77" s="14">
        <v>15.93673438262994</v>
      </c>
      <c r="V77" s="14">
        <v>0.15391051642575007</v>
      </c>
      <c r="W77" s="13">
        <v>0</v>
      </c>
      <c r="X77" s="13">
        <v>5.1557133857015686E-2</v>
      </c>
      <c r="Y77" s="13">
        <v>0</v>
      </c>
      <c r="Z77" s="13">
        <v>0.13679451722075703</v>
      </c>
      <c r="AA77" s="14">
        <f t="shared" si="3"/>
        <v>94.231734286566663</v>
      </c>
      <c r="AB77" s="17"/>
      <c r="AC77" s="16">
        <v>0</v>
      </c>
      <c r="AD77" s="17">
        <v>195</v>
      </c>
      <c r="AE77" s="16">
        <v>0</v>
      </c>
      <c r="AF77" s="17">
        <v>1416</v>
      </c>
      <c r="AG77" s="17">
        <f t="shared" si="4"/>
        <v>0</v>
      </c>
      <c r="AH77" s="13">
        <f t="shared" si="5"/>
        <v>0</v>
      </c>
      <c r="AI77" s="17"/>
      <c r="AJ77" s="17">
        <v>0</v>
      </c>
      <c r="AK77" s="17">
        <v>606</v>
      </c>
      <c r="AL77" s="17">
        <v>0</v>
      </c>
      <c r="AM77" s="17">
        <v>1079</v>
      </c>
      <c r="AN77" s="17">
        <v>0</v>
      </c>
      <c r="AO77" s="17">
        <v>1600</v>
      </c>
      <c r="AP77" s="18">
        <v>400</v>
      </c>
      <c r="AQ77" s="18">
        <v>34</v>
      </c>
      <c r="AR77" s="17">
        <v>0</v>
      </c>
      <c r="AS77" s="17">
        <v>246</v>
      </c>
      <c r="AT77" s="18">
        <v>72</v>
      </c>
      <c r="AU77" s="18">
        <v>11.999999999999998</v>
      </c>
      <c r="AV77" s="17">
        <v>0</v>
      </c>
      <c r="AW77" s="17">
        <v>112.99999999999999</v>
      </c>
      <c r="AX77" s="17">
        <v>0</v>
      </c>
      <c r="AY77" s="17">
        <v>80</v>
      </c>
      <c r="AZ77" s="17">
        <v>0</v>
      </c>
      <c r="BA77" s="17">
        <v>111</v>
      </c>
      <c r="BB77" s="18">
        <v>179</v>
      </c>
      <c r="BC77" s="18">
        <v>5.9999999999999991</v>
      </c>
      <c r="BD77" s="17">
        <v>0</v>
      </c>
      <c r="BE77" s="17">
        <v>191</v>
      </c>
      <c r="BF77" s="17">
        <v>0</v>
      </c>
      <c r="BG77" s="17">
        <v>293</v>
      </c>
      <c r="BH77" s="17">
        <v>0</v>
      </c>
      <c r="BI77" s="17">
        <v>363</v>
      </c>
      <c r="BJ77" s="17">
        <v>0</v>
      </c>
      <c r="BK77" s="17">
        <v>2700</v>
      </c>
      <c r="BL77" s="17">
        <v>0</v>
      </c>
      <c r="BM77" s="17">
        <v>3300</v>
      </c>
      <c r="BN77" s="17">
        <v>0</v>
      </c>
      <c r="BO77" s="17">
        <v>5400</v>
      </c>
      <c r="BP77" s="17">
        <v>0</v>
      </c>
      <c r="BQ77" s="17">
        <v>6899.9999999999991</v>
      </c>
      <c r="BR77" s="17">
        <v>0</v>
      </c>
      <c r="BS77" s="17">
        <v>898</v>
      </c>
      <c r="BT77" s="17">
        <v>0</v>
      </c>
      <c r="BU77" s="17">
        <v>625</v>
      </c>
      <c r="BV77" s="17">
        <v>0</v>
      </c>
      <c r="BW77" s="17">
        <v>456</v>
      </c>
      <c r="BX77" s="17">
        <v>0</v>
      </c>
      <c r="BY77" s="17">
        <v>1230</v>
      </c>
      <c r="BZ77" s="17">
        <v>0</v>
      </c>
      <c r="CA77" s="17">
        <v>1500</v>
      </c>
      <c r="CB77" s="17">
        <v>0</v>
      </c>
      <c r="CC77" s="17">
        <v>903.99999999999989</v>
      </c>
      <c r="CD77" s="18">
        <v>47.51</v>
      </c>
      <c r="CE77" s="18">
        <v>0.5</v>
      </c>
    </row>
    <row r="78" spans="1:83" x14ac:dyDescent="0.2">
      <c r="A78" s="26" t="s">
        <v>133</v>
      </c>
      <c r="B78" s="20">
        <v>264.26</v>
      </c>
      <c r="C78" s="18">
        <v>2986.16</v>
      </c>
      <c r="D78" s="18">
        <v>-1410.36</v>
      </c>
      <c r="E78" s="18">
        <v>3012.0599999999995</v>
      </c>
      <c r="F78" s="20" t="s">
        <v>234</v>
      </c>
      <c r="G78" s="8" t="s">
        <v>294</v>
      </c>
      <c r="H78" s="4">
        <v>2</v>
      </c>
      <c r="I78" s="12">
        <v>43.043049467417141</v>
      </c>
      <c r="J78" s="12">
        <v>0.44925648052473155</v>
      </c>
      <c r="K78" s="13">
        <v>0</v>
      </c>
      <c r="L78" s="13">
        <v>0.10108288796813386</v>
      </c>
      <c r="M78" s="12">
        <v>16.665060623409307</v>
      </c>
      <c r="N78" s="12">
        <v>0.24563014524299434</v>
      </c>
      <c r="O78" s="12">
        <v>8.2781338598550551</v>
      </c>
      <c r="P78" s="12">
        <v>0.11437836075792822</v>
      </c>
      <c r="Q78" s="14">
        <v>0.11233677273237894</v>
      </c>
      <c r="R78" s="14">
        <v>1.1621045455073684E-2</v>
      </c>
      <c r="S78" s="12">
        <v>7.5783203656166469</v>
      </c>
      <c r="T78" s="12">
        <v>0.71305859020025331</v>
      </c>
      <c r="U78" s="14">
        <v>17.182010379165551</v>
      </c>
      <c r="V78" s="14">
        <v>0.16790238155536369</v>
      </c>
      <c r="W78" s="13">
        <v>0</v>
      </c>
      <c r="X78" s="13">
        <v>5.2400358008882764E-2</v>
      </c>
      <c r="Y78" s="13">
        <v>0</v>
      </c>
      <c r="Z78" s="13">
        <v>0.13725279031027379</v>
      </c>
      <c r="AA78" s="14">
        <f t="shared" si="3"/>
        <v>92.858911468196084</v>
      </c>
      <c r="AB78" s="17"/>
      <c r="AC78" s="16">
        <v>0</v>
      </c>
      <c r="AD78" s="17">
        <v>202</v>
      </c>
      <c r="AE78" s="16">
        <v>0</v>
      </c>
      <c r="AF78" s="17">
        <v>1401</v>
      </c>
      <c r="AG78" s="17">
        <f t="shared" si="4"/>
        <v>0</v>
      </c>
      <c r="AH78" s="13">
        <f t="shared" si="5"/>
        <v>0</v>
      </c>
      <c r="AI78" s="17"/>
      <c r="AJ78" s="17">
        <v>0</v>
      </c>
      <c r="AK78" s="17">
        <v>635</v>
      </c>
      <c r="AL78" s="17">
        <v>0</v>
      </c>
      <c r="AM78" s="17">
        <v>1191</v>
      </c>
      <c r="AN78" s="17">
        <v>0</v>
      </c>
      <c r="AO78" s="17">
        <v>1500</v>
      </c>
      <c r="AP78" s="18">
        <v>307</v>
      </c>
      <c r="AQ78" s="18">
        <v>31</v>
      </c>
      <c r="AR78" s="17">
        <v>0</v>
      </c>
      <c r="AS78" s="17">
        <v>231.99999999999997</v>
      </c>
      <c r="AT78" s="18">
        <v>54</v>
      </c>
      <c r="AU78" s="18">
        <v>10</v>
      </c>
      <c r="AV78" s="17">
        <v>0</v>
      </c>
      <c r="AW78" s="17">
        <v>119.00000000000001</v>
      </c>
      <c r="AX78" s="17">
        <v>0</v>
      </c>
      <c r="AY78" s="17">
        <v>74</v>
      </c>
      <c r="AZ78" s="17">
        <v>0</v>
      </c>
      <c r="BA78" s="17">
        <v>120</v>
      </c>
      <c r="BB78" s="18">
        <v>203</v>
      </c>
      <c r="BC78" s="18">
        <v>7</v>
      </c>
      <c r="BD78" s="18">
        <v>13</v>
      </c>
      <c r="BE78" s="18">
        <v>2.9999999999999996</v>
      </c>
      <c r="BF78" s="17">
        <v>0</v>
      </c>
      <c r="BG78" s="17">
        <v>308</v>
      </c>
      <c r="BH78" s="17">
        <v>0</v>
      </c>
      <c r="BI78" s="17">
        <v>397</v>
      </c>
      <c r="BJ78" s="17">
        <v>0</v>
      </c>
      <c r="BK78" s="17">
        <v>2800.0000000000005</v>
      </c>
      <c r="BL78" s="17">
        <v>0</v>
      </c>
      <c r="BM78" s="17">
        <v>3500</v>
      </c>
      <c r="BN78" s="17">
        <v>0</v>
      </c>
      <c r="BO78" s="17">
        <v>5699.9999999999991</v>
      </c>
      <c r="BP78" s="17">
        <v>0</v>
      </c>
      <c r="BQ78" s="17">
        <v>7300</v>
      </c>
      <c r="BR78" s="17">
        <v>0</v>
      </c>
      <c r="BS78" s="17">
        <v>804</v>
      </c>
      <c r="BT78" s="17">
        <v>0</v>
      </c>
      <c r="BU78" s="17">
        <v>553</v>
      </c>
      <c r="BV78" s="17">
        <v>0</v>
      </c>
      <c r="BW78" s="17">
        <v>546</v>
      </c>
      <c r="BX78" s="17">
        <v>0</v>
      </c>
      <c r="BY78" s="17">
        <v>1300</v>
      </c>
      <c r="BZ78" s="17">
        <v>0</v>
      </c>
      <c r="CA78" s="17">
        <v>1600</v>
      </c>
      <c r="CB78" s="17">
        <v>0</v>
      </c>
      <c r="CC78" s="17">
        <v>989</v>
      </c>
      <c r="CD78" s="18">
        <v>48.28</v>
      </c>
      <c r="CE78" s="18">
        <v>0.5</v>
      </c>
    </row>
    <row r="79" spans="1:83" x14ac:dyDescent="0.2">
      <c r="A79" s="26" t="s">
        <v>143</v>
      </c>
      <c r="B79" s="20">
        <v>266.32</v>
      </c>
      <c r="C79" s="18">
        <v>2990.16</v>
      </c>
      <c r="D79" s="18">
        <v>-1414.36</v>
      </c>
      <c r="E79" s="18">
        <v>3016.0599999999995</v>
      </c>
      <c r="F79" s="20" t="s">
        <v>234</v>
      </c>
      <c r="G79" s="8" t="s">
        <v>285</v>
      </c>
      <c r="H79" s="4">
        <v>3</v>
      </c>
      <c r="I79" s="12">
        <v>46.358990157004449</v>
      </c>
      <c r="J79" s="12">
        <v>0.42786331478545869</v>
      </c>
      <c r="K79" s="14">
        <v>0.14695383547842564</v>
      </c>
      <c r="L79" s="14">
        <v>4.4369716500864034E-2</v>
      </c>
      <c r="M79" s="12">
        <v>16.891796142095149</v>
      </c>
      <c r="N79" s="12">
        <v>0.22673551868584091</v>
      </c>
      <c r="O79" s="12">
        <v>6.6911341043387997</v>
      </c>
      <c r="P79" s="12">
        <v>8.578377056844616E-2</v>
      </c>
      <c r="Q79" s="14">
        <v>0.10123221818641966</v>
      </c>
      <c r="R79" s="14">
        <v>1.0717186364123509E-2</v>
      </c>
      <c r="S79" s="12">
        <v>6.5833548909186188</v>
      </c>
      <c r="T79" s="12">
        <v>0.59697928481881679</v>
      </c>
      <c r="U79" s="14">
        <v>19.420708799903736</v>
      </c>
      <c r="V79" s="14">
        <v>0.16790238155536369</v>
      </c>
      <c r="W79" s="13">
        <v>0</v>
      </c>
      <c r="X79" s="13">
        <v>4.2643049965849424E-2</v>
      </c>
      <c r="Y79" s="13">
        <v>0</v>
      </c>
      <c r="Z79" s="13">
        <v>0.12167150526670348</v>
      </c>
      <c r="AA79" s="14">
        <f>I79+K79+M79+O79+Q79+S79+U79+W79+Y79</f>
        <v>96.194170147925604</v>
      </c>
      <c r="AB79" s="17"/>
      <c r="AC79" s="16">
        <v>0</v>
      </c>
      <c r="AD79" s="17">
        <v>166</v>
      </c>
      <c r="AE79" s="16">
        <v>0</v>
      </c>
      <c r="AF79" s="17">
        <v>1190</v>
      </c>
      <c r="AG79" s="17">
        <f>AC79+AE79</f>
        <v>0</v>
      </c>
      <c r="AH79" s="13">
        <f>AG79/10000</f>
        <v>0</v>
      </c>
      <c r="AI79" s="17"/>
      <c r="AJ79" s="17">
        <v>0</v>
      </c>
      <c r="AK79" s="17">
        <v>653</v>
      </c>
      <c r="AL79" s="17">
        <v>0</v>
      </c>
      <c r="AM79" s="17">
        <v>1023</v>
      </c>
      <c r="AN79" s="17">
        <v>0</v>
      </c>
      <c r="AO79" s="17">
        <v>1331</v>
      </c>
      <c r="AP79" s="18">
        <v>206</v>
      </c>
      <c r="AQ79" s="18">
        <v>23.999999999999996</v>
      </c>
      <c r="AR79" s="17">
        <v>0</v>
      </c>
      <c r="AS79" s="17">
        <v>223</v>
      </c>
      <c r="AT79" s="18">
        <v>40</v>
      </c>
      <c r="AU79" s="18">
        <v>9</v>
      </c>
      <c r="AV79" s="17">
        <v>0</v>
      </c>
      <c r="AW79" s="17">
        <v>107</v>
      </c>
      <c r="AX79" s="17">
        <v>0</v>
      </c>
      <c r="AY79" s="17">
        <v>79.000000000000014</v>
      </c>
      <c r="AZ79" s="17">
        <v>0</v>
      </c>
      <c r="BA79" s="17">
        <v>109</v>
      </c>
      <c r="BB79" s="18">
        <v>176</v>
      </c>
      <c r="BC79" s="18">
        <v>5.9999999999999991</v>
      </c>
      <c r="BD79" s="17">
        <v>0</v>
      </c>
      <c r="BE79" s="17">
        <v>199</v>
      </c>
      <c r="BF79" s="17">
        <v>0</v>
      </c>
      <c r="BG79" s="17">
        <v>307</v>
      </c>
      <c r="BH79" s="17">
        <v>0</v>
      </c>
      <c r="BI79" s="17">
        <v>367.00000000000006</v>
      </c>
      <c r="BJ79" s="17">
        <v>0</v>
      </c>
      <c r="BK79" s="17">
        <v>2700</v>
      </c>
      <c r="BL79" s="17">
        <v>0</v>
      </c>
      <c r="BM79" s="17">
        <v>3300</v>
      </c>
      <c r="BN79" s="17">
        <v>0</v>
      </c>
      <c r="BO79" s="17">
        <v>5400</v>
      </c>
      <c r="BP79" s="17">
        <v>0</v>
      </c>
      <c r="BQ79" s="17">
        <v>6899.9999999999991</v>
      </c>
      <c r="BR79" s="17">
        <v>0</v>
      </c>
      <c r="BS79" s="17">
        <v>845</v>
      </c>
      <c r="BT79" s="17">
        <v>0</v>
      </c>
      <c r="BU79" s="17">
        <v>606</v>
      </c>
      <c r="BV79" s="17">
        <v>0</v>
      </c>
      <c r="BW79" s="17">
        <v>458</v>
      </c>
      <c r="BX79" s="17">
        <v>0</v>
      </c>
      <c r="BY79" s="17">
        <v>1268</v>
      </c>
      <c r="BZ79" s="17">
        <v>0</v>
      </c>
      <c r="CA79" s="17">
        <v>1600</v>
      </c>
      <c r="CB79" s="17">
        <v>0</v>
      </c>
      <c r="CC79" s="17">
        <v>874</v>
      </c>
      <c r="CD79" s="18">
        <v>46.66</v>
      </c>
      <c r="CE79" s="18">
        <v>0.45</v>
      </c>
    </row>
    <row r="80" spans="1:83" x14ac:dyDescent="0.2">
      <c r="A80" s="26" t="s">
        <v>134</v>
      </c>
      <c r="B80" s="20">
        <v>267.87</v>
      </c>
      <c r="C80" s="18">
        <v>2989.5699999999997</v>
      </c>
      <c r="D80" s="18">
        <v>-1413.7699999999998</v>
      </c>
      <c r="E80" s="18">
        <v>3015.4699999999993</v>
      </c>
      <c r="F80" s="20" t="s">
        <v>234</v>
      </c>
      <c r="G80" s="8" t="s">
        <v>286</v>
      </c>
      <c r="H80" s="4">
        <v>2</v>
      </c>
      <c r="I80" s="12">
        <v>44.005741925684426</v>
      </c>
      <c r="J80" s="12">
        <v>0.44925648052473155</v>
      </c>
      <c r="K80" s="13">
        <v>0</v>
      </c>
      <c r="L80" s="13">
        <v>9.6245588048866737E-2</v>
      </c>
      <c r="M80" s="12">
        <v>15.22906900506565</v>
      </c>
      <c r="N80" s="12">
        <v>0.24563014524299434</v>
      </c>
      <c r="O80" s="12">
        <v>7.034269186612585</v>
      </c>
      <c r="P80" s="12">
        <v>0.1000810656631872</v>
      </c>
      <c r="Q80" s="14">
        <v>0.11956764545998036</v>
      </c>
      <c r="R80" s="14">
        <v>1.2137536364188071E-2</v>
      </c>
      <c r="S80" s="12">
        <v>6.6828514383884219</v>
      </c>
      <c r="T80" s="12">
        <v>0.71305859020025331</v>
      </c>
      <c r="U80" s="14">
        <v>18.90300979010803</v>
      </c>
      <c r="V80" s="14">
        <v>0.18189424668497736</v>
      </c>
      <c r="W80" s="13">
        <v>0</v>
      </c>
      <c r="X80" s="13">
        <v>4.8545619028918977E-2</v>
      </c>
      <c r="Y80" s="13">
        <v>0</v>
      </c>
      <c r="Z80" s="13">
        <v>0.13541969795220671</v>
      </c>
      <c r="AA80" s="14">
        <f t="shared" si="3"/>
        <v>91.974508991319098</v>
      </c>
      <c r="AB80" s="17"/>
      <c r="AC80" s="16">
        <v>0</v>
      </c>
      <c r="AD80" s="17">
        <v>184</v>
      </c>
      <c r="AE80" s="16">
        <v>0</v>
      </c>
      <c r="AF80" s="17">
        <v>1308</v>
      </c>
      <c r="AG80" s="17">
        <f t="shared" si="4"/>
        <v>0</v>
      </c>
      <c r="AH80" s="13">
        <f t="shared" si="5"/>
        <v>0</v>
      </c>
      <c r="AI80" s="17"/>
      <c r="AJ80" s="17">
        <v>0</v>
      </c>
      <c r="AK80" s="17">
        <v>707</v>
      </c>
      <c r="AL80" s="17">
        <v>0</v>
      </c>
      <c r="AM80" s="17">
        <v>1122</v>
      </c>
      <c r="AN80" s="17">
        <v>0</v>
      </c>
      <c r="AO80" s="17">
        <v>1481</v>
      </c>
      <c r="AP80" s="18">
        <v>178</v>
      </c>
      <c r="AQ80" s="18">
        <v>25</v>
      </c>
      <c r="AR80" s="17">
        <v>62</v>
      </c>
      <c r="AS80" s="18">
        <v>17</v>
      </c>
      <c r="AT80" s="18">
        <v>44</v>
      </c>
      <c r="AU80" s="18">
        <v>10</v>
      </c>
      <c r="AV80" s="17">
        <v>0</v>
      </c>
      <c r="AW80" s="17">
        <v>120</v>
      </c>
      <c r="AX80" s="17">
        <v>0</v>
      </c>
      <c r="AY80" s="17">
        <v>87</v>
      </c>
      <c r="AZ80" s="17">
        <v>0</v>
      </c>
      <c r="BA80" s="17">
        <v>129</v>
      </c>
      <c r="BB80" s="18">
        <v>185</v>
      </c>
      <c r="BC80" s="18">
        <v>7</v>
      </c>
      <c r="BD80" s="18">
        <v>11</v>
      </c>
      <c r="BE80" s="18">
        <v>2.9999999999999996</v>
      </c>
      <c r="BF80" s="18">
        <v>15</v>
      </c>
      <c r="BG80" s="18">
        <v>5</v>
      </c>
      <c r="BH80" s="17">
        <v>0</v>
      </c>
      <c r="BI80" s="17">
        <v>400</v>
      </c>
      <c r="BJ80" s="17">
        <v>0</v>
      </c>
      <c r="BK80" s="17">
        <v>2900</v>
      </c>
      <c r="BL80" s="17">
        <v>0</v>
      </c>
      <c r="BM80" s="17">
        <v>3600</v>
      </c>
      <c r="BN80" s="17">
        <v>0</v>
      </c>
      <c r="BO80" s="17">
        <v>6000</v>
      </c>
      <c r="BP80" s="17">
        <v>0</v>
      </c>
      <c r="BQ80" s="17">
        <v>7800</v>
      </c>
      <c r="BR80" s="17">
        <v>0</v>
      </c>
      <c r="BS80" s="17">
        <v>859</v>
      </c>
      <c r="BT80" s="17">
        <v>0</v>
      </c>
      <c r="BU80" s="17">
        <v>609</v>
      </c>
      <c r="BV80" s="17">
        <v>0</v>
      </c>
      <c r="BW80" s="17">
        <v>508</v>
      </c>
      <c r="BX80" s="17">
        <v>0</v>
      </c>
      <c r="BY80" s="17">
        <v>1366.9999999999998</v>
      </c>
      <c r="BZ80" s="17">
        <v>0</v>
      </c>
      <c r="CA80" s="17">
        <v>1700.0000000000002</v>
      </c>
      <c r="CB80" s="17">
        <v>0</v>
      </c>
      <c r="CC80" s="17">
        <v>1023</v>
      </c>
      <c r="CD80" s="18">
        <v>48.78</v>
      </c>
      <c r="CE80" s="18">
        <v>0.5</v>
      </c>
    </row>
    <row r="82" spans="3:5" x14ac:dyDescent="0.2">
      <c r="C82" s="19"/>
      <c r="D82" s="19"/>
      <c r="E82" s="19"/>
    </row>
    <row r="83" spans="3:5" x14ac:dyDescent="0.2">
      <c r="C83" s="19"/>
      <c r="D83" s="19"/>
      <c r="E83" s="19"/>
    </row>
    <row r="84" spans="3:5" x14ac:dyDescent="0.2">
      <c r="C84" s="19"/>
      <c r="D84" s="19"/>
      <c r="E84" s="19"/>
    </row>
    <row r="85" spans="3:5" x14ac:dyDescent="0.2">
      <c r="C85" s="19"/>
      <c r="D85" s="19"/>
      <c r="E85" s="19"/>
    </row>
    <row r="86" spans="3:5" x14ac:dyDescent="0.2">
      <c r="C86" s="19"/>
      <c r="D86" s="19"/>
      <c r="E86" s="19"/>
    </row>
    <row r="87" spans="3:5" x14ac:dyDescent="0.2">
      <c r="C87" s="19"/>
      <c r="D87" s="19"/>
      <c r="E87" s="19"/>
    </row>
    <row r="88" spans="3:5" x14ac:dyDescent="0.2">
      <c r="C88" s="19"/>
      <c r="D88" s="19"/>
      <c r="E88" s="19"/>
    </row>
    <row r="89" spans="3:5" x14ac:dyDescent="0.2">
      <c r="C89" s="19"/>
      <c r="D89" s="19"/>
      <c r="E89" s="19"/>
    </row>
    <row r="90" spans="3:5" x14ac:dyDescent="0.2">
      <c r="C90" s="19"/>
      <c r="D90" s="19"/>
      <c r="E90" s="19"/>
    </row>
    <row r="91" spans="3:5" x14ac:dyDescent="0.2">
      <c r="C91" s="19"/>
      <c r="D91" s="19"/>
      <c r="E91" s="19"/>
    </row>
    <row r="92" spans="3:5" x14ac:dyDescent="0.2">
      <c r="C92" s="19"/>
      <c r="D92" s="19"/>
      <c r="E92" s="19"/>
    </row>
    <row r="93" spans="3:5" x14ac:dyDescent="0.2">
      <c r="C93" s="19"/>
      <c r="D93" s="19"/>
      <c r="E93" s="19"/>
    </row>
    <row r="94" spans="3:5" x14ac:dyDescent="0.2">
      <c r="C94" s="19"/>
      <c r="D94" s="19"/>
      <c r="E94" s="19"/>
    </row>
    <row r="95" spans="3:5" x14ac:dyDescent="0.2">
      <c r="C95" s="19"/>
      <c r="D95" s="19"/>
      <c r="E95" s="19"/>
    </row>
    <row r="96" spans="3:5" x14ac:dyDescent="0.2">
      <c r="C96" s="19"/>
      <c r="D96" s="19"/>
      <c r="E96" s="19"/>
    </row>
    <row r="97" spans="3:5" x14ac:dyDescent="0.2">
      <c r="C97" s="19"/>
      <c r="D97" s="19"/>
      <c r="E97" s="19"/>
    </row>
    <row r="98" spans="3:5" x14ac:dyDescent="0.2">
      <c r="C98" s="19"/>
      <c r="D98" s="19"/>
      <c r="E98" s="19"/>
    </row>
    <row r="99" spans="3:5" x14ac:dyDescent="0.2">
      <c r="C99" s="19"/>
      <c r="D99" s="19"/>
      <c r="E99" s="19"/>
    </row>
    <row r="100" spans="3:5" x14ac:dyDescent="0.2">
      <c r="C100" s="19"/>
      <c r="D100" s="19"/>
      <c r="E100" s="19"/>
    </row>
    <row r="101" spans="3:5" x14ac:dyDescent="0.2">
      <c r="C101" s="19"/>
      <c r="D101" s="19"/>
      <c r="E101" s="19"/>
    </row>
    <row r="102" spans="3:5" x14ac:dyDescent="0.2">
      <c r="C102" s="19"/>
      <c r="D102" s="19"/>
      <c r="E102" s="19"/>
    </row>
    <row r="103" spans="3:5" x14ac:dyDescent="0.2">
      <c r="C103" s="19"/>
      <c r="D103" s="19"/>
      <c r="E103" s="19"/>
    </row>
    <row r="104" spans="3:5" x14ac:dyDescent="0.2">
      <c r="C104" s="19"/>
      <c r="D104" s="19"/>
      <c r="E104" s="19"/>
    </row>
    <row r="105" spans="3:5" x14ac:dyDescent="0.2">
      <c r="C105" s="19"/>
      <c r="D105" s="19"/>
      <c r="E105" s="19"/>
    </row>
    <row r="106" spans="3:5" x14ac:dyDescent="0.2">
      <c r="C106" s="19"/>
      <c r="D106" s="19"/>
      <c r="E106" s="19"/>
    </row>
    <row r="107" spans="3:5" x14ac:dyDescent="0.2">
      <c r="C107" s="19"/>
      <c r="D107" s="19"/>
      <c r="E107" s="19"/>
    </row>
    <row r="108" spans="3:5" x14ac:dyDescent="0.2">
      <c r="C108" s="19"/>
      <c r="D108" s="19"/>
      <c r="E108" s="19"/>
    </row>
    <row r="109" spans="3:5" x14ac:dyDescent="0.2">
      <c r="C109" s="19"/>
      <c r="D109" s="19"/>
      <c r="E109" s="19"/>
    </row>
    <row r="110" spans="3:5" x14ac:dyDescent="0.2">
      <c r="C110" s="19"/>
      <c r="D110" s="19"/>
      <c r="E110" s="19"/>
    </row>
    <row r="111" spans="3:5" x14ac:dyDescent="0.2">
      <c r="C111" s="19"/>
      <c r="D111" s="19"/>
      <c r="E111" s="19"/>
    </row>
    <row r="112" spans="3:5" x14ac:dyDescent="0.2">
      <c r="C112" s="19"/>
      <c r="D112" s="19"/>
      <c r="E112" s="19"/>
    </row>
    <row r="113" spans="3:5" x14ac:dyDescent="0.2">
      <c r="C113" s="19"/>
      <c r="D113" s="19"/>
      <c r="E113" s="19"/>
    </row>
    <row r="114" spans="3:5" x14ac:dyDescent="0.2">
      <c r="C114" s="19"/>
      <c r="D114" s="19"/>
      <c r="E114" s="19"/>
    </row>
    <row r="115" spans="3:5" x14ac:dyDescent="0.2">
      <c r="C115" s="19"/>
      <c r="D115" s="19"/>
      <c r="E115" s="19"/>
    </row>
    <row r="116" spans="3:5" x14ac:dyDescent="0.2">
      <c r="C116" s="19"/>
      <c r="D116" s="19"/>
      <c r="E116" s="19"/>
    </row>
    <row r="117" spans="3:5" x14ac:dyDescent="0.2">
      <c r="C117" s="19"/>
      <c r="D117" s="19"/>
      <c r="E117" s="19"/>
    </row>
    <row r="118" spans="3:5" x14ac:dyDescent="0.2">
      <c r="C118" s="19"/>
      <c r="D118" s="19"/>
      <c r="E118" s="19"/>
    </row>
    <row r="119" spans="3:5" x14ac:dyDescent="0.2">
      <c r="C119" s="19"/>
      <c r="D119" s="19"/>
      <c r="E119" s="19"/>
    </row>
    <row r="120" spans="3:5" x14ac:dyDescent="0.2">
      <c r="C120" s="19"/>
      <c r="D120" s="19"/>
      <c r="E120" s="19"/>
    </row>
    <row r="121" spans="3:5" x14ac:dyDescent="0.2">
      <c r="C121" s="19"/>
      <c r="D121" s="19"/>
      <c r="E121" s="19"/>
    </row>
    <row r="122" spans="3:5" x14ac:dyDescent="0.2">
      <c r="C122" s="19"/>
      <c r="D122" s="19"/>
      <c r="E122" s="19"/>
    </row>
    <row r="123" spans="3:5" x14ac:dyDescent="0.2">
      <c r="C123" s="19"/>
      <c r="D123" s="19"/>
      <c r="E123" s="19"/>
    </row>
    <row r="124" spans="3:5" x14ac:dyDescent="0.2">
      <c r="C124" s="19"/>
      <c r="D124" s="19"/>
      <c r="E124" s="19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7"/>
  <sheetViews>
    <sheetView workbookViewId="0">
      <selection activeCell="F2" sqref="F2"/>
    </sheetView>
  </sheetViews>
  <sheetFormatPr defaultRowHeight="12" x14ac:dyDescent="0.2"/>
  <cols>
    <col min="1" max="1" width="10.140625" style="19" customWidth="1"/>
    <col min="2" max="4" width="10.140625" style="18" customWidth="1"/>
    <col min="5" max="5" width="9.140625" style="8"/>
    <col min="6" max="6" width="11.140625" style="8" bestFit="1" customWidth="1"/>
    <col min="7" max="7" width="9.140625" style="4"/>
    <col min="8" max="16384" width="9.140625" style="19"/>
  </cols>
  <sheetData>
    <row r="1" spans="1:88" s="5" customFormat="1" x14ac:dyDescent="0.2">
      <c r="A1" s="2" t="s">
        <v>85</v>
      </c>
      <c r="B1" s="2" t="s">
        <v>255</v>
      </c>
      <c r="C1" s="2" t="s">
        <v>255</v>
      </c>
      <c r="D1" s="2" t="s">
        <v>255</v>
      </c>
      <c r="E1" s="3" t="s">
        <v>229</v>
      </c>
      <c r="F1" s="3" t="s">
        <v>235</v>
      </c>
      <c r="G1" s="4"/>
      <c r="H1" s="2" t="s">
        <v>61</v>
      </c>
      <c r="I1" s="2" t="s">
        <v>78</v>
      </c>
      <c r="J1" s="2" t="s">
        <v>62</v>
      </c>
      <c r="K1" s="2" t="s">
        <v>82</v>
      </c>
      <c r="L1" s="2" t="s">
        <v>63</v>
      </c>
      <c r="M1" s="2" t="s">
        <v>77</v>
      </c>
      <c r="N1" s="2" t="s">
        <v>64</v>
      </c>
      <c r="O1" s="2" t="s">
        <v>84</v>
      </c>
      <c r="P1" s="2" t="s">
        <v>65</v>
      </c>
      <c r="Q1" s="2" t="s">
        <v>83</v>
      </c>
      <c r="R1" s="2" t="s">
        <v>66</v>
      </c>
      <c r="S1" s="2" t="s">
        <v>76</v>
      </c>
      <c r="T1" s="2" t="s">
        <v>67</v>
      </c>
      <c r="U1" s="2" t="s">
        <v>81</v>
      </c>
      <c r="V1" s="2" t="s">
        <v>68</v>
      </c>
      <c r="W1" s="2" t="s">
        <v>80</v>
      </c>
      <c r="X1" s="2" t="s">
        <v>69</v>
      </c>
      <c r="Y1" s="2" t="s">
        <v>79</v>
      </c>
      <c r="Z1" s="2" t="s">
        <v>60</v>
      </c>
      <c r="AA1" s="2"/>
      <c r="AB1" s="2" t="s">
        <v>0</v>
      </c>
      <c r="AC1" s="2" t="s">
        <v>1</v>
      </c>
      <c r="AD1" s="2" t="s">
        <v>2</v>
      </c>
      <c r="AE1" s="2" t="s">
        <v>3</v>
      </c>
      <c r="AF1" s="2" t="s">
        <v>148</v>
      </c>
      <c r="AG1" s="2" t="s">
        <v>59</v>
      </c>
      <c r="AH1" s="2"/>
      <c r="AI1" s="2" t="s">
        <v>6</v>
      </c>
      <c r="AJ1" s="2" t="s">
        <v>7</v>
      </c>
      <c r="AK1" s="2" t="s">
        <v>4</v>
      </c>
      <c r="AL1" s="2" t="s">
        <v>5</v>
      </c>
      <c r="AM1" s="2" t="s">
        <v>8</v>
      </c>
      <c r="AN1" s="2" t="s">
        <v>9</v>
      </c>
      <c r="AO1" s="2" t="s">
        <v>10</v>
      </c>
      <c r="AP1" s="2" t="s">
        <v>11</v>
      </c>
      <c r="AQ1" s="2" t="s">
        <v>12</v>
      </c>
      <c r="AR1" s="2" t="s">
        <v>13</v>
      </c>
      <c r="AS1" s="2" t="s">
        <v>14</v>
      </c>
      <c r="AT1" s="2" t="s">
        <v>15</v>
      </c>
      <c r="AU1" s="2" t="s">
        <v>16</v>
      </c>
      <c r="AV1" s="2" t="s">
        <v>17</v>
      </c>
      <c r="AW1" s="2" t="s">
        <v>18</v>
      </c>
      <c r="AX1" s="2" t="s">
        <v>19</v>
      </c>
      <c r="AY1" s="2" t="s">
        <v>20</v>
      </c>
      <c r="AZ1" s="2" t="s">
        <v>21</v>
      </c>
      <c r="BA1" s="2" t="s">
        <v>22</v>
      </c>
      <c r="BB1" s="2" t="s">
        <v>23</v>
      </c>
      <c r="BC1" s="2" t="s">
        <v>24</v>
      </c>
      <c r="BD1" s="2" t="s">
        <v>25</v>
      </c>
      <c r="BE1" s="2" t="s">
        <v>26</v>
      </c>
      <c r="BF1" s="2" t="s">
        <v>27</v>
      </c>
      <c r="BG1" s="2" t="s">
        <v>28</v>
      </c>
      <c r="BH1" s="2" t="s">
        <v>29</v>
      </c>
      <c r="BI1" s="2" t="s">
        <v>30</v>
      </c>
      <c r="BJ1" s="2" t="s">
        <v>31</v>
      </c>
      <c r="BK1" s="2" t="s">
        <v>32</v>
      </c>
      <c r="BL1" s="2" t="s">
        <v>33</v>
      </c>
      <c r="BM1" s="2" t="s">
        <v>34</v>
      </c>
      <c r="BN1" s="2" t="s">
        <v>35</v>
      </c>
      <c r="BO1" s="2" t="s">
        <v>36</v>
      </c>
      <c r="BP1" s="2" t="s">
        <v>37</v>
      </c>
      <c r="BQ1" s="2" t="s">
        <v>38</v>
      </c>
      <c r="BR1" s="2" t="s">
        <v>39</v>
      </c>
      <c r="BS1" s="2" t="s">
        <v>40</v>
      </c>
      <c r="BT1" s="2" t="s">
        <v>41</v>
      </c>
      <c r="BU1" s="2" t="s">
        <v>42</v>
      </c>
      <c r="BV1" s="2" t="s">
        <v>43</v>
      </c>
      <c r="BW1" s="2" t="s">
        <v>44</v>
      </c>
      <c r="BX1" s="2" t="s">
        <v>45</v>
      </c>
      <c r="BY1" s="2" t="s">
        <v>46</v>
      </c>
      <c r="BZ1" s="2" t="s">
        <v>47</v>
      </c>
      <c r="CA1" s="2" t="s">
        <v>48</v>
      </c>
      <c r="CB1" s="2" t="s">
        <v>49</v>
      </c>
      <c r="CC1" s="2" t="s">
        <v>50</v>
      </c>
      <c r="CD1" s="2" t="s">
        <v>51</v>
      </c>
    </row>
    <row r="2" spans="1:88" s="5" customFormat="1" x14ac:dyDescent="0.2">
      <c r="A2" s="6"/>
      <c r="B2" s="2" t="s">
        <v>253</v>
      </c>
      <c r="C2" s="2" t="s">
        <v>243</v>
      </c>
      <c r="D2" s="2" t="s">
        <v>256</v>
      </c>
      <c r="E2" s="3" t="s">
        <v>230</v>
      </c>
      <c r="F2" s="3" t="s">
        <v>236</v>
      </c>
      <c r="G2" s="7" t="s">
        <v>185</v>
      </c>
      <c r="H2" s="2" t="s">
        <v>70</v>
      </c>
      <c r="I2" s="2" t="s">
        <v>70</v>
      </c>
      <c r="J2" s="8" t="s">
        <v>70</v>
      </c>
      <c r="K2" s="8" t="s">
        <v>70</v>
      </c>
      <c r="L2" s="2" t="s">
        <v>70</v>
      </c>
      <c r="M2" s="2" t="s">
        <v>70</v>
      </c>
      <c r="N2" s="8" t="s">
        <v>70</v>
      </c>
      <c r="O2" s="8" t="s">
        <v>70</v>
      </c>
      <c r="P2" s="8" t="s">
        <v>70</v>
      </c>
      <c r="Q2" s="8" t="s">
        <v>70</v>
      </c>
      <c r="R2" s="2" t="s">
        <v>70</v>
      </c>
      <c r="S2" s="2" t="s">
        <v>70</v>
      </c>
      <c r="T2" s="8" t="s">
        <v>70</v>
      </c>
      <c r="U2" s="8" t="s">
        <v>70</v>
      </c>
      <c r="V2" s="8" t="s">
        <v>70</v>
      </c>
      <c r="W2" s="8" t="s">
        <v>70</v>
      </c>
      <c r="X2" s="2" t="s">
        <v>70</v>
      </c>
      <c r="Y2" s="2" t="s">
        <v>70</v>
      </c>
      <c r="Z2" s="8"/>
      <c r="AA2" s="8"/>
      <c r="AB2" s="8" t="s">
        <v>58</v>
      </c>
      <c r="AC2" s="8" t="s">
        <v>58</v>
      </c>
      <c r="AD2" s="8" t="s">
        <v>58</v>
      </c>
      <c r="AE2" s="8" t="s">
        <v>58</v>
      </c>
      <c r="AF2" s="8" t="s">
        <v>149</v>
      </c>
      <c r="AG2" s="8" t="s">
        <v>70</v>
      </c>
      <c r="AH2" s="8"/>
      <c r="AI2" s="8" t="s">
        <v>58</v>
      </c>
      <c r="AJ2" s="8" t="s">
        <v>58</v>
      </c>
      <c r="AK2" s="8" t="s">
        <v>58</v>
      </c>
      <c r="AL2" s="8" t="s">
        <v>58</v>
      </c>
      <c r="AM2" s="8" t="s">
        <v>58</v>
      </c>
      <c r="AN2" s="8" t="s">
        <v>58</v>
      </c>
      <c r="AO2" s="8" t="s">
        <v>58</v>
      </c>
      <c r="AP2" s="8" t="s">
        <v>58</v>
      </c>
      <c r="AQ2" s="8" t="s">
        <v>58</v>
      </c>
      <c r="AR2" s="8" t="s">
        <v>58</v>
      </c>
      <c r="AS2" s="8" t="s">
        <v>58</v>
      </c>
      <c r="AT2" s="8" t="s">
        <v>58</v>
      </c>
      <c r="AU2" s="8" t="s">
        <v>58</v>
      </c>
      <c r="AV2" s="8" t="s">
        <v>58</v>
      </c>
      <c r="AW2" s="8" t="s">
        <v>58</v>
      </c>
      <c r="AX2" s="8" t="s">
        <v>58</v>
      </c>
      <c r="AY2" s="8" t="s">
        <v>58</v>
      </c>
      <c r="AZ2" s="8" t="s">
        <v>58</v>
      </c>
      <c r="BA2" s="8" t="s">
        <v>58</v>
      </c>
      <c r="BB2" s="8" t="s">
        <v>58</v>
      </c>
      <c r="BC2" s="8" t="s">
        <v>58</v>
      </c>
      <c r="BD2" s="8" t="s">
        <v>58</v>
      </c>
      <c r="BE2" s="8" t="s">
        <v>58</v>
      </c>
      <c r="BF2" s="8" t="s">
        <v>58</v>
      </c>
      <c r="BG2" s="8" t="s">
        <v>58</v>
      </c>
      <c r="BH2" s="8" t="s">
        <v>58</v>
      </c>
      <c r="BI2" s="8" t="s">
        <v>58</v>
      </c>
      <c r="BJ2" s="8" t="s">
        <v>58</v>
      </c>
      <c r="BK2" s="8" t="s">
        <v>58</v>
      </c>
      <c r="BL2" s="8" t="s">
        <v>58</v>
      </c>
      <c r="BM2" s="8" t="s">
        <v>58</v>
      </c>
      <c r="BN2" s="8" t="s">
        <v>58</v>
      </c>
      <c r="BO2" s="8" t="s">
        <v>58</v>
      </c>
      <c r="BP2" s="8" t="s">
        <v>58</v>
      </c>
      <c r="BQ2" s="8" t="s">
        <v>58</v>
      </c>
      <c r="BR2" s="8" t="s">
        <v>58</v>
      </c>
      <c r="BS2" s="8" t="s">
        <v>58</v>
      </c>
      <c r="BT2" s="8" t="s">
        <v>58</v>
      </c>
      <c r="BU2" s="8" t="s">
        <v>58</v>
      </c>
      <c r="BV2" s="8" t="s">
        <v>58</v>
      </c>
      <c r="BW2" s="8" t="s">
        <v>58</v>
      </c>
      <c r="BX2" s="8" t="s">
        <v>58</v>
      </c>
      <c r="BY2" s="8" t="s">
        <v>58</v>
      </c>
      <c r="BZ2" s="8" t="s">
        <v>58</v>
      </c>
      <c r="CA2" s="8" t="s">
        <v>58</v>
      </c>
      <c r="CB2" s="8" t="s">
        <v>58</v>
      </c>
      <c r="CC2" s="8"/>
      <c r="CD2" s="8"/>
    </row>
    <row r="3" spans="1:88" x14ac:dyDescent="0.2">
      <c r="A3" s="27" t="s">
        <v>157</v>
      </c>
      <c r="B3" s="18">
        <v>2802.52</v>
      </c>
      <c r="C3" s="18">
        <v>-1226.72</v>
      </c>
      <c r="D3" s="18">
        <v>82.54</v>
      </c>
      <c r="E3" s="9" t="s">
        <v>237</v>
      </c>
      <c r="F3" s="9" t="s">
        <v>244</v>
      </c>
      <c r="G3" s="21">
        <v>4</v>
      </c>
      <c r="H3" s="12">
        <v>43.256981124809869</v>
      </c>
      <c r="I3" s="12">
        <v>0.3636838175676399</v>
      </c>
      <c r="J3" s="13">
        <v>0</v>
      </c>
      <c r="K3" s="13">
        <v>9.7746819058294465E-2</v>
      </c>
      <c r="L3" s="12">
        <v>26.169057781657472</v>
      </c>
      <c r="M3" s="12">
        <v>0.28341939835730112</v>
      </c>
      <c r="N3" s="12">
        <v>0.91259634589731964</v>
      </c>
      <c r="O3" s="12">
        <v>2.6592968876218308E-2</v>
      </c>
      <c r="P3" s="13">
        <v>0</v>
      </c>
      <c r="Q3" s="13">
        <v>0.28407000001291227</v>
      </c>
      <c r="R3" s="13">
        <v>0</v>
      </c>
      <c r="S3" s="13">
        <v>1.7743550965448167</v>
      </c>
      <c r="T3" s="14">
        <v>20.260220707680553</v>
      </c>
      <c r="U3" s="14">
        <v>0.16790238155536369</v>
      </c>
      <c r="V3" s="13">
        <v>0</v>
      </c>
      <c r="W3" s="13">
        <v>4.6256867759565473E-2</v>
      </c>
      <c r="X3" s="13">
        <v>0</v>
      </c>
      <c r="Y3" s="13">
        <v>0.12396287071428735</v>
      </c>
      <c r="Z3" s="23">
        <f t="shared" ref="Z3:Z27" si="0">H3+J3+L3+N3+P3+R3+T3+V3+X3</f>
        <v>90.598855960045199</v>
      </c>
      <c r="AA3" s="23"/>
      <c r="AB3" s="16">
        <v>0</v>
      </c>
      <c r="AC3" s="17">
        <v>161</v>
      </c>
      <c r="AD3" s="16">
        <v>0</v>
      </c>
      <c r="AE3" s="17">
        <v>1303</v>
      </c>
      <c r="AF3" s="8">
        <f t="shared" ref="AF3:AF27" si="1">AB3+AD3</f>
        <v>0</v>
      </c>
      <c r="AG3" s="13">
        <f t="shared" ref="AG3:AG27" si="2">AF3/10000</f>
        <v>0</v>
      </c>
      <c r="AH3" s="18"/>
      <c r="AI3" s="17">
        <v>0</v>
      </c>
      <c r="AJ3" s="17">
        <v>573</v>
      </c>
      <c r="AK3" s="17">
        <v>0</v>
      </c>
      <c r="AL3" s="17">
        <v>1019</v>
      </c>
      <c r="AM3" s="17">
        <v>0</v>
      </c>
      <c r="AN3" s="17">
        <v>548</v>
      </c>
      <c r="AO3" s="17">
        <v>0</v>
      </c>
      <c r="AP3" s="17">
        <v>251</v>
      </c>
      <c r="AQ3" s="17">
        <v>0</v>
      </c>
      <c r="AR3" s="17">
        <v>191</v>
      </c>
      <c r="AS3" s="17">
        <v>0</v>
      </c>
      <c r="AT3" s="15">
        <v>160</v>
      </c>
      <c r="AU3" s="17">
        <v>0</v>
      </c>
      <c r="AV3" s="17">
        <v>138</v>
      </c>
      <c r="AW3" s="17">
        <v>0</v>
      </c>
      <c r="AX3" s="17">
        <v>87</v>
      </c>
      <c r="AY3" s="17">
        <v>0</v>
      </c>
      <c r="AZ3" s="17">
        <v>129</v>
      </c>
      <c r="BA3" s="18">
        <v>309</v>
      </c>
      <c r="BB3" s="18">
        <v>7</v>
      </c>
      <c r="BC3" s="17">
        <v>0</v>
      </c>
      <c r="BD3" s="17">
        <v>217</v>
      </c>
      <c r="BE3" s="17">
        <v>0</v>
      </c>
      <c r="BF3" s="17">
        <v>365</v>
      </c>
      <c r="BG3" s="17">
        <v>0</v>
      </c>
      <c r="BH3" s="17">
        <v>417</v>
      </c>
      <c r="BI3" s="17">
        <v>0</v>
      </c>
      <c r="BJ3" s="17">
        <v>3000</v>
      </c>
      <c r="BK3" s="17">
        <v>0</v>
      </c>
      <c r="BL3" s="17">
        <v>3700</v>
      </c>
      <c r="BM3" s="17">
        <v>0</v>
      </c>
      <c r="BN3" s="17">
        <v>6100</v>
      </c>
      <c r="BO3" s="17">
        <v>0</v>
      </c>
      <c r="BP3" s="17">
        <v>7800</v>
      </c>
      <c r="BQ3" s="17">
        <v>0</v>
      </c>
      <c r="BR3" s="17">
        <v>999</v>
      </c>
      <c r="BS3" s="17">
        <v>0</v>
      </c>
      <c r="BT3" s="17">
        <v>656</v>
      </c>
      <c r="BU3" s="17">
        <v>0</v>
      </c>
      <c r="BV3" s="16">
        <v>601</v>
      </c>
      <c r="BW3" s="17">
        <v>0</v>
      </c>
      <c r="BX3" s="17">
        <v>1416</v>
      </c>
      <c r="BY3" s="17">
        <v>0</v>
      </c>
      <c r="BZ3" s="17">
        <v>1700.0000000000002</v>
      </c>
      <c r="CA3" s="17">
        <v>0</v>
      </c>
      <c r="CB3" s="17">
        <v>1064</v>
      </c>
      <c r="CC3" s="18">
        <v>50.78</v>
      </c>
      <c r="CD3" s="18">
        <v>0.39</v>
      </c>
      <c r="CE3" s="18"/>
      <c r="CF3" s="18"/>
      <c r="CG3" s="18"/>
      <c r="CH3" s="18"/>
      <c r="CI3" s="18"/>
      <c r="CJ3" s="18"/>
    </row>
    <row r="4" spans="1:88" x14ac:dyDescent="0.2">
      <c r="A4" s="27" t="s">
        <v>167</v>
      </c>
      <c r="B4" s="18">
        <v>2802.95</v>
      </c>
      <c r="C4" s="18">
        <v>-1227.1499999999999</v>
      </c>
      <c r="D4" s="18">
        <v>82.049999999999912</v>
      </c>
      <c r="E4" s="9" t="s">
        <v>237</v>
      </c>
      <c r="F4" s="9" t="s">
        <v>245</v>
      </c>
      <c r="G4" s="21">
        <v>4</v>
      </c>
      <c r="H4" s="12">
        <v>40.775373899054209</v>
      </c>
      <c r="I4" s="12">
        <v>0.38507698330691276</v>
      </c>
      <c r="J4" s="13">
        <v>0</v>
      </c>
      <c r="K4" s="13">
        <v>0.1075882223423207</v>
      </c>
      <c r="L4" s="12">
        <v>22.465710976455405</v>
      </c>
      <c r="M4" s="12">
        <v>0.26452477180014777</v>
      </c>
      <c r="N4" s="12">
        <v>3.8669894042746051</v>
      </c>
      <c r="O4" s="12">
        <v>5.9333774643175262E-2</v>
      </c>
      <c r="P4" s="14">
        <v>6.5852590912084202E-2</v>
      </c>
      <c r="Q4" s="14">
        <v>9.4259590913375445E-3</v>
      </c>
      <c r="R4" s="13">
        <v>0</v>
      </c>
      <c r="S4" s="13">
        <v>1.973348191484422</v>
      </c>
      <c r="T4" s="14">
        <v>16.160604224703757</v>
      </c>
      <c r="U4" s="14">
        <v>0.13991865129613643</v>
      </c>
      <c r="V4" s="13">
        <v>0</v>
      </c>
      <c r="W4" s="13">
        <v>5.1677594450139558E-2</v>
      </c>
      <c r="X4" s="13">
        <v>0</v>
      </c>
      <c r="Y4" s="13">
        <v>0.13244092287034767</v>
      </c>
      <c r="Z4" s="23">
        <f t="shared" si="0"/>
        <v>83.334531095400067</v>
      </c>
      <c r="AA4" s="23"/>
      <c r="AB4" s="16">
        <v>0</v>
      </c>
      <c r="AC4" s="17">
        <v>188</v>
      </c>
      <c r="AD4" s="16">
        <v>0</v>
      </c>
      <c r="AE4" s="17">
        <v>1444</v>
      </c>
      <c r="AF4" s="8">
        <f t="shared" si="1"/>
        <v>0</v>
      </c>
      <c r="AG4" s="13">
        <f t="shared" si="2"/>
        <v>0</v>
      </c>
      <c r="AH4" s="18"/>
      <c r="AI4" s="15">
        <v>350.00000000000006</v>
      </c>
      <c r="AJ4" s="15">
        <v>76</v>
      </c>
      <c r="AK4" s="17">
        <v>0</v>
      </c>
      <c r="AL4" s="17">
        <v>1051</v>
      </c>
      <c r="AM4" s="17">
        <v>0</v>
      </c>
      <c r="AN4" s="17">
        <v>1041</v>
      </c>
      <c r="AO4" s="18">
        <v>80</v>
      </c>
      <c r="AP4" s="18">
        <v>18</v>
      </c>
      <c r="AQ4" s="17">
        <v>0</v>
      </c>
      <c r="AR4" s="17">
        <v>220</v>
      </c>
      <c r="AS4" s="18">
        <v>28</v>
      </c>
      <c r="AT4" s="18">
        <v>8</v>
      </c>
      <c r="AU4" s="17">
        <v>0</v>
      </c>
      <c r="AV4" s="17">
        <v>126</v>
      </c>
      <c r="AW4" s="17">
        <v>0</v>
      </c>
      <c r="AX4" s="17">
        <v>83</v>
      </c>
      <c r="AY4" s="17">
        <v>0</v>
      </c>
      <c r="AZ4" s="17">
        <v>124</v>
      </c>
      <c r="BA4" s="18">
        <v>261</v>
      </c>
      <c r="BB4" s="18">
        <v>7</v>
      </c>
      <c r="BC4" s="17">
        <v>0</v>
      </c>
      <c r="BD4" s="17">
        <v>200</v>
      </c>
      <c r="BE4" s="17">
        <v>0</v>
      </c>
      <c r="BF4" s="17">
        <v>329</v>
      </c>
      <c r="BG4" s="17">
        <v>0</v>
      </c>
      <c r="BH4" s="17">
        <v>396.00000000000006</v>
      </c>
      <c r="BI4" s="17">
        <v>0</v>
      </c>
      <c r="BJ4" s="17">
        <v>2800.0000000000005</v>
      </c>
      <c r="BK4" s="17">
        <v>0</v>
      </c>
      <c r="BL4" s="17">
        <v>3500</v>
      </c>
      <c r="BM4" s="17">
        <v>0</v>
      </c>
      <c r="BN4" s="17">
        <v>5800</v>
      </c>
      <c r="BO4" s="17">
        <v>0</v>
      </c>
      <c r="BP4" s="17">
        <v>7300</v>
      </c>
      <c r="BQ4" s="17">
        <v>0</v>
      </c>
      <c r="BR4" s="17">
        <v>869</v>
      </c>
      <c r="BS4" s="17">
        <v>0</v>
      </c>
      <c r="BT4" s="17">
        <v>585</v>
      </c>
      <c r="BU4" s="17">
        <v>0</v>
      </c>
      <c r="BV4" s="16">
        <v>565</v>
      </c>
      <c r="BW4" s="17">
        <v>0</v>
      </c>
      <c r="BX4" s="17">
        <v>1292</v>
      </c>
      <c r="BY4" s="17">
        <v>0</v>
      </c>
      <c r="BZ4" s="17">
        <v>1600</v>
      </c>
      <c r="CA4" s="17">
        <v>0</v>
      </c>
      <c r="CB4" s="17">
        <v>1008</v>
      </c>
      <c r="CC4" s="18">
        <v>54.68</v>
      </c>
      <c r="CD4" s="18">
        <v>0.4</v>
      </c>
      <c r="CE4" s="18"/>
      <c r="CF4" s="18"/>
      <c r="CG4" s="18"/>
      <c r="CH4" s="18"/>
      <c r="CI4" s="18"/>
      <c r="CJ4" s="18"/>
    </row>
    <row r="5" spans="1:88" x14ac:dyDescent="0.2">
      <c r="A5" s="27" t="s">
        <v>168</v>
      </c>
      <c r="B5" s="18">
        <v>2803.46</v>
      </c>
      <c r="C5" s="18">
        <v>-1227.6600000000001</v>
      </c>
      <c r="D5" s="18">
        <v>82.56000000000013</v>
      </c>
      <c r="E5" s="9" t="s">
        <v>237</v>
      </c>
      <c r="F5" s="9" t="s">
        <v>246</v>
      </c>
      <c r="G5" s="21">
        <v>4</v>
      </c>
      <c r="H5" s="12">
        <v>40.946519224968391</v>
      </c>
      <c r="I5" s="12">
        <v>0.3636838175676399</v>
      </c>
      <c r="J5" s="13">
        <v>0</v>
      </c>
      <c r="K5" s="13">
        <v>0.10508617065994115</v>
      </c>
      <c r="L5" s="12">
        <v>23.750545582341836</v>
      </c>
      <c r="M5" s="12">
        <v>0.28341939835730112</v>
      </c>
      <c r="N5" s="12">
        <v>3.1755722134929294</v>
      </c>
      <c r="O5" s="12">
        <v>5.2757018899594388E-2</v>
      </c>
      <c r="P5" s="14">
        <v>4.7646286365802107E-2</v>
      </c>
      <c r="Q5" s="14">
        <v>8.6512227276659658E-3</v>
      </c>
      <c r="R5" s="13">
        <v>0</v>
      </c>
      <c r="S5" s="13">
        <v>2.0396792231309573</v>
      </c>
      <c r="T5" s="14">
        <v>17.615758198183574</v>
      </c>
      <c r="U5" s="14">
        <v>0.15391051642575007</v>
      </c>
      <c r="V5" s="13">
        <v>0</v>
      </c>
      <c r="W5" s="13">
        <v>4.9629764367033792E-2</v>
      </c>
      <c r="X5" s="13">
        <v>0</v>
      </c>
      <c r="Y5" s="13">
        <v>0.12969128433324703</v>
      </c>
      <c r="Z5" s="23">
        <f t="shared" si="0"/>
        <v>85.536041505352529</v>
      </c>
      <c r="AA5" s="23"/>
      <c r="AB5" s="16">
        <v>0</v>
      </c>
      <c r="AC5" s="17">
        <v>179</v>
      </c>
      <c r="AD5" s="16">
        <v>0</v>
      </c>
      <c r="AE5" s="17">
        <v>1403</v>
      </c>
      <c r="AF5" s="8">
        <f t="shared" si="1"/>
        <v>0</v>
      </c>
      <c r="AG5" s="13">
        <f t="shared" si="2"/>
        <v>0</v>
      </c>
      <c r="AH5" s="18"/>
      <c r="AI5" s="15">
        <v>281</v>
      </c>
      <c r="AJ5" s="15">
        <v>75</v>
      </c>
      <c r="AK5" s="17">
        <v>0</v>
      </c>
      <c r="AL5" s="17">
        <v>990.99999999999989</v>
      </c>
      <c r="AM5" s="17">
        <v>0</v>
      </c>
      <c r="AN5" s="17">
        <v>963</v>
      </c>
      <c r="AO5" s="17">
        <v>0</v>
      </c>
      <c r="AP5" s="17">
        <v>259</v>
      </c>
      <c r="AQ5" s="17">
        <v>0</v>
      </c>
      <c r="AR5" s="17">
        <v>199</v>
      </c>
      <c r="AS5" s="17">
        <v>0</v>
      </c>
      <c r="AT5" s="15">
        <v>145</v>
      </c>
      <c r="AU5" s="17">
        <v>0</v>
      </c>
      <c r="AV5" s="17">
        <v>123</v>
      </c>
      <c r="AW5" s="17">
        <v>0</v>
      </c>
      <c r="AX5" s="17">
        <v>77</v>
      </c>
      <c r="AY5" s="17">
        <v>0</v>
      </c>
      <c r="AZ5" s="17">
        <v>126</v>
      </c>
      <c r="BA5" s="18">
        <v>276</v>
      </c>
      <c r="BB5" s="18">
        <v>7</v>
      </c>
      <c r="BC5" s="17">
        <v>0</v>
      </c>
      <c r="BD5" s="17">
        <v>202</v>
      </c>
      <c r="BE5" s="17">
        <v>0</v>
      </c>
      <c r="BF5" s="17">
        <v>341</v>
      </c>
      <c r="BG5" s="17">
        <v>0</v>
      </c>
      <c r="BH5" s="17">
        <v>400.99999999999994</v>
      </c>
      <c r="BI5" s="17">
        <v>0</v>
      </c>
      <c r="BJ5" s="17">
        <v>2900</v>
      </c>
      <c r="BK5" s="17">
        <v>0</v>
      </c>
      <c r="BL5" s="17">
        <v>3500</v>
      </c>
      <c r="BM5" s="17">
        <v>0</v>
      </c>
      <c r="BN5" s="17">
        <v>5800</v>
      </c>
      <c r="BO5" s="17">
        <v>0</v>
      </c>
      <c r="BP5" s="17">
        <v>7500</v>
      </c>
      <c r="BQ5" s="17">
        <v>0</v>
      </c>
      <c r="BR5" s="17">
        <v>858</v>
      </c>
      <c r="BS5" s="17">
        <v>0</v>
      </c>
      <c r="BT5" s="17">
        <v>611</v>
      </c>
      <c r="BU5" s="17">
        <v>0</v>
      </c>
      <c r="BV5" s="16">
        <v>524</v>
      </c>
      <c r="BW5" s="17">
        <v>0</v>
      </c>
      <c r="BX5" s="17">
        <v>1373</v>
      </c>
      <c r="BY5" s="17">
        <v>0</v>
      </c>
      <c r="BZ5" s="17">
        <v>1700.0000000000002</v>
      </c>
      <c r="CA5" s="17">
        <v>0</v>
      </c>
      <c r="CB5" s="17">
        <v>1048</v>
      </c>
      <c r="CC5" s="18">
        <v>53.39</v>
      </c>
      <c r="CD5" s="18">
        <v>0.4</v>
      </c>
      <c r="CE5" s="18"/>
      <c r="CF5" s="18"/>
      <c r="CG5" s="18"/>
      <c r="CH5" s="18"/>
      <c r="CI5" s="18"/>
      <c r="CJ5" s="18"/>
    </row>
    <row r="6" spans="1:88" x14ac:dyDescent="0.2">
      <c r="A6" s="27" t="s">
        <v>169</v>
      </c>
      <c r="B6" s="18">
        <v>2805.32</v>
      </c>
      <c r="C6" s="18">
        <v>-1229.5200000000002</v>
      </c>
      <c r="D6" s="18" t="s">
        <v>254</v>
      </c>
      <c r="E6" s="9" t="s">
        <v>237</v>
      </c>
      <c r="F6" s="9" t="s">
        <v>247</v>
      </c>
      <c r="G6" s="21">
        <v>4</v>
      </c>
      <c r="H6" s="12">
        <v>74.14871245231997</v>
      </c>
      <c r="I6" s="12">
        <v>0.62040180643891496</v>
      </c>
      <c r="J6" s="14">
        <v>0.50291238815828976</v>
      </c>
      <c r="K6" s="14">
        <v>5.687997491276179E-2</v>
      </c>
      <c r="L6" s="12">
        <v>9.4473132785767042</v>
      </c>
      <c r="M6" s="12">
        <v>0.1700516390143807</v>
      </c>
      <c r="N6" s="12">
        <v>3.121814383936703</v>
      </c>
      <c r="O6" s="12">
        <v>5.0183505782541001E-2</v>
      </c>
      <c r="P6" s="14">
        <v>4.1319272729150883E-2</v>
      </c>
      <c r="Q6" s="14">
        <v>7.876486363994387E-3</v>
      </c>
      <c r="R6" s="13">
        <v>0</v>
      </c>
      <c r="S6" s="13">
        <v>2.3547516234519992</v>
      </c>
      <c r="T6" s="14">
        <v>0.87742986227807152</v>
      </c>
      <c r="U6" s="14">
        <v>1.3991865129613642E-2</v>
      </c>
      <c r="V6" s="14">
        <v>4.5618426616008971</v>
      </c>
      <c r="W6" s="14">
        <v>3.9631535137752714E-2</v>
      </c>
      <c r="X6" s="13">
        <v>0</v>
      </c>
      <c r="Y6" s="13">
        <v>0.11067295111830092</v>
      </c>
      <c r="Z6" s="23">
        <f t="shared" si="0"/>
        <v>92.701344299599796</v>
      </c>
      <c r="AA6" s="23"/>
      <c r="AB6" s="16">
        <v>0</v>
      </c>
      <c r="AC6" s="17">
        <v>203</v>
      </c>
      <c r="AD6" s="16">
        <v>0</v>
      </c>
      <c r="AE6" s="17">
        <v>1486</v>
      </c>
      <c r="AF6" s="8">
        <f t="shared" si="1"/>
        <v>0</v>
      </c>
      <c r="AG6" s="13">
        <f t="shared" si="2"/>
        <v>0</v>
      </c>
      <c r="AH6" s="18"/>
      <c r="AI6" s="17">
        <v>0</v>
      </c>
      <c r="AJ6" s="17">
        <v>515</v>
      </c>
      <c r="AK6" s="15">
        <v>559</v>
      </c>
      <c r="AL6" s="15">
        <v>160</v>
      </c>
      <c r="AM6" s="17">
        <v>0</v>
      </c>
      <c r="AN6" s="17">
        <v>877</v>
      </c>
      <c r="AO6" s="17">
        <v>0</v>
      </c>
      <c r="AP6" s="17">
        <v>214</v>
      </c>
      <c r="AQ6" s="17">
        <v>0</v>
      </c>
      <c r="AR6" s="17">
        <v>198.00000000000003</v>
      </c>
      <c r="AS6" s="18">
        <v>62</v>
      </c>
      <c r="AT6" s="18">
        <v>10</v>
      </c>
      <c r="AU6" s="17">
        <v>0</v>
      </c>
      <c r="AV6" s="17">
        <v>142</v>
      </c>
      <c r="AW6" s="17">
        <v>0</v>
      </c>
      <c r="AX6" s="17">
        <v>81</v>
      </c>
      <c r="AY6" s="15">
        <v>153</v>
      </c>
      <c r="AZ6" s="15">
        <v>5.9999999999999991</v>
      </c>
      <c r="BA6" s="18">
        <v>129</v>
      </c>
      <c r="BB6" s="18">
        <v>5</v>
      </c>
      <c r="BC6" s="15">
        <v>36</v>
      </c>
      <c r="BD6" s="15">
        <v>4</v>
      </c>
      <c r="BE6" s="18">
        <v>304</v>
      </c>
      <c r="BF6" s="18">
        <v>7</v>
      </c>
      <c r="BG6" s="17">
        <v>0</v>
      </c>
      <c r="BH6" s="17">
        <v>425.00000000000006</v>
      </c>
      <c r="BI6" s="17">
        <v>0</v>
      </c>
      <c r="BJ6" s="17">
        <v>2700</v>
      </c>
      <c r="BK6" s="17">
        <v>0</v>
      </c>
      <c r="BL6" s="17">
        <v>3400.0000000000005</v>
      </c>
      <c r="BM6" s="17">
        <v>0</v>
      </c>
      <c r="BN6" s="17">
        <v>5600.0000000000009</v>
      </c>
      <c r="BO6" s="17">
        <v>0</v>
      </c>
      <c r="BP6" s="17">
        <v>7100</v>
      </c>
      <c r="BQ6" s="17">
        <v>0</v>
      </c>
      <c r="BR6" s="17">
        <v>879.00000000000011</v>
      </c>
      <c r="BS6" s="17">
        <v>0</v>
      </c>
      <c r="BT6" s="17">
        <v>604</v>
      </c>
      <c r="BU6" s="15">
        <v>20</v>
      </c>
      <c r="BV6" s="4">
        <v>5.9999999999999991</v>
      </c>
      <c r="BW6" s="17">
        <v>0</v>
      </c>
      <c r="BX6" s="17">
        <v>1305</v>
      </c>
      <c r="BY6" s="17">
        <v>0</v>
      </c>
      <c r="BZ6" s="17">
        <v>1600</v>
      </c>
      <c r="CA6" s="17">
        <v>0</v>
      </c>
      <c r="CB6" s="17">
        <v>976.00000000000011</v>
      </c>
      <c r="CC6" s="18">
        <v>53.28</v>
      </c>
      <c r="CD6" s="18">
        <v>0.38</v>
      </c>
      <c r="CE6" s="18"/>
      <c r="CF6" s="18"/>
      <c r="CG6" s="18"/>
      <c r="CH6" s="18"/>
      <c r="CI6" s="18"/>
      <c r="CJ6" s="18"/>
    </row>
    <row r="7" spans="1:88" x14ac:dyDescent="0.2">
      <c r="A7" s="27" t="s">
        <v>162</v>
      </c>
      <c r="B7" s="18">
        <v>2807.6849999999999</v>
      </c>
      <c r="C7" s="18">
        <v>-1231.885</v>
      </c>
      <c r="D7" s="18">
        <v>85.035000000000039</v>
      </c>
      <c r="E7" s="9" t="s">
        <v>237</v>
      </c>
      <c r="F7" s="9" t="s">
        <v>246</v>
      </c>
      <c r="G7" s="21">
        <v>4</v>
      </c>
      <c r="H7" s="12">
        <v>45.225152372822983</v>
      </c>
      <c r="I7" s="12">
        <v>0.47064964626400452</v>
      </c>
      <c r="J7" s="14">
        <v>0.15112392161572488</v>
      </c>
      <c r="K7" s="14">
        <v>4.2868485491436306E-2</v>
      </c>
      <c r="L7" s="12">
        <v>10.618780125120217</v>
      </c>
      <c r="M7" s="12">
        <v>0.2078408921286875</v>
      </c>
      <c r="N7" s="12">
        <v>14.969267964193856</v>
      </c>
      <c r="O7" s="12">
        <v>0.17156754113689232</v>
      </c>
      <c r="P7" s="14">
        <v>0.20104408637277474</v>
      </c>
      <c r="Q7" s="14">
        <v>1.3816131818809824E-2</v>
      </c>
      <c r="R7" s="12">
        <v>14.974230394205319</v>
      </c>
      <c r="S7" s="12">
        <v>0.71305859020025331</v>
      </c>
      <c r="T7" s="14">
        <v>8.9827774132119576</v>
      </c>
      <c r="U7" s="14">
        <v>8.3951190777681844E-2</v>
      </c>
      <c r="V7" s="13">
        <v>0</v>
      </c>
      <c r="W7" s="13">
        <v>6.2759969017535458E-2</v>
      </c>
      <c r="X7" s="13">
        <v>0</v>
      </c>
      <c r="Y7" s="13">
        <v>0.14870961754819315</v>
      </c>
      <c r="Z7" s="23">
        <f t="shared" si="0"/>
        <v>95.122376277542841</v>
      </c>
      <c r="AA7" s="23"/>
      <c r="AB7" s="16">
        <v>0</v>
      </c>
      <c r="AC7" s="17">
        <v>245</v>
      </c>
      <c r="AD7" s="16">
        <v>0</v>
      </c>
      <c r="AE7" s="17">
        <v>1700.0000000000002</v>
      </c>
      <c r="AF7" s="8">
        <f t="shared" si="1"/>
        <v>0</v>
      </c>
      <c r="AG7" s="13">
        <f t="shared" si="2"/>
        <v>0</v>
      </c>
      <c r="AH7" s="18"/>
      <c r="AI7" s="15">
        <v>1138</v>
      </c>
      <c r="AJ7" s="15">
        <v>95.999999999999986</v>
      </c>
      <c r="AK7" s="17">
        <v>0</v>
      </c>
      <c r="AL7" s="17">
        <v>966.99999999999989</v>
      </c>
      <c r="AM7" s="17">
        <v>0</v>
      </c>
      <c r="AN7" s="17">
        <v>1800</v>
      </c>
      <c r="AO7" s="18">
        <v>527</v>
      </c>
      <c r="AP7" s="18">
        <v>39</v>
      </c>
      <c r="AQ7" s="18">
        <v>59</v>
      </c>
      <c r="AR7" s="18">
        <v>19</v>
      </c>
      <c r="AS7" s="18">
        <v>91</v>
      </c>
      <c r="AT7" s="18">
        <v>13</v>
      </c>
      <c r="AU7" s="17">
        <v>0</v>
      </c>
      <c r="AV7" s="17">
        <v>109</v>
      </c>
      <c r="AW7" s="17">
        <v>0</v>
      </c>
      <c r="AX7" s="17">
        <v>59</v>
      </c>
      <c r="AY7" s="17">
        <v>0</v>
      </c>
      <c r="AZ7" s="17">
        <v>92.999999999999986</v>
      </c>
      <c r="BA7" s="18">
        <v>98</v>
      </c>
      <c r="BB7" s="18">
        <v>5</v>
      </c>
      <c r="BC7" s="15">
        <v>11.999999999999998</v>
      </c>
      <c r="BD7" s="15">
        <v>4</v>
      </c>
      <c r="BE7" s="17">
        <v>0</v>
      </c>
      <c r="BF7" s="17">
        <v>225</v>
      </c>
      <c r="BG7" s="17">
        <v>0</v>
      </c>
      <c r="BH7" s="17">
        <v>306</v>
      </c>
      <c r="BI7" s="17">
        <v>0</v>
      </c>
      <c r="BJ7" s="17">
        <v>2200</v>
      </c>
      <c r="BK7" s="17">
        <v>0</v>
      </c>
      <c r="BL7" s="17">
        <v>2700</v>
      </c>
      <c r="BM7" s="17">
        <v>0</v>
      </c>
      <c r="BN7" s="17">
        <v>4400</v>
      </c>
      <c r="BO7" s="17">
        <v>0</v>
      </c>
      <c r="BP7" s="17">
        <v>5600.0000000000009</v>
      </c>
      <c r="BQ7" s="17">
        <v>0</v>
      </c>
      <c r="BR7" s="17">
        <v>700.00000000000011</v>
      </c>
      <c r="BS7" s="17">
        <v>0</v>
      </c>
      <c r="BT7" s="17">
        <v>461</v>
      </c>
      <c r="BU7" s="17">
        <v>0</v>
      </c>
      <c r="BV7" s="16">
        <v>463</v>
      </c>
      <c r="BW7" s="17">
        <v>0</v>
      </c>
      <c r="BX7" s="17">
        <v>979</v>
      </c>
      <c r="BY7" s="17">
        <v>0</v>
      </c>
      <c r="BZ7" s="17">
        <v>1191</v>
      </c>
      <c r="CA7" s="17">
        <v>0</v>
      </c>
      <c r="CB7" s="17">
        <v>689</v>
      </c>
      <c r="CC7" s="18">
        <v>46.87</v>
      </c>
      <c r="CD7" s="18">
        <v>0.51</v>
      </c>
      <c r="CE7" s="18"/>
      <c r="CF7" s="18"/>
      <c r="CG7" s="18"/>
      <c r="CH7" s="18"/>
      <c r="CI7" s="18"/>
      <c r="CJ7" s="18"/>
    </row>
    <row r="8" spans="1:88" x14ac:dyDescent="0.2">
      <c r="A8" s="27" t="s">
        <v>160</v>
      </c>
      <c r="B8" s="18">
        <v>2808.44</v>
      </c>
      <c r="C8" s="18">
        <v>-1232.6400000000001</v>
      </c>
      <c r="D8" s="18">
        <v>85.790000000000148</v>
      </c>
      <c r="E8" s="9" t="s">
        <v>237</v>
      </c>
      <c r="F8" s="9" t="s">
        <v>248</v>
      </c>
      <c r="G8" s="21">
        <v>4</v>
      </c>
      <c r="H8" s="12">
        <v>46.44456281996154</v>
      </c>
      <c r="I8" s="12">
        <v>0.49204281200327749</v>
      </c>
      <c r="J8" s="14">
        <v>0.18348379004116708</v>
      </c>
      <c r="K8" s="14">
        <v>4.2868485491436306E-2</v>
      </c>
      <c r="L8" s="12">
        <v>6.8209601871323811</v>
      </c>
      <c r="M8" s="12">
        <v>0.1700516390143807</v>
      </c>
      <c r="N8" s="12">
        <v>15.912889440446763</v>
      </c>
      <c r="O8" s="12">
        <v>0.18586483623163336</v>
      </c>
      <c r="P8" s="14">
        <v>0.24042651819274669</v>
      </c>
      <c r="Q8" s="14">
        <v>1.471999090976E-2</v>
      </c>
      <c r="R8" s="12">
        <v>17.561140628420194</v>
      </c>
      <c r="S8" s="12">
        <v>0.74622410602352096</v>
      </c>
      <c r="T8" s="14">
        <v>7.1498430812325715</v>
      </c>
      <c r="U8" s="14">
        <v>6.9959325648068213E-2</v>
      </c>
      <c r="V8" s="13">
        <v>0</v>
      </c>
      <c r="W8" s="13">
        <v>6.6855629183746976E-2</v>
      </c>
      <c r="X8" s="13">
        <v>0</v>
      </c>
      <c r="Y8" s="13">
        <v>0.15168839263005215</v>
      </c>
      <c r="Z8" s="23">
        <f t="shared" si="0"/>
        <v>94.31330646542736</v>
      </c>
      <c r="AA8" s="23"/>
      <c r="AB8" s="16">
        <v>0</v>
      </c>
      <c r="AC8" s="17">
        <v>259</v>
      </c>
      <c r="AD8" s="16">
        <v>0</v>
      </c>
      <c r="AE8" s="17">
        <v>1800</v>
      </c>
      <c r="AF8" s="8">
        <f t="shared" si="1"/>
        <v>0</v>
      </c>
      <c r="AG8" s="13">
        <f t="shared" si="2"/>
        <v>0</v>
      </c>
      <c r="AH8" s="18"/>
      <c r="AI8" s="15">
        <v>1293</v>
      </c>
      <c r="AJ8" s="15">
        <v>99.000000000000014</v>
      </c>
      <c r="AK8" s="17">
        <v>0</v>
      </c>
      <c r="AL8" s="17">
        <v>1071</v>
      </c>
      <c r="AM8" s="17">
        <v>0</v>
      </c>
      <c r="AN8" s="17">
        <v>1800</v>
      </c>
      <c r="AO8" s="18">
        <v>478</v>
      </c>
      <c r="AP8" s="18">
        <v>37</v>
      </c>
      <c r="AQ8" s="17">
        <v>0</v>
      </c>
      <c r="AR8" s="17">
        <v>177</v>
      </c>
      <c r="AS8" s="18">
        <v>92.999999999999986</v>
      </c>
      <c r="AT8" s="18">
        <v>13</v>
      </c>
      <c r="AU8" s="17">
        <v>0</v>
      </c>
      <c r="AV8" s="17">
        <v>82</v>
      </c>
      <c r="AW8" s="17">
        <v>0</v>
      </c>
      <c r="AX8" s="17">
        <v>66</v>
      </c>
      <c r="AY8" s="17">
        <v>0</v>
      </c>
      <c r="AZ8" s="17">
        <v>89</v>
      </c>
      <c r="BA8" s="18">
        <v>46</v>
      </c>
      <c r="BB8" s="18">
        <v>4</v>
      </c>
      <c r="BC8" s="17">
        <v>0</v>
      </c>
      <c r="BD8" s="17">
        <v>154</v>
      </c>
      <c r="BE8" s="18">
        <v>27</v>
      </c>
      <c r="BF8" s="18">
        <v>5</v>
      </c>
      <c r="BG8" s="17">
        <v>0</v>
      </c>
      <c r="BH8" s="17">
        <v>287</v>
      </c>
      <c r="BI8" s="17">
        <v>0</v>
      </c>
      <c r="BJ8" s="17">
        <v>2100</v>
      </c>
      <c r="BK8" s="17">
        <v>0</v>
      </c>
      <c r="BL8" s="17">
        <v>2500</v>
      </c>
      <c r="BM8" s="17">
        <v>0</v>
      </c>
      <c r="BN8" s="17">
        <v>4200</v>
      </c>
      <c r="BO8" s="17">
        <v>0</v>
      </c>
      <c r="BP8" s="17">
        <v>5300</v>
      </c>
      <c r="BQ8" s="17">
        <v>0</v>
      </c>
      <c r="BR8" s="17">
        <v>709.99999999999989</v>
      </c>
      <c r="BS8" s="17">
        <v>0</v>
      </c>
      <c r="BT8" s="17">
        <v>390</v>
      </c>
      <c r="BU8" s="17">
        <v>0</v>
      </c>
      <c r="BV8" s="16">
        <v>367.00000000000006</v>
      </c>
      <c r="BW8" s="17">
        <v>0</v>
      </c>
      <c r="BX8" s="17">
        <v>936</v>
      </c>
      <c r="BY8" s="17">
        <v>0</v>
      </c>
      <c r="BZ8" s="17">
        <v>1141</v>
      </c>
      <c r="CA8" s="17">
        <v>0</v>
      </c>
      <c r="CB8" s="17">
        <v>679</v>
      </c>
      <c r="CC8" s="18">
        <v>47.36</v>
      </c>
      <c r="CD8" s="18">
        <v>0.52</v>
      </c>
      <c r="CE8" s="18"/>
      <c r="CF8" s="18"/>
      <c r="CG8" s="18"/>
      <c r="CH8" s="18"/>
      <c r="CI8" s="18"/>
      <c r="CJ8" s="18"/>
    </row>
    <row r="9" spans="1:88" x14ac:dyDescent="0.2">
      <c r="A9" s="27" t="s">
        <v>161</v>
      </c>
      <c r="B9" s="18">
        <v>2808.44</v>
      </c>
      <c r="C9" s="18">
        <v>-1232.6400000000001</v>
      </c>
      <c r="D9" s="18">
        <v>85.790000000000148</v>
      </c>
      <c r="E9" s="9" t="s">
        <v>237</v>
      </c>
      <c r="F9" s="9" t="s">
        <v>248</v>
      </c>
      <c r="G9" s="21">
        <v>4</v>
      </c>
      <c r="H9" s="12">
        <v>48.134622913364097</v>
      </c>
      <c r="I9" s="12">
        <v>0.49204281200327749</v>
      </c>
      <c r="J9" s="14">
        <v>0.23636048226212159</v>
      </c>
      <c r="K9" s="14">
        <v>4.4703323391847981E-2</v>
      </c>
      <c r="L9" s="12">
        <v>6.9154333199181481</v>
      </c>
      <c r="M9" s="12">
        <v>0.1700516390143807</v>
      </c>
      <c r="N9" s="12">
        <v>16.256024522720548</v>
      </c>
      <c r="O9" s="12">
        <v>0.18586483623163336</v>
      </c>
      <c r="P9" s="14">
        <v>0.258245454557193</v>
      </c>
      <c r="Q9" s="14">
        <v>1.4978236364317192E-2</v>
      </c>
      <c r="R9" s="12">
        <v>17.295816501834054</v>
      </c>
      <c r="S9" s="12">
        <v>0.72964134811188719</v>
      </c>
      <c r="T9" s="14">
        <v>7.2897617325287074</v>
      </c>
      <c r="U9" s="14">
        <v>6.9959325648068213E-2</v>
      </c>
      <c r="V9" s="13">
        <v>0</v>
      </c>
      <c r="W9" s="13">
        <v>6.5530562659384423E-2</v>
      </c>
      <c r="X9" s="13">
        <v>0</v>
      </c>
      <c r="Y9" s="13">
        <v>0.14756393482440119</v>
      </c>
      <c r="Z9" s="23">
        <f t="shared" si="0"/>
        <v>96.386264927184868</v>
      </c>
      <c r="AA9" s="23"/>
      <c r="AB9" s="16">
        <v>0</v>
      </c>
      <c r="AC9" s="17">
        <v>247</v>
      </c>
      <c r="AD9" s="16">
        <v>0</v>
      </c>
      <c r="AE9" s="17">
        <v>1700.0000000000002</v>
      </c>
      <c r="AF9" s="8">
        <f t="shared" si="1"/>
        <v>0</v>
      </c>
      <c r="AG9" s="13">
        <f t="shared" si="2"/>
        <v>0</v>
      </c>
      <c r="AH9" s="18"/>
      <c r="AI9" s="15">
        <v>1173</v>
      </c>
      <c r="AJ9" s="15">
        <v>95</v>
      </c>
      <c r="AK9" s="17">
        <v>0</v>
      </c>
      <c r="AL9" s="17">
        <v>1043</v>
      </c>
      <c r="AM9" s="17">
        <v>0</v>
      </c>
      <c r="AN9" s="17">
        <v>1800</v>
      </c>
      <c r="AO9" s="18">
        <v>443</v>
      </c>
      <c r="AP9" s="18">
        <v>36</v>
      </c>
      <c r="AQ9" s="17">
        <v>0</v>
      </c>
      <c r="AR9" s="17">
        <v>168</v>
      </c>
      <c r="AS9" s="18">
        <v>102.00000000000001</v>
      </c>
      <c r="AT9" s="18">
        <v>13</v>
      </c>
      <c r="AU9" s="17">
        <v>0</v>
      </c>
      <c r="AV9" s="17">
        <v>104</v>
      </c>
      <c r="AW9" s="17">
        <v>0</v>
      </c>
      <c r="AX9" s="17">
        <v>63</v>
      </c>
      <c r="AY9" s="17">
        <v>0</v>
      </c>
      <c r="AZ9" s="17">
        <v>90</v>
      </c>
      <c r="BA9" s="18">
        <v>56</v>
      </c>
      <c r="BB9" s="18">
        <v>4</v>
      </c>
      <c r="BC9" s="17">
        <v>0</v>
      </c>
      <c r="BD9" s="17">
        <v>152</v>
      </c>
      <c r="BE9" s="18">
        <v>22</v>
      </c>
      <c r="BF9" s="18">
        <v>4</v>
      </c>
      <c r="BG9" s="17">
        <v>0</v>
      </c>
      <c r="BH9" s="17">
        <v>284</v>
      </c>
      <c r="BI9" s="17">
        <v>0</v>
      </c>
      <c r="BJ9" s="17">
        <v>2100</v>
      </c>
      <c r="BK9" s="17">
        <v>0</v>
      </c>
      <c r="BL9" s="17">
        <v>2500</v>
      </c>
      <c r="BM9" s="17">
        <v>0</v>
      </c>
      <c r="BN9" s="17">
        <v>4200</v>
      </c>
      <c r="BO9" s="17">
        <v>0</v>
      </c>
      <c r="BP9" s="17">
        <v>5300</v>
      </c>
      <c r="BQ9" s="17">
        <v>0</v>
      </c>
      <c r="BR9" s="17">
        <v>626</v>
      </c>
      <c r="BS9" s="17">
        <v>0</v>
      </c>
      <c r="BT9" s="17">
        <v>417</v>
      </c>
      <c r="BU9" s="17">
        <v>0</v>
      </c>
      <c r="BV9" s="16">
        <v>444</v>
      </c>
      <c r="BW9" s="17">
        <v>0</v>
      </c>
      <c r="BX9" s="17">
        <v>935</v>
      </c>
      <c r="BY9" s="17">
        <v>0</v>
      </c>
      <c r="BZ9" s="17">
        <v>1135</v>
      </c>
      <c r="CA9" s="17">
        <v>0</v>
      </c>
      <c r="CB9" s="17">
        <v>636</v>
      </c>
      <c r="CC9" s="18">
        <v>46.31</v>
      </c>
      <c r="CD9" s="18">
        <v>0.51</v>
      </c>
      <c r="CE9" s="18"/>
      <c r="CF9" s="18"/>
      <c r="CG9" s="18"/>
      <c r="CH9" s="18"/>
      <c r="CI9" s="18"/>
      <c r="CJ9" s="18"/>
    </row>
    <row r="10" spans="1:88" x14ac:dyDescent="0.2">
      <c r="A10" s="27" t="s">
        <v>159</v>
      </c>
      <c r="B10" s="18">
        <v>2809.04</v>
      </c>
      <c r="C10" s="18">
        <v>-1233.24</v>
      </c>
      <c r="D10" s="18">
        <v>88.2</v>
      </c>
      <c r="E10" s="9" t="s">
        <v>238</v>
      </c>
      <c r="F10" s="9" t="s">
        <v>248</v>
      </c>
      <c r="G10" s="21">
        <v>4</v>
      </c>
      <c r="H10" s="12">
        <v>40.839553396272031</v>
      </c>
      <c r="I10" s="12">
        <v>0.40647014904618572</v>
      </c>
      <c r="J10" s="13">
        <v>0</v>
      </c>
      <c r="K10" s="13">
        <v>0.11742962562634694</v>
      </c>
      <c r="L10" s="12">
        <v>12.753872926078552</v>
      </c>
      <c r="M10" s="12">
        <v>0.2078408921286875</v>
      </c>
      <c r="N10" s="12">
        <v>11.337755010129634</v>
      </c>
      <c r="O10" s="12">
        <v>0.12867565585266924</v>
      </c>
      <c r="P10" s="14">
        <v>0.27335281364878877</v>
      </c>
      <c r="Q10" s="14">
        <v>1.5107359091595791E-2</v>
      </c>
      <c r="R10" s="12">
        <v>14.476747656856308</v>
      </c>
      <c r="S10" s="12">
        <v>0.69647583228861953</v>
      </c>
      <c r="T10" s="14">
        <v>10.046159163062594</v>
      </c>
      <c r="U10" s="14">
        <v>9.7943055907295504E-2</v>
      </c>
      <c r="V10" s="14">
        <v>0.86237738617377402</v>
      </c>
      <c r="W10" s="14">
        <v>1.0961913974272028E-2</v>
      </c>
      <c r="X10" s="13">
        <v>0</v>
      </c>
      <c r="Y10" s="13">
        <v>0.13885674612358251</v>
      </c>
      <c r="Z10" s="23">
        <f t="shared" si="0"/>
        <v>90.58981835222167</v>
      </c>
      <c r="AA10" s="23"/>
      <c r="AB10" s="16">
        <v>0</v>
      </c>
      <c r="AC10" s="17">
        <v>230</v>
      </c>
      <c r="AD10" s="16">
        <v>0</v>
      </c>
      <c r="AE10" s="17">
        <v>1600</v>
      </c>
      <c r="AF10" s="8">
        <f t="shared" si="1"/>
        <v>0</v>
      </c>
      <c r="AG10" s="13">
        <f t="shared" si="2"/>
        <v>0</v>
      </c>
      <c r="AH10" s="18"/>
      <c r="AI10" s="15">
        <v>701</v>
      </c>
      <c r="AJ10" s="15">
        <v>82</v>
      </c>
      <c r="AK10" s="17">
        <v>0</v>
      </c>
      <c r="AL10" s="17">
        <v>984</v>
      </c>
      <c r="AM10" s="17">
        <v>0</v>
      </c>
      <c r="AN10" s="17">
        <v>1600</v>
      </c>
      <c r="AO10" s="18">
        <v>511</v>
      </c>
      <c r="AP10" s="18">
        <v>36</v>
      </c>
      <c r="AQ10" s="18">
        <v>104</v>
      </c>
      <c r="AR10" s="18">
        <v>19</v>
      </c>
      <c r="AS10" s="18">
        <v>110</v>
      </c>
      <c r="AT10" s="18">
        <v>13</v>
      </c>
      <c r="AU10" s="17">
        <v>0</v>
      </c>
      <c r="AV10" s="17">
        <v>112.99999999999999</v>
      </c>
      <c r="AW10" s="17">
        <v>0</v>
      </c>
      <c r="AX10" s="17">
        <v>69</v>
      </c>
      <c r="AY10" s="15">
        <v>49</v>
      </c>
      <c r="AZ10" s="15">
        <v>4</v>
      </c>
      <c r="BA10" s="18">
        <v>122.00000000000001</v>
      </c>
      <c r="BB10" s="18">
        <v>5</v>
      </c>
      <c r="BC10" s="17">
        <v>0</v>
      </c>
      <c r="BD10" s="17">
        <v>178</v>
      </c>
      <c r="BE10" s="17">
        <v>0</v>
      </c>
      <c r="BF10" s="17">
        <v>243</v>
      </c>
      <c r="BG10" s="17">
        <v>0</v>
      </c>
      <c r="BH10" s="17">
        <v>315</v>
      </c>
      <c r="BI10" s="17">
        <v>0</v>
      </c>
      <c r="BJ10" s="17">
        <v>2300</v>
      </c>
      <c r="BK10" s="17">
        <v>0</v>
      </c>
      <c r="BL10" s="17">
        <v>2800.0000000000005</v>
      </c>
      <c r="BM10" s="17">
        <v>0</v>
      </c>
      <c r="BN10" s="17">
        <v>4600</v>
      </c>
      <c r="BO10" s="17">
        <v>0</v>
      </c>
      <c r="BP10" s="17">
        <v>5900</v>
      </c>
      <c r="BQ10" s="17">
        <v>0</v>
      </c>
      <c r="BR10" s="17">
        <v>892</v>
      </c>
      <c r="BS10" s="17">
        <v>0</v>
      </c>
      <c r="BT10" s="17">
        <v>584</v>
      </c>
      <c r="BU10" s="17">
        <v>0</v>
      </c>
      <c r="BV10" s="16">
        <v>501</v>
      </c>
      <c r="BW10" s="17">
        <v>0</v>
      </c>
      <c r="BX10" s="17">
        <v>1048</v>
      </c>
      <c r="BY10" s="17">
        <v>0</v>
      </c>
      <c r="BZ10" s="17">
        <v>1282</v>
      </c>
      <c r="CA10" s="17">
        <v>0</v>
      </c>
      <c r="CB10" s="17">
        <v>752</v>
      </c>
      <c r="CC10" s="18">
        <v>49.23</v>
      </c>
      <c r="CD10" s="18">
        <v>0.49</v>
      </c>
      <c r="CE10" s="18"/>
      <c r="CF10" s="18"/>
      <c r="CG10" s="18"/>
      <c r="CH10" s="18"/>
      <c r="CI10" s="18"/>
      <c r="CJ10" s="18"/>
    </row>
    <row r="11" spans="1:88" x14ac:dyDescent="0.2">
      <c r="A11" s="27" t="s">
        <v>158</v>
      </c>
      <c r="B11" s="18">
        <v>2810.2049999999999</v>
      </c>
      <c r="C11" s="18">
        <v>-1234.405</v>
      </c>
      <c r="D11" s="18">
        <v>89.305000000000021</v>
      </c>
      <c r="E11" s="9" t="s">
        <v>238</v>
      </c>
      <c r="F11" s="9" t="s">
        <v>249</v>
      </c>
      <c r="G11" s="21">
        <v>4</v>
      </c>
      <c r="H11" s="12">
        <v>42.871904141502952</v>
      </c>
      <c r="I11" s="12">
        <v>0.40647014904618572</v>
      </c>
      <c r="J11" s="13">
        <v>0</v>
      </c>
      <c r="K11" s="13">
        <v>0.10041567418616598</v>
      </c>
      <c r="L11" s="12">
        <v>20.727405333197293</v>
      </c>
      <c r="M11" s="12">
        <v>0.26452477180014777</v>
      </c>
      <c r="N11" s="12">
        <v>7.9064041873917876</v>
      </c>
      <c r="O11" s="12">
        <v>0.1000810656631872</v>
      </c>
      <c r="P11" s="14">
        <v>9.2064504549639298E-2</v>
      </c>
      <c r="Q11" s="14">
        <v>1.0717186364123509E-2</v>
      </c>
      <c r="R11" s="12">
        <v>6.9150100491512942</v>
      </c>
      <c r="S11" s="12">
        <v>0.63014480064208434</v>
      </c>
      <c r="T11" s="14">
        <v>16.734270695017916</v>
      </c>
      <c r="U11" s="14">
        <v>0.15391051642575007</v>
      </c>
      <c r="V11" s="13">
        <v>0</v>
      </c>
      <c r="W11" s="13">
        <v>4.8425158435795104E-2</v>
      </c>
      <c r="X11" s="13">
        <v>0</v>
      </c>
      <c r="Y11" s="13">
        <v>0.12785819197517995</v>
      </c>
      <c r="Z11" s="23">
        <f t="shared" si="0"/>
        <v>95.247058910810878</v>
      </c>
      <c r="AA11" s="23"/>
      <c r="AB11" s="16">
        <v>0</v>
      </c>
      <c r="AC11" s="17">
        <v>179</v>
      </c>
      <c r="AD11" s="16">
        <v>0</v>
      </c>
      <c r="AE11" s="17">
        <v>1394</v>
      </c>
      <c r="AF11" s="8">
        <f t="shared" si="1"/>
        <v>0</v>
      </c>
      <c r="AG11" s="13">
        <f t="shared" si="2"/>
        <v>0</v>
      </c>
      <c r="AH11" s="18"/>
      <c r="AI11" s="15">
        <v>571</v>
      </c>
      <c r="AJ11" s="15">
        <v>86</v>
      </c>
      <c r="AK11" s="17">
        <v>0</v>
      </c>
      <c r="AL11" s="17">
        <v>1038</v>
      </c>
      <c r="AM11" s="17">
        <v>0</v>
      </c>
      <c r="AN11" s="17">
        <v>1436</v>
      </c>
      <c r="AO11" s="18">
        <v>349</v>
      </c>
      <c r="AP11" s="18">
        <v>30</v>
      </c>
      <c r="AQ11" s="17">
        <v>0</v>
      </c>
      <c r="AR11" s="17">
        <v>218</v>
      </c>
      <c r="AS11" s="18">
        <v>32</v>
      </c>
      <c r="AT11" s="18">
        <v>9</v>
      </c>
      <c r="AU11" s="17">
        <v>0</v>
      </c>
      <c r="AV11" s="17">
        <v>105</v>
      </c>
      <c r="AW11" s="17">
        <v>0</v>
      </c>
      <c r="AX11" s="17">
        <v>81</v>
      </c>
      <c r="AY11" s="17">
        <v>0</v>
      </c>
      <c r="AZ11" s="17">
        <v>118</v>
      </c>
      <c r="BA11" s="18">
        <v>207</v>
      </c>
      <c r="BB11" s="18">
        <v>7</v>
      </c>
      <c r="BC11" s="17">
        <v>0</v>
      </c>
      <c r="BD11" s="17">
        <v>183</v>
      </c>
      <c r="BE11" s="17">
        <v>0</v>
      </c>
      <c r="BF11" s="17">
        <v>295</v>
      </c>
      <c r="BG11" s="17">
        <v>0</v>
      </c>
      <c r="BH11" s="17">
        <v>369</v>
      </c>
      <c r="BI11" s="17">
        <v>0</v>
      </c>
      <c r="BJ11" s="17">
        <v>2700</v>
      </c>
      <c r="BK11" s="17">
        <v>0</v>
      </c>
      <c r="BL11" s="17">
        <v>3300</v>
      </c>
      <c r="BM11" s="17">
        <v>0</v>
      </c>
      <c r="BN11" s="17">
        <v>5400</v>
      </c>
      <c r="BO11" s="17">
        <v>0</v>
      </c>
      <c r="BP11" s="17">
        <v>7000</v>
      </c>
      <c r="BQ11" s="17">
        <v>0</v>
      </c>
      <c r="BR11" s="17">
        <v>878</v>
      </c>
      <c r="BS11" s="17">
        <v>0</v>
      </c>
      <c r="BT11" s="17">
        <v>533</v>
      </c>
      <c r="BU11" s="17">
        <v>0</v>
      </c>
      <c r="BV11" s="16">
        <v>480.99999999999994</v>
      </c>
      <c r="BW11" s="17">
        <v>0</v>
      </c>
      <c r="BX11" s="17">
        <v>1241</v>
      </c>
      <c r="BY11" s="17">
        <v>0</v>
      </c>
      <c r="BZ11" s="17">
        <v>1500</v>
      </c>
      <c r="CA11" s="17">
        <v>0</v>
      </c>
      <c r="CB11" s="17">
        <v>952.00000000000011</v>
      </c>
      <c r="CC11" s="18">
        <v>47.14</v>
      </c>
      <c r="CD11" s="18">
        <v>0.47</v>
      </c>
      <c r="CE11" s="18"/>
      <c r="CF11" s="18"/>
      <c r="CG11" s="18"/>
      <c r="CH11" s="18"/>
      <c r="CI11" s="18"/>
      <c r="CJ11" s="18"/>
    </row>
    <row r="12" spans="1:88" x14ac:dyDescent="0.2">
      <c r="A12" s="27" t="s">
        <v>170</v>
      </c>
      <c r="B12" s="18">
        <v>2810.9050000000002</v>
      </c>
      <c r="C12" s="18">
        <v>-1235.1050000000002</v>
      </c>
      <c r="D12" s="18">
        <v>90.005000000000294</v>
      </c>
      <c r="E12" s="9" t="s">
        <v>238</v>
      </c>
      <c r="F12" s="9" t="s">
        <v>249</v>
      </c>
      <c r="G12" s="21">
        <v>4</v>
      </c>
      <c r="H12" s="12">
        <v>41.181844048100395</v>
      </c>
      <c r="I12" s="12">
        <v>0.40647014904618572</v>
      </c>
      <c r="J12" s="13">
        <v>0</v>
      </c>
      <c r="K12" s="13">
        <v>0.10074928107714992</v>
      </c>
      <c r="L12" s="12">
        <v>18.875731930596256</v>
      </c>
      <c r="M12" s="12">
        <v>0.26452477180014777</v>
      </c>
      <c r="N12" s="12">
        <v>7.9207014824865292</v>
      </c>
      <c r="O12" s="12">
        <v>0.1000810656631872</v>
      </c>
      <c r="P12" s="14">
        <v>9.2064504549639298E-2</v>
      </c>
      <c r="Q12" s="14">
        <v>1.0846309091402105E-2</v>
      </c>
      <c r="R12" s="12">
        <v>7.6280686393515467</v>
      </c>
      <c r="S12" s="12">
        <v>0.63014480064208434</v>
      </c>
      <c r="T12" s="14">
        <v>16.398465931907189</v>
      </c>
      <c r="U12" s="14">
        <v>0.15391051642575007</v>
      </c>
      <c r="V12" s="13">
        <v>0</v>
      </c>
      <c r="W12" s="13">
        <v>5.0232067332653133E-2</v>
      </c>
      <c r="X12" s="13">
        <v>0</v>
      </c>
      <c r="Y12" s="13">
        <v>0.13244092287034767</v>
      </c>
      <c r="Z12" s="23">
        <f t="shared" si="0"/>
        <v>92.096876536991573</v>
      </c>
      <c r="AA12" s="23"/>
      <c r="AB12" s="16">
        <v>0</v>
      </c>
      <c r="AC12" s="17">
        <v>185</v>
      </c>
      <c r="AD12" s="16">
        <v>0</v>
      </c>
      <c r="AE12" s="17">
        <v>1413</v>
      </c>
      <c r="AF12" s="8">
        <f t="shared" si="1"/>
        <v>0</v>
      </c>
      <c r="AG12" s="13">
        <f t="shared" si="2"/>
        <v>0</v>
      </c>
      <c r="AH12" s="18"/>
      <c r="AI12" s="15">
        <v>635</v>
      </c>
      <c r="AJ12" s="15">
        <v>88</v>
      </c>
      <c r="AK12" s="17">
        <v>0</v>
      </c>
      <c r="AL12" s="17">
        <v>1002</v>
      </c>
      <c r="AM12" s="17">
        <v>0</v>
      </c>
      <c r="AN12" s="17">
        <v>1463.0000000000002</v>
      </c>
      <c r="AO12" s="18">
        <v>409</v>
      </c>
      <c r="AP12" s="18">
        <v>32</v>
      </c>
      <c r="AQ12" s="17">
        <v>0</v>
      </c>
      <c r="AR12" s="17">
        <v>221.00000000000003</v>
      </c>
      <c r="AS12" s="18">
        <v>41</v>
      </c>
      <c r="AT12" s="18">
        <v>10</v>
      </c>
      <c r="AU12" s="17">
        <v>0</v>
      </c>
      <c r="AV12" s="17">
        <v>110</v>
      </c>
      <c r="AW12" s="17">
        <v>0</v>
      </c>
      <c r="AX12" s="17">
        <v>78</v>
      </c>
      <c r="AY12" s="17">
        <v>0</v>
      </c>
      <c r="AZ12" s="17">
        <v>114</v>
      </c>
      <c r="BA12" s="18">
        <v>191.99999999999997</v>
      </c>
      <c r="BB12" s="18">
        <v>5.9999999999999991</v>
      </c>
      <c r="BC12" s="17">
        <v>0</v>
      </c>
      <c r="BD12" s="17">
        <v>188</v>
      </c>
      <c r="BE12" s="17">
        <v>0</v>
      </c>
      <c r="BF12" s="17">
        <v>297</v>
      </c>
      <c r="BG12" s="17">
        <v>0</v>
      </c>
      <c r="BH12" s="17">
        <v>370</v>
      </c>
      <c r="BI12" s="17">
        <v>0</v>
      </c>
      <c r="BJ12" s="17">
        <v>2600</v>
      </c>
      <c r="BK12" s="17">
        <v>0</v>
      </c>
      <c r="BL12" s="17">
        <v>3300</v>
      </c>
      <c r="BM12" s="17">
        <v>0</v>
      </c>
      <c r="BN12" s="17">
        <v>5300</v>
      </c>
      <c r="BO12" s="17">
        <v>0</v>
      </c>
      <c r="BP12" s="17">
        <v>6899.9999999999991</v>
      </c>
      <c r="BQ12" s="17">
        <v>0</v>
      </c>
      <c r="BR12" s="17">
        <v>960</v>
      </c>
      <c r="BS12" s="17">
        <v>0</v>
      </c>
      <c r="BT12" s="17">
        <v>608</v>
      </c>
      <c r="BU12" s="17">
        <v>0</v>
      </c>
      <c r="BV12" s="16">
        <v>460</v>
      </c>
      <c r="BW12" s="17">
        <v>0</v>
      </c>
      <c r="BX12" s="17">
        <v>1254.0000000000002</v>
      </c>
      <c r="BY12" s="17">
        <v>0</v>
      </c>
      <c r="BZ12" s="17">
        <v>1500</v>
      </c>
      <c r="CA12" s="17">
        <v>0</v>
      </c>
      <c r="CB12" s="17">
        <v>911</v>
      </c>
      <c r="CC12" s="18">
        <v>48.69</v>
      </c>
      <c r="CD12" s="18">
        <v>0.47</v>
      </c>
      <c r="CE12" s="18"/>
      <c r="CF12" s="18"/>
      <c r="CG12" s="18"/>
      <c r="CH12" s="18"/>
      <c r="CI12" s="18"/>
      <c r="CJ12" s="18"/>
    </row>
    <row r="13" spans="1:88" x14ac:dyDescent="0.2">
      <c r="A13" s="27" t="s">
        <v>171</v>
      </c>
      <c r="B13" s="18">
        <v>2810.9050000000002</v>
      </c>
      <c r="C13" s="18">
        <v>-1235.1050000000002</v>
      </c>
      <c r="D13" s="18">
        <v>90.005000000000294</v>
      </c>
      <c r="E13" s="9" t="s">
        <v>238</v>
      </c>
      <c r="F13" s="9" t="s">
        <v>249</v>
      </c>
      <c r="G13" s="21">
        <v>4</v>
      </c>
      <c r="H13" s="12">
        <v>41.438562036971675</v>
      </c>
      <c r="I13" s="12">
        <v>0.38507698330691276</v>
      </c>
      <c r="J13" s="13">
        <v>0</v>
      </c>
      <c r="K13" s="13">
        <v>9.9748460404198103E-2</v>
      </c>
      <c r="L13" s="12">
        <v>19.178045955510711</v>
      </c>
      <c r="M13" s="12">
        <v>0.24563014524299434</v>
      </c>
      <c r="N13" s="12">
        <v>7.8349177119180835</v>
      </c>
      <c r="O13" s="12">
        <v>0.1000810656631872</v>
      </c>
      <c r="P13" s="14">
        <v>9.1031522731410519E-2</v>
      </c>
      <c r="Q13" s="14">
        <v>1.0588063636844914E-2</v>
      </c>
      <c r="R13" s="12">
        <v>7.5949031235282805</v>
      </c>
      <c r="S13" s="12">
        <v>0.61356204273045056</v>
      </c>
      <c r="T13" s="14">
        <v>16.202579820092598</v>
      </c>
      <c r="U13" s="14">
        <v>0.15391051642575007</v>
      </c>
      <c r="V13" s="13">
        <v>0</v>
      </c>
      <c r="W13" s="13">
        <v>4.9147921994538324E-2</v>
      </c>
      <c r="X13" s="13">
        <v>0</v>
      </c>
      <c r="Y13" s="13">
        <v>0.12831646506469671</v>
      </c>
      <c r="Z13" s="23">
        <f t="shared" si="0"/>
        <v>92.340040170752758</v>
      </c>
      <c r="AA13" s="23"/>
      <c r="AB13" s="16">
        <v>0</v>
      </c>
      <c r="AC13" s="17">
        <v>178</v>
      </c>
      <c r="AD13" s="16">
        <v>0</v>
      </c>
      <c r="AE13" s="17">
        <v>1389</v>
      </c>
      <c r="AF13" s="8">
        <f t="shared" si="1"/>
        <v>0</v>
      </c>
      <c r="AG13" s="13">
        <f t="shared" si="2"/>
        <v>0</v>
      </c>
      <c r="AH13" s="18"/>
      <c r="AI13" s="15">
        <v>682</v>
      </c>
      <c r="AJ13" s="15">
        <v>88</v>
      </c>
      <c r="AK13" s="17">
        <v>0</v>
      </c>
      <c r="AL13" s="17">
        <v>979</v>
      </c>
      <c r="AM13" s="17">
        <v>0</v>
      </c>
      <c r="AN13" s="17">
        <v>1416</v>
      </c>
      <c r="AO13" s="18">
        <v>398</v>
      </c>
      <c r="AP13" s="18">
        <v>31</v>
      </c>
      <c r="AQ13" s="17">
        <v>0</v>
      </c>
      <c r="AR13" s="17">
        <v>206</v>
      </c>
      <c r="AS13" s="18">
        <v>31</v>
      </c>
      <c r="AT13" s="18">
        <v>9</v>
      </c>
      <c r="AU13" s="17">
        <v>0</v>
      </c>
      <c r="AV13" s="17">
        <v>115.99999999999999</v>
      </c>
      <c r="AW13" s="17">
        <v>0</v>
      </c>
      <c r="AX13" s="17">
        <v>70</v>
      </c>
      <c r="AY13" s="17">
        <v>0</v>
      </c>
      <c r="AZ13" s="17">
        <v>111</v>
      </c>
      <c r="BA13" s="18">
        <v>196</v>
      </c>
      <c r="BB13" s="18">
        <v>5.9999999999999991</v>
      </c>
      <c r="BC13" s="17">
        <v>0</v>
      </c>
      <c r="BD13" s="17">
        <v>185</v>
      </c>
      <c r="BE13" s="17">
        <v>0</v>
      </c>
      <c r="BF13" s="17">
        <v>284</v>
      </c>
      <c r="BG13" s="17">
        <v>0</v>
      </c>
      <c r="BH13" s="17">
        <v>351</v>
      </c>
      <c r="BI13" s="17">
        <v>0</v>
      </c>
      <c r="BJ13" s="17">
        <v>2600</v>
      </c>
      <c r="BK13" s="17">
        <v>0</v>
      </c>
      <c r="BL13" s="17">
        <v>3200</v>
      </c>
      <c r="BM13" s="17">
        <v>0</v>
      </c>
      <c r="BN13" s="17">
        <v>5200</v>
      </c>
      <c r="BO13" s="17">
        <v>0</v>
      </c>
      <c r="BP13" s="17">
        <v>6600</v>
      </c>
      <c r="BQ13" s="17">
        <v>0</v>
      </c>
      <c r="BR13" s="17">
        <v>910</v>
      </c>
      <c r="BS13" s="17">
        <v>0</v>
      </c>
      <c r="BT13" s="17">
        <v>606</v>
      </c>
      <c r="BU13" s="17">
        <v>0</v>
      </c>
      <c r="BV13" s="16">
        <v>475</v>
      </c>
      <c r="BW13" s="17">
        <v>0</v>
      </c>
      <c r="BX13" s="17">
        <v>1242</v>
      </c>
      <c r="BY13" s="17">
        <v>0</v>
      </c>
      <c r="BZ13" s="17">
        <v>1500</v>
      </c>
      <c r="CA13" s="17">
        <v>0</v>
      </c>
      <c r="CB13" s="17">
        <v>859</v>
      </c>
      <c r="CC13" s="18">
        <v>48.63</v>
      </c>
      <c r="CD13" s="18">
        <v>0.46</v>
      </c>
      <c r="CE13" s="18"/>
      <c r="CF13" s="18"/>
      <c r="CG13" s="18"/>
      <c r="CH13" s="18"/>
      <c r="CI13" s="18"/>
      <c r="CJ13" s="18"/>
    </row>
    <row r="14" spans="1:88" x14ac:dyDescent="0.2">
      <c r="A14" s="27" t="s">
        <v>172</v>
      </c>
      <c r="B14" s="18">
        <v>2815.63</v>
      </c>
      <c r="C14" s="18">
        <v>-1239.8300000000002</v>
      </c>
      <c r="D14" s="18">
        <v>94.730000000000203</v>
      </c>
      <c r="E14" s="9" t="s">
        <v>238</v>
      </c>
      <c r="F14" s="9" t="s">
        <v>249</v>
      </c>
      <c r="G14" s="21">
        <v>4</v>
      </c>
      <c r="H14" s="12">
        <v>44.348032577512789</v>
      </c>
      <c r="I14" s="12">
        <v>0.40647014904618572</v>
      </c>
      <c r="J14" s="13">
        <v>0</v>
      </c>
      <c r="K14" s="13">
        <v>9.4410750148455055E-2</v>
      </c>
      <c r="L14" s="12">
        <v>17.307477926352522</v>
      </c>
      <c r="M14" s="12">
        <v>0.24563014524299434</v>
      </c>
      <c r="N14" s="12">
        <v>8.7928364832657326</v>
      </c>
      <c r="O14" s="12">
        <v>0.1000810656631872</v>
      </c>
      <c r="P14" s="14">
        <v>0.12034238182365194</v>
      </c>
      <c r="Q14" s="14">
        <v>1.2008413636909474E-2</v>
      </c>
      <c r="R14" s="12">
        <v>7.2134996915607017</v>
      </c>
      <c r="S14" s="12">
        <v>0.61356204273045056</v>
      </c>
      <c r="T14" s="14">
        <v>17.6437419284428</v>
      </c>
      <c r="U14" s="14">
        <v>0.15391051642575007</v>
      </c>
      <c r="V14" s="13">
        <v>0</v>
      </c>
      <c r="W14" s="13">
        <v>4.565456479394614E-2</v>
      </c>
      <c r="X14" s="13">
        <v>0</v>
      </c>
      <c r="Y14" s="13">
        <v>0.12556682652759607</v>
      </c>
      <c r="Z14" s="23">
        <f t="shared" si="0"/>
        <v>95.425930988958186</v>
      </c>
      <c r="AA14" s="23"/>
      <c r="AB14" s="16">
        <v>0</v>
      </c>
      <c r="AC14" s="17">
        <v>174</v>
      </c>
      <c r="AD14" s="16">
        <v>0</v>
      </c>
      <c r="AE14" s="17">
        <v>1298</v>
      </c>
      <c r="AF14" s="8">
        <f t="shared" si="1"/>
        <v>0</v>
      </c>
      <c r="AG14" s="13">
        <f t="shared" si="2"/>
        <v>0</v>
      </c>
      <c r="AH14" s="18"/>
      <c r="AI14" s="15">
        <v>1176</v>
      </c>
      <c r="AJ14" s="15">
        <v>106</v>
      </c>
      <c r="AK14" s="17">
        <v>0</v>
      </c>
      <c r="AL14" s="17">
        <v>1077</v>
      </c>
      <c r="AM14" s="17">
        <v>0</v>
      </c>
      <c r="AN14" s="17">
        <v>1500</v>
      </c>
      <c r="AO14" s="18">
        <v>319</v>
      </c>
      <c r="AP14" s="18">
        <v>28.999999999999996</v>
      </c>
      <c r="AQ14" s="17">
        <v>0</v>
      </c>
      <c r="AR14" s="17">
        <v>199</v>
      </c>
      <c r="AS14" s="18">
        <v>43</v>
      </c>
      <c r="AT14" s="18">
        <v>10</v>
      </c>
      <c r="AU14" s="17">
        <v>0</v>
      </c>
      <c r="AV14" s="17">
        <v>115</v>
      </c>
      <c r="AW14" s="17">
        <v>0</v>
      </c>
      <c r="AX14" s="17">
        <v>69</v>
      </c>
      <c r="AY14" s="17">
        <v>0</v>
      </c>
      <c r="AZ14" s="17">
        <v>101</v>
      </c>
      <c r="BA14" s="18">
        <v>145</v>
      </c>
      <c r="BB14" s="18">
        <v>5.9999999999999991</v>
      </c>
      <c r="BC14" s="17">
        <v>0</v>
      </c>
      <c r="BD14" s="17">
        <v>183</v>
      </c>
      <c r="BE14" s="17">
        <v>0</v>
      </c>
      <c r="BF14" s="17">
        <v>276</v>
      </c>
      <c r="BG14" s="17">
        <v>0</v>
      </c>
      <c r="BH14" s="17">
        <v>357</v>
      </c>
      <c r="BI14" s="17">
        <v>0</v>
      </c>
      <c r="BJ14" s="17">
        <v>2600</v>
      </c>
      <c r="BK14" s="17">
        <v>0</v>
      </c>
      <c r="BL14" s="17">
        <v>3200</v>
      </c>
      <c r="BM14" s="17">
        <v>0</v>
      </c>
      <c r="BN14" s="17">
        <v>5200</v>
      </c>
      <c r="BO14" s="17">
        <v>0</v>
      </c>
      <c r="BP14" s="17">
        <v>6700</v>
      </c>
      <c r="BQ14" s="17">
        <v>0</v>
      </c>
      <c r="BR14" s="17">
        <v>879.00000000000011</v>
      </c>
      <c r="BS14" s="17">
        <v>0</v>
      </c>
      <c r="BT14" s="17">
        <v>595</v>
      </c>
      <c r="BU14" s="17">
        <v>0</v>
      </c>
      <c r="BV14" s="16">
        <v>492</v>
      </c>
      <c r="BW14" s="17">
        <v>0</v>
      </c>
      <c r="BX14" s="17">
        <v>1191</v>
      </c>
      <c r="BY14" s="17">
        <v>0</v>
      </c>
      <c r="BZ14" s="17">
        <v>1444</v>
      </c>
      <c r="CA14" s="17">
        <v>0</v>
      </c>
      <c r="CB14" s="17">
        <v>795</v>
      </c>
      <c r="CC14" s="18">
        <v>46.74</v>
      </c>
      <c r="CD14" s="18">
        <v>0.46</v>
      </c>
      <c r="CE14" s="18"/>
      <c r="CF14" s="18"/>
      <c r="CG14" s="18"/>
      <c r="CH14" s="18"/>
      <c r="CI14" s="18"/>
      <c r="CJ14" s="18"/>
    </row>
    <row r="15" spans="1:88" x14ac:dyDescent="0.2">
      <c r="A15" s="27" t="s">
        <v>163</v>
      </c>
      <c r="B15" s="18">
        <v>2840.06</v>
      </c>
      <c r="C15" s="18">
        <v>-1264.26</v>
      </c>
      <c r="D15" s="18">
        <v>116.21000000000004</v>
      </c>
      <c r="E15" s="9" t="s">
        <v>238</v>
      </c>
      <c r="F15" s="9" t="s">
        <v>249</v>
      </c>
      <c r="G15" s="21">
        <v>4</v>
      </c>
      <c r="H15" s="12">
        <v>39.812681440786925</v>
      </c>
      <c r="I15" s="12">
        <v>0.40647014904618572</v>
      </c>
      <c r="J15" s="13">
        <v>0</v>
      </c>
      <c r="K15" s="13">
        <v>0.11576159117142723</v>
      </c>
      <c r="L15" s="12">
        <v>18.554523279124648</v>
      </c>
      <c r="M15" s="12">
        <v>0.26452477180014777</v>
      </c>
      <c r="N15" s="12">
        <v>8.5497824666551345</v>
      </c>
      <c r="O15" s="12">
        <v>0.11437836075792822</v>
      </c>
      <c r="P15" s="14">
        <v>0.10755923182307088</v>
      </c>
      <c r="Q15" s="14">
        <v>1.1104554545959299E-2</v>
      </c>
      <c r="R15" s="12">
        <v>4.7095032469039984</v>
      </c>
      <c r="S15" s="12">
        <v>0.63014480064208434</v>
      </c>
      <c r="T15" s="14">
        <v>13.572109175725231</v>
      </c>
      <c r="U15" s="14">
        <v>0.13991865129613643</v>
      </c>
      <c r="V15" s="13">
        <v>0</v>
      </c>
      <c r="W15" s="13">
        <v>5.7941545292580707E-2</v>
      </c>
      <c r="X15" s="13">
        <v>0</v>
      </c>
      <c r="Y15" s="13">
        <v>0.14710566173488443</v>
      </c>
      <c r="Z15" s="23">
        <f t="shared" si="0"/>
        <v>85.306158841018998</v>
      </c>
      <c r="AA15" s="23"/>
      <c r="AB15" s="16">
        <v>0</v>
      </c>
      <c r="AC15" s="17">
        <v>214</v>
      </c>
      <c r="AD15" s="16">
        <v>0</v>
      </c>
      <c r="AE15" s="17">
        <v>1600</v>
      </c>
      <c r="AF15" s="8">
        <f t="shared" si="1"/>
        <v>0</v>
      </c>
      <c r="AG15" s="13">
        <f t="shared" si="2"/>
        <v>0</v>
      </c>
      <c r="AH15" s="18"/>
      <c r="AI15" s="15">
        <v>456</v>
      </c>
      <c r="AJ15" s="15">
        <v>79.000000000000014</v>
      </c>
      <c r="AK15" s="17">
        <v>0</v>
      </c>
      <c r="AL15" s="17">
        <v>1026</v>
      </c>
      <c r="AM15" s="17">
        <v>0</v>
      </c>
      <c r="AN15" s="17">
        <v>1500</v>
      </c>
      <c r="AO15" s="18">
        <v>304</v>
      </c>
      <c r="AP15" s="18">
        <v>28.999999999999996</v>
      </c>
      <c r="AQ15" s="17">
        <v>0</v>
      </c>
      <c r="AR15" s="17">
        <v>223</v>
      </c>
      <c r="AS15" s="18">
        <v>55</v>
      </c>
      <c r="AT15" s="18">
        <v>10</v>
      </c>
      <c r="AU15" s="17">
        <v>0</v>
      </c>
      <c r="AV15" s="17">
        <v>123</v>
      </c>
      <c r="AW15" s="17">
        <v>0</v>
      </c>
      <c r="AX15" s="17">
        <v>65</v>
      </c>
      <c r="AY15" s="17">
        <v>0</v>
      </c>
      <c r="AZ15" s="17">
        <v>112</v>
      </c>
      <c r="BA15" s="18">
        <v>208</v>
      </c>
      <c r="BB15" s="18">
        <v>7</v>
      </c>
      <c r="BC15" s="17">
        <v>0</v>
      </c>
      <c r="BD15" s="17">
        <v>185</v>
      </c>
      <c r="BE15" s="17">
        <v>0</v>
      </c>
      <c r="BF15" s="17">
        <v>296</v>
      </c>
      <c r="BG15" s="17">
        <v>0</v>
      </c>
      <c r="BH15" s="17">
        <v>367.00000000000006</v>
      </c>
      <c r="BI15" s="17">
        <v>0</v>
      </c>
      <c r="BJ15" s="17">
        <v>2600</v>
      </c>
      <c r="BK15" s="17">
        <v>0</v>
      </c>
      <c r="BL15" s="17">
        <v>3200</v>
      </c>
      <c r="BM15" s="17">
        <v>0</v>
      </c>
      <c r="BN15" s="17">
        <v>5200</v>
      </c>
      <c r="BO15" s="17">
        <v>0</v>
      </c>
      <c r="BP15" s="17">
        <v>6700</v>
      </c>
      <c r="BQ15" s="17">
        <v>0</v>
      </c>
      <c r="BR15" s="17">
        <v>840</v>
      </c>
      <c r="BS15" s="17">
        <v>0</v>
      </c>
      <c r="BT15" s="17">
        <v>569</v>
      </c>
      <c r="BU15" s="17">
        <v>0</v>
      </c>
      <c r="BV15" s="16">
        <v>505.00000000000006</v>
      </c>
      <c r="BW15" s="17">
        <v>0</v>
      </c>
      <c r="BX15" s="17">
        <v>1211</v>
      </c>
      <c r="BY15" s="17">
        <v>0</v>
      </c>
      <c r="BZ15" s="17">
        <v>1487.9999999999998</v>
      </c>
      <c r="CA15" s="17">
        <v>0</v>
      </c>
      <c r="CB15" s="17">
        <v>872</v>
      </c>
      <c r="CC15" s="18">
        <v>52.87</v>
      </c>
      <c r="CD15" s="18">
        <v>0.48</v>
      </c>
      <c r="CE15" s="18"/>
      <c r="CF15" s="18"/>
      <c r="CG15" s="18"/>
      <c r="CH15" s="18"/>
      <c r="CI15" s="18"/>
      <c r="CJ15" s="18"/>
    </row>
    <row r="16" spans="1:88" x14ac:dyDescent="0.2">
      <c r="A16" s="27" t="s">
        <v>173</v>
      </c>
      <c r="B16" s="18">
        <v>2850.38</v>
      </c>
      <c r="C16" s="18">
        <v>-1274.5800000000002</v>
      </c>
      <c r="D16" s="18">
        <v>126.5300000000002</v>
      </c>
      <c r="E16" s="9" t="s">
        <v>238</v>
      </c>
      <c r="F16" s="9" t="s">
        <v>250</v>
      </c>
      <c r="G16" s="21">
        <v>4</v>
      </c>
      <c r="H16" s="12">
        <v>42.165929672106948</v>
      </c>
      <c r="I16" s="12">
        <v>0.42786331478545869</v>
      </c>
      <c r="J16" s="13">
        <v>0</v>
      </c>
      <c r="K16" s="13">
        <v>0.11809683940831481</v>
      </c>
      <c r="L16" s="12">
        <v>16.872901515537993</v>
      </c>
      <c r="M16" s="12">
        <v>0.24563014524299434</v>
      </c>
      <c r="N16" s="12">
        <v>9.8079444349923453</v>
      </c>
      <c r="O16" s="12">
        <v>0.11437836075792822</v>
      </c>
      <c r="P16" s="14">
        <v>0.1505571000068435</v>
      </c>
      <c r="Q16" s="14">
        <v>1.252490454602386E-2</v>
      </c>
      <c r="R16" s="12">
        <v>7.8768100080260544</v>
      </c>
      <c r="S16" s="12">
        <v>0.64672755855371822</v>
      </c>
      <c r="T16" s="14">
        <v>12.186914527893483</v>
      </c>
      <c r="U16" s="14">
        <v>0.12592678616652278</v>
      </c>
      <c r="V16" s="13">
        <v>0</v>
      </c>
      <c r="W16" s="13">
        <v>5.8543848258200054E-2</v>
      </c>
      <c r="X16" s="13">
        <v>0</v>
      </c>
      <c r="Y16" s="13">
        <v>0.14412688665302539</v>
      </c>
      <c r="Z16" s="23">
        <f t="shared" si="0"/>
        <v>89.061057258563679</v>
      </c>
      <c r="AA16" s="23"/>
      <c r="AB16" s="16">
        <v>0</v>
      </c>
      <c r="AC16" s="17">
        <v>217</v>
      </c>
      <c r="AD16" s="16">
        <v>0</v>
      </c>
      <c r="AE16" s="17">
        <v>1600</v>
      </c>
      <c r="AF16" s="8">
        <f t="shared" si="1"/>
        <v>0</v>
      </c>
      <c r="AG16" s="13">
        <f t="shared" si="2"/>
        <v>0</v>
      </c>
      <c r="AH16" s="18"/>
      <c r="AI16" s="15">
        <v>862</v>
      </c>
      <c r="AJ16" s="15">
        <v>92.999999999999986</v>
      </c>
      <c r="AK16" s="17">
        <v>0</v>
      </c>
      <c r="AL16" s="17">
        <v>1088</v>
      </c>
      <c r="AM16" s="17">
        <v>0</v>
      </c>
      <c r="AN16" s="17">
        <v>1600</v>
      </c>
      <c r="AO16" s="18">
        <v>396.00000000000006</v>
      </c>
      <c r="AP16" s="18">
        <v>32</v>
      </c>
      <c r="AQ16" s="17">
        <v>0</v>
      </c>
      <c r="AR16" s="17">
        <v>201</v>
      </c>
      <c r="AS16" s="18">
        <v>52</v>
      </c>
      <c r="AT16" s="18">
        <v>10</v>
      </c>
      <c r="AU16" s="17">
        <v>0</v>
      </c>
      <c r="AV16" s="17">
        <v>118</v>
      </c>
      <c r="AW16" s="17">
        <v>0</v>
      </c>
      <c r="AX16" s="17">
        <v>68</v>
      </c>
      <c r="AY16" s="17">
        <v>0</v>
      </c>
      <c r="AZ16" s="17">
        <v>102.00000000000001</v>
      </c>
      <c r="BA16" s="18">
        <v>176</v>
      </c>
      <c r="BB16" s="18">
        <v>5.9999999999999991</v>
      </c>
      <c r="BC16" s="17">
        <v>0</v>
      </c>
      <c r="BD16" s="17">
        <v>172</v>
      </c>
      <c r="BE16" s="17">
        <v>0</v>
      </c>
      <c r="BF16" s="17">
        <v>282</v>
      </c>
      <c r="BG16" s="17">
        <v>0</v>
      </c>
      <c r="BH16" s="17">
        <v>346</v>
      </c>
      <c r="BI16" s="17">
        <v>0</v>
      </c>
      <c r="BJ16" s="17">
        <v>2500</v>
      </c>
      <c r="BK16" s="17">
        <v>0</v>
      </c>
      <c r="BL16" s="17">
        <v>3100</v>
      </c>
      <c r="BM16" s="17">
        <v>0</v>
      </c>
      <c r="BN16" s="17">
        <v>5000</v>
      </c>
      <c r="BO16" s="17">
        <v>0</v>
      </c>
      <c r="BP16" s="17">
        <v>6500</v>
      </c>
      <c r="BQ16" s="17">
        <v>0</v>
      </c>
      <c r="BR16" s="17">
        <v>747</v>
      </c>
      <c r="BS16" s="17">
        <v>0</v>
      </c>
      <c r="BT16" s="17">
        <v>558</v>
      </c>
      <c r="BU16" s="17">
        <v>0</v>
      </c>
      <c r="BV16" s="16">
        <v>532</v>
      </c>
      <c r="BW16" s="17">
        <v>0</v>
      </c>
      <c r="BX16" s="17">
        <v>1165</v>
      </c>
      <c r="BY16" s="17">
        <v>0</v>
      </c>
      <c r="BZ16" s="17">
        <v>1431</v>
      </c>
      <c r="CA16" s="17">
        <v>0</v>
      </c>
      <c r="CB16" s="17">
        <v>915</v>
      </c>
      <c r="CC16" s="18">
        <v>50.78</v>
      </c>
      <c r="CD16" s="18">
        <v>0.48</v>
      </c>
      <c r="CE16" s="18"/>
      <c r="CF16" s="18"/>
      <c r="CG16" s="18"/>
      <c r="CH16" s="18"/>
      <c r="CI16" s="18"/>
      <c r="CJ16" s="18"/>
    </row>
    <row r="17" spans="1:88" x14ac:dyDescent="0.2">
      <c r="A17" s="27" t="s">
        <v>174</v>
      </c>
      <c r="B17" s="18">
        <v>2866.5749999999998</v>
      </c>
      <c r="C17" s="18">
        <v>-1290.7749999999999</v>
      </c>
      <c r="D17" s="18">
        <v>128.1149999999999</v>
      </c>
      <c r="E17" s="9" t="s">
        <v>238</v>
      </c>
      <c r="F17" s="9" t="s">
        <v>247</v>
      </c>
      <c r="G17" s="21">
        <v>4</v>
      </c>
      <c r="H17" s="12">
        <v>70.084010961858127</v>
      </c>
      <c r="I17" s="12">
        <v>0.57761547496036925</v>
      </c>
      <c r="J17" s="14">
        <v>0.32576712904581756</v>
      </c>
      <c r="K17" s="14">
        <v>5.087505087505087E-2</v>
      </c>
      <c r="L17" s="12">
        <v>10.278676847091456</v>
      </c>
      <c r="M17" s="12">
        <v>0.1889462655715341</v>
      </c>
      <c r="N17" s="12">
        <v>3.0137268330204607</v>
      </c>
      <c r="O17" s="12">
        <v>4.903972217496172E-2</v>
      </c>
      <c r="P17" s="14">
        <v>5.4618913638846314E-2</v>
      </c>
      <c r="Q17" s="14">
        <v>8.5221000003873684E-3</v>
      </c>
      <c r="R17" s="13">
        <v>0</v>
      </c>
      <c r="S17" s="13">
        <v>2.4210826550985347</v>
      </c>
      <c r="T17" s="14">
        <v>0.8500058066240288</v>
      </c>
      <c r="U17" s="14">
        <v>1.4131783780909778E-2</v>
      </c>
      <c r="V17" s="14">
        <v>5.4492758511444359</v>
      </c>
      <c r="W17" s="14">
        <v>4.7220552504556423E-2</v>
      </c>
      <c r="X17" s="13">
        <v>0</v>
      </c>
      <c r="Y17" s="13">
        <v>0.112506043476368</v>
      </c>
      <c r="Z17" s="23">
        <f t="shared" si="0"/>
        <v>90.056082342423167</v>
      </c>
      <c r="AA17" s="23"/>
      <c r="AB17" s="16">
        <v>0</v>
      </c>
      <c r="AC17" s="17">
        <v>206</v>
      </c>
      <c r="AD17" s="16">
        <v>0</v>
      </c>
      <c r="AE17" s="17">
        <v>1500</v>
      </c>
      <c r="AF17" s="8">
        <f t="shared" si="1"/>
        <v>0</v>
      </c>
      <c r="AG17" s="13">
        <f t="shared" si="2"/>
        <v>0</v>
      </c>
      <c r="AH17" s="18"/>
      <c r="AI17" s="17">
        <v>0</v>
      </c>
      <c r="AJ17" s="17">
        <v>551</v>
      </c>
      <c r="AK17" s="17">
        <v>0</v>
      </c>
      <c r="AL17" s="17">
        <v>1117</v>
      </c>
      <c r="AM17" s="17">
        <v>0</v>
      </c>
      <c r="AN17" s="17">
        <v>859</v>
      </c>
      <c r="AO17" s="17">
        <v>0</v>
      </c>
      <c r="AP17" s="17">
        <v>204.00000000000003</v>
      </c>
      <c r="AQ17" s="17">
        <v>0</v>
      </c>
      <c r="AR17" s="17">
        <v>190</v>
      </c>
      <c r="AS17" s="18">
        <v>59</v>
      </c>
      <c r="AT17" s="18">
        <v>9</v>
      </c>
      <c r="AU17" s="17">
        <v>0</v>
      </c>
      <c r="AV17" s="17">
        <v>156</v>
      </c>
      <c r="AW17" s="17">
        <v>0</v>
      </c>
      <c r="AX17" s="17">
        <v>83</v>
      </c>
      <c r="AY17" s="15">
        <v>185.99999999999997</v>
      </c>
      <c r="AZ17" s="15">
        <v>5.9999999999999991</v>
      </c>
      <c r="BA17" s="18">
        <v>119.00000000000001</v>
      </c>
      <c r="BB17" s="18">
        <v>5</v>
      </c>
      <c r="BC17" s="15">
        <v>46</v>
      </c>
      <c r="BD17" s="15">
        <v>4</v>
      </c>
      <c r="BE17" s="18">
        <v>246</v>
      </c>
      <c r="BF17" s="18">
        <v>7</v>
      </c>
      <c r="BG17" s="17">
        <v>0</v>
      </c>
      <c r="BH17" s="17">
        <v>411</v>
      </c>
      <c r="BI17" s="17">
        <v>0</v>
      </c>
      <c r="BJ17" s="17">
        <v>2700</v>
      </c>
      <c r="BK17" s="17">
        <v>0</v>
      </c>
      <c r="BL17" s="17">
        <v>3400.0000000000005</v>
      </c>
      <c r="BM17" s="17">
        <v>0</v>
      </c>
      <c r="BN17" s="17">
        <v>5400</v>
      </c>
      <c r="BO17" s="17">
        <v>0</v>
      </c>
      <c r="BP17" s="17">
        <v>6899.9999999999991</v>
      </c>
      <c r="BQ17" s="17">
        <v>0</v>
      </c>
      <c r="BR17" s="17">
        <v>902</v>
      </c>
      <c r="BS17" s="17">
        <v>0</v>
      </c>
      <c r="BT17" s="17">
        <v>612</v>
      </c>
      <c r="BU17" s="15">
        <v>35</v>
      </c>
      <c r="BV17" s="4">
        <v>7</v>
      </c>
      <c r="BW17" s="17">
        <v>0</v>
      </c>
      <c r="BX17" s="17">
        <v>1379</v>
      </c>
      <c r="BY17" s="17">
        <v>0</v>
      </c>
      <c r="BZ17" s="17">
        <v>1600</v>
      </c>
      <c r="CA17" s="17">
        <v>0</v>
      </c>
      <c r="CB17" s="17">
        <v>1024</v>
      </c>
      <c r="CC17" s="18">
        <v>54.25</v>
      </c>
      <c r="CD17" s="18">
        <v>0.38</v>
      </c>
      <c r="CE17" s="18"/>
      <c r="CF17" s="18"/>
      <c r="CG17" s="18"/>
      <c r="CH17" s="18"/>
      <c r="CI17" s="18"/>
      <c r="CJ17" s="18"/>
    </row>
    <row r="18" spans="1:88" x14ac:dyDescent="0.2">
      <c r="A18" s="27" t="s">
        <v>175</v>
      </c>
      <c r="B18" s="18">
        <v>2874.58</v>
      </c>
      <c r="C18" s="18">
        <v>-1298.78</v>
      </c>
      <c r="D18" s="18">
        <v>136.12</v>
      </c>
      <c r="E18" s="9" t="s">
        <v>238</v>
      </c>
      <c r="F18" s="9" t="s">
        <v>247</v>
      </c>
      <c r="G18" s="21">
        <v>4</v>
      </c>
      <c r="H18" s="12">
        <v>66.297420626006812</v>
      </c>
      <c r="I18" s="12">
        <v>0.57761547496036925</v>
      </c>
      <c r="J18" s="14">
        <v>0.47172014385129135</v>
      </c>
      <c r="K18" s="14">
        <v>5.5378743903334061E-2</v>
      </c>
      <c r="L18" s="12">
        <v>13.056186950993007</v>
      </c>
      <c r="M18" s="12">
        <v>0.2078408921286875</v>
      </c>
      <c r="N18" s="12">
        <v>5.2358124366451113</v>
      </c>
      <c r="O18" s="12">
        <v>7.034269186612585E-2</v>
      </c>
      <c r="P18" s="14">
        <v>7.7602759094436494E-2</v>
      </c>
      <c r="Q18" s="14">
        <v>9.5550818186161419E-3</v>
      </c>
      <c r="R18" s="13">
        <v>0</v>
      </c>
      <c r="S18" s="13">
        <v>2.3879171392752672</v>
      </c>
      <c r="T18" s="14">
        <v>3.5701643064722171</v>
      </c>
      <c r="U18" s="14">
        <v>3.372039496236888E-2</v>
      </c>
      <c r="V18" s="14">
        <v>3.323266843101282</v>
      </c>
      <c r="W18" s="14">
        <v>3.059699065346258E-2</v>
      </c>
      <c r="X18" s="13">
        <v>0</v>
      </c>
      <c r="Y18" s="13">
        <v>0.12373373416952896</v>
      </c>
      <c r="Z18" s="23">
        <f t="shared" si="0"/>
        <v>92.032174066164146</v>
      </c>
      <c r="AA18" s="23"/>
      <c r="AB18" s="16">
        <v>0</v>
      </c>
      <c r="AC18" s="17">
        <v>213</v>
      </c>
      <c r="AD18" s="16">
        <v>0</v>
      </c>
      <c r="AE18" s="17">
        <v>1600</v>
      </c>
      <c r="AF18" s="8">
        <f t="shared" si="1"/>
        <v>0</v>
      </c>
      <c r="AG18" s="13">
        <f t="shared" si="2"/>
        <v>0</v>
      </c>
      <c r="AH18" s="18"/>
      <c r="AI18" s="17">
        <v>0</v>
      </c>
      <c r="AJ18" s="17">
        <v>597</v>
      </c>
      <c r="AK18" s="17">
        <v>0</v>
      </c>
      <c r="AL18" s="17">
        <v>1187</v>
      </c>
      <c r="AM18" s="17">
        <v>0</v>
      </c>
      <c r="AN18" s="17">
        <v>1150</v>
      </c>
      <c r="AO18" s="17">
        <v>0</v>
      </c>
      <c r="AP18" s="17">
        <v>227.00000000000003</v>
      </c>
      <c r="AQ18" s="17">
        <v>0</v>
      </c>
      <c r="AR18" s="17">
        <v>203</v>
      </c>
      <c r="AS18" s="18">
        <v>125</v>
      </c>
      <c r="AT18" s="18">
        <v>13</v>
      </c>
      <c r="AU18" s="17">
        <v>0</v>
      </c>
      <c r="AV18" s="17">
        <v>157</v>
      </c>
      <c r="AW18" s="17">
        <v>0</v>
      </c>
      <c r="AX18" s="17">
        <v>77</v>
      </c>
      <c r="AY18" s="15">
        <v>112.99999999999999</v>
      </c>
      <c r="AZ18" s="15">
        <v>5</v>
      </c>
      <c r="BA18" s="18">
        <v>182</v>
      </c>
      <c r="BB18" s="18">
        <v>5.9999999999999991</v>
      </c>
      <c r="BC18" s="15">
        <v>53</v>
      </c>
      <c r="BD18" s="15">
        <v>5</v>
      </c>
      <c r="BE18" s="18">
        <v>540</v>
      </c>
      <c r="BF18" s="18">
        <v>10</v>
      </c>
      <c r="BG18" s="17">
        <v>0</v>
      </c>
      <c r="BH18" s="17">
        <v>436</v>
      </c>
      <c r="BI18" s="17">
        <v>0</v>
      </c>
      <c r="BJ18" s="17">
        <v>2700</v>
      </c>
      <c r="BK18" s="17">
        <v>0</v>
      </c>
      <c r="BL18" s="17">
        <v>3300</v>
      </c>
      <c r="BM18" s="17">
        <v>0</v>
      </c>
      <c r="BN18" s="17">
        <v>5300</v>
      </c>
      <c r="BO18" s="17">
        <v>0</v>
      </c>
      <c r="BP18" s="17">
        <v>6899.9999999999991</v>
      </c>
      <c r="BQ18" s="17">
        <v>0</v>
      </c>
      <c r="BR18" s="17">
        <v>942.00000000000011</v>
      </c>
      <c r="BS18" s="17">
        <v>0</v>
      </c>
      <c r="BT18" s="17">
        <v>586</v>
      </c>
      <c r="BU18" s="15">
        <v>30</v>
      </c>
      <c r="BV18" s="4">
        <v>7</v>
      </c>
      <c r="BW18" s="17">
        <v>0</v>
      </c>
      <c r="BX18" s="17">
        <v>1313</v>
      </c>
      <c r="BY18" s="17">
        <v>0</v>
      </c>
      <c r="BZ18" s="17">
        <v>1600</v>
      </c>
      <c r="CA18" s="17">
        <v>0</v>
      </c>
      <c r="CB18" s="17">
        <v>1024</v>
      </c>
      <c r="CC18" s="18">
        <v>52.68</v>
      </c>
      <c r="CD18" s="18">
        <v>0.4</v>
      </c>
      <c r="CE18" s="18"/>
      <c r="CF18" s="18"/>
      <c r="CG18" s="18"/>
      <c r="CH18" s="18"/>
      <c r="CI18" s="18"/>
      <c r="CJ18" s="18"/>
    </row>
    <row r="19" spans="1:88" x14ac:dyDescent="0.2">
      <c r="A19" s="27" t="s">
        <v>176</v>
      </c>
      <c r="B19" s="18">
        <v>2874.58</v>
      </c>
      <c r="C19" s="18">
        <v>-1298.78</v>
      </c>
      <c r="D19" s="18">
        <v>136.12</v>
      </c>
      <c r="E19" s="9" t="s">
        <v>238</v>
      </c>
      <c r="F19" s="9" t="s">
        <v>247</v>
      </c>
      <c r="G19" s="21">
        <v>4</v>
      </c>
      <c r="H19" s="12">
        <v>67.238719918534827</v>
      </c>
      <c r="I19" s="12">
        <v>0.55622230922109628</v>
      </c>
      <c r="J19" s="14">
        <v>0.38548276253194286</v>
      </c>
      <c r="K19" s="14">
        <v>5.1709068102510719E-2</v>
      </c>
      <c r="L19" s="12">
        <v>13.226238590007387</v>
      </c>
      <c r="M19" s="12">
        <v>0.2078408921286875</v>
      </c>
      <c r="N19" s="12">
        <v>5.3524783646181984</v>
      </c>
      <c r="O19" s="12">
        <v>7.0199718915178441E-2</v>
      </c>
      <c r="P19" s="14">
        <v>8.0185213640008426E-2</v>
      </c>
      <c r="Q19" s="14">
        <v>9.4259590913375445E-3</v>
      </c>
      <c r="R19" s="13">
        <v>0</v>
      </c>
      <c r="S19" s="13">
        <v>2.2718378338938305</v>
      </c>
      <c r="T19" s="14">
        <v>3.556172441342603</v>
      </c>
      <c r="U19" s="14">
        <v>3.3020801705888198E-2</v>
      </c>
      <c r="V19" s="14">
        <v>3.3148346015826111</v>
      </c>
      <c r="W19" s="14">
        <v>2.9874227094719367E-2</v>
      </c>
      <c r="X19" s="13">
        <v>0</v>
      </c>
      <c r="Y19" s="13">
        <v>0.12075495908766992</v>
      </c>
      <c r="Z19" s="23">
        <f t="shared" si="0"/>
        <v>93.154111892257561</v>
      </c>
      <c r="AA19" s="23"/>
      <c r="AB19" s="16">
        <v>0</v>
      </c>
      <c r="AC19" s="17">
        <v>208</v>
      </c>
      <c r="AD19" s="16">
        <v>0</v>
      </c>
      <c r="AE19" s="17">
        <v>1600</v>
      </c>
      <c r="AF19" s="8">
        <f t="shared" si="1"/>
        <v>0</v>
      </c>
      <c r="AG19" s="13">
        <f t="shared" si="2"/>
        <v>0</v>
      </c>
      <c r="AH19" s="18"/>
      <c r="AI19" s="17">
        <v>0</v>
      </c>
      <c r="AJ19" s="17">
        <v>527</v>
      </c>
      <c r="AK19" s="15">
        <v>465</v>
      </c>
      <c r="AL19" s="15">
        <v>148</v>
      </c>
      <c r="AM19" s="17">
        <v>0</v>
      </c>
      <c r="AN19" s="17">
        <v>1138</v>
      </c>
      <c r="AO19" s="17">
        <v>0</v>
      </c>
      <c r="AP19" s="17">
        <v>203</v>
      </c>
      <c r="AQ19" s="17">
        <v>0</v>
      </c>
      <c r="AR19" s="17">
        <v>184</v>
      </c>
      <c r="AS19" s="18">
        <v>126</v>
      </c>
      <c r="AT19" s="18">
        <v>13</v>
      </c>
      <c r="AU19" s="17">
        <v>0</v>
      </c>
      <c r="AV19" s="17">
        <v>149</v>
      </c>
      <c r="AW19" s="17">
        <v>0</v>
      </c>
      <c r="AX19" s="17">
        <v>82</v>
      </c>
      <c r="AY19" s="15">
        <v>108</v>
      </c>
      <c r="AZ19" s="15">
        <v>5</v>
      </c>
      <c r="BA19" s="18">
        <v>172</v>
      </c>
      <c r="BB19" s="18">
        <v>5.9999999999999991</v>
      </c>
      <c r="BC19" s="15">
        <v>57</v>
      </c>
      <c r="BD19" s="15">
        <v>5</v>
      </c>
      <c r="BE19" s="18">
        <v>487</v>
      </c>
      <c r="BF19" s="18">
        <v>9</v>
      </c>
      <c r="BG19" s="17">
        <v>0</v>
      </c>
      <c r="BH19" s="17">
        <v>420</v>
      </c>
      <c r="BI19" s="17">
        <v>0</v>
      </c>
      <c r="BJ19" s="17">
        <v>2600</v>
      </c>
      <c r="BK19" s="17">
        <v>0</v>
      </c>
      <c r="BL19" s="17">
        <v>3200</v>
      </c>
      <c r="BM19" s="17">
        <v>0</v>
      </c>
      <c r="BN19" s="17">
        <v>5300</v>
      </c>
      <c r="BO19" s="17">
        <v>0</v>
      </c>
      <c r="BP19" s="17">
        <v>6600</v>
      </c>
      <c r="BQ19" s="17">
        <v>0</v>
      </c>
      <c r="BR19" s="17">
        <v>929</v>
      </c>
      <c r="BS19" s="17">
        <v>0</v>
      </c>
      <c r="BT19" s="17">
        <v>568</v>
      </c>
      <c r="BU19" s="15">
        <v>33</v>
      </c>
      <c r="BV19" s="4">
        <v>7</v>
      </c>
      <c r="BW19" s="17">
        <v>0</v>
      </c>
      <c r="BX19" s="17">
        <v>1272</v>
      </c>
      <c r="BY19" s="17">
        <v>0</v>
      </c>
      <c r="BZ19" s="17">
        <v>1500</v>
      </c>
      <c r="CA19" s="17">
        <v>0</v>
      </c>
      <c r="CB19" s="17">
        <v>965</v>
      </c>
      <c r="CC19" s="18">
        <v>52.09</v>
      </c>
      <c r="CD19" s="18">
        <v>0.4</v>
      </c>
      <c r="CE19" s="18"/>
      <c r="CF19" s="18"/>
      <c r="CG19" s="18"/>
      <c r="CH19" s="18"/>
      <c r="CI19" s="18"/>
      <c r="CJ19" s="18"/>
    </row>
    <row r="20" spans="1:88" x14ac:dyDescent="0.2">
      <c r="A20" s="27" t="s">
        <v>164</v>
      </c>
      <c r="B20" s="18">
        <v>2887.7</v>
      </c>
      <c r="C20" s="18">
        <v>-1311.8999999999999</v>
      </c>
      <c r="D20" s="18" t="s">
        <v>254</v>
      </c>
      <c r="E20" s="9" t="s">
        <v>238</v>
      </c>
      <c r="F20" s="9" t="s">
        <v>244</v>
      </c>
      <c r="G20" s="21">
        <v>4</v>
      </c>
      <c r="H20" s="12">
        <v>42.444040826717497</v>
      </c>
      <c r="I20" s="12">
        <v>0.3636838175676399</v>
      </c>
      <c r="J20" s="13">
        <v>0</v>
      </c>
      <c r="K20" s="13">
        <v>0.10375174309600538</v>
      </c>
      <c r="L20" s="12">
        <v>24.846433922656736</v>
      </c>
      <c r="M20" s="12">
        <v>0.28341939835730112</v>
      </c>
      <c r="N20" s="12">
        <v>2.173474800302531</v>
      </c>
      <c r="O20" s="12">
        <v>4.2748912333275671E-2</v>
      </c>
      <c r="P20" s="14">
        <v>3.7832959092628772E-2</v>
      </c>
      <c r="Q20" s="14">
        <v>8.2638545458301755E-3</v>
      </c>
      <c r="R20" s="13">
        <v>0</v>
      </c>
      <c r="S20" s="13">
        <v>1.9899309493960557</v>
      </c>
      <c r="T20" s="14">
        <v>18.875026059848803</v>
      </c>
      <c r="U20" s="14">
        <v>0.15391051642575007</v>
      </c>
      <c r="V20" s="14">
        <v>0.31946149296449905</v>
      </c>
      <c r="W20" s="14">
        <v>7.3480961805559748E-3</v>
      </c>
      <c r="X20" s="13">
        <v>0</v>
      </c>
      <c r="Y20" s="13">
        <v>0.12694164579614636</v>
      </c>
      <c r="Z20" s="23">
        <f t="shared" si="0"/>
        <v>88.69627006158268</v>
      </c>
      <c r="AA20" s="23"/>
      <c r="AB20" s="16">
        <v>0</v>
      </c>
      <c r="AC20" s="17">
        <v>175.00000000000003</v>
      </c>
      <c r="AD20" s="16">
        <v>0</v>
      </c>
      <c r="AE20" s="17">
        <v>1390.0000000000002</v>
      </c>
      <c r="AF20" s="8">
        <f t="shared" si="1"/>
        <v>0</v>
      </c>
      <c r="AG20" s="13">
        <f t="shared" si="2"/>
        <v>0</v>
      </c>
      <c r="AH20" s="18"/>
      <c r="AI20" s="17">
        <v>0</v>
      </c>
      <c r="AJ20" s="17">
        <v>609</v>
      </c>
      <c r="AK20" s="17">
        <v>0</v>
      </c>
      <c r="AL20" s="17">
        <v>1062</v>
      </c>
      <c r="AM20" s="17">
        <v>0</v>
      </c>
      <c r="AN20" s="17">
        <v>806</v>
      </c>
      <c r="AO20" s="18">
        <v>55</v>
      </c>
      <c r="AP20" s="18">
        <v>17</v>
      </c>
      <c r="AQ20" s="17">
        <v>0</v>
      </c>
      <c r="AR20" s="17">
        <v>185.99999999999997</v>
      </c>
      <c r="AS20" s="18">
        <v>55</v>
      </c>
      <c r="AT20" s="18">
        <v>10</v>
      </c>
      <c r="AU20" s="17">
        <v>0</v>
      </c>
      <c r="AV20" s="17">
        <v>141</v>
      </c>
      <c r="AW20" s="17">
        <v>0</v>
      </c>
      <c r="AX20" s="17">
        <v>92</v>
      </c>
      <c r="AY20" s="15">
        <v>36</v>
      </c>
      <c r="AZ20" s="15">
        <v>2.9999999999999996</v>
      </c>
      <c r="BA20" s="18">
        <v>304</v>
      </c>
      <c r="BB20" s="18">
        <v>8</v>
      </c>
      <c r="BC20" s="17">
        <v>0</v>
      </c>
      <c r="BD20" s="17">
        <v>234</v>
      </c>
      <c r="BE20" s="17">
        <v>0</v>
      </c>
      <c r="BF20" s="17">
        <v>356</v>
      </c>
      <c r="BG20" s="17">
        <v>0</v>
      </c>
      <c r="BH20" s="17">
        <v>422</v>
      </c>
      <c r="BI20" s="17">
        <v>0</v>
      </c>
      <c r="BJ20" s="17">
        <v>3000</v>
      </c>
      <c r="BK20" s="17">
        <v>0</v>
      </c>
      <c r="BL20" s="17">
        <v>3700</v>
      </c>
      <c r="BM20" s="17">
        <v>0</v>
      </c>
      <c r="BN20" s="17">
        <v>6100</v>
      </c>
      <c r="BO20" s="17">
        <v>0</v>
      </c>
      <c r="BP20" s="17">
        <v>7900</v>
      </c>
      <c r="BQ20" s="17">
        <v>0</v>
      </c>
      <c r="BR20" s="17">
        <v>1029</v>
      </c>
      <c r="BS20" s="17">
        <v>0</v>
      </c>
      <c r="BT20" s="17">
        <v>627.00000000000011</v>
      </c>
      <c r="BU20" s="17">
        <v>0</v>
      </c>
      <c r="BV20" s="16">
        <v>638</v>
      </c>
      <c r="BW20" s="17">
        <v>0</v>
      </c>
      <c r="BX20" s="17">
        <v>1446</v>
      </c>
      <c r="BY20" s="17">
        <v>0</v>
      </c>
      <c r="BZ20" s="17">
        <v>1800</v>
      </c>
      <c r="CA20" s="17">
        <v>0</v>
      </c>
      <c r="CB20" s="17">
        <v>1130</v>
      </c>
      <c r="CC20" s="18">
        <v>51.66</v>
      </c>
      <c r="CD20" s="18">
        <v>0.4</v>
      </c>
      <c r="CE20" s="18"/>
      <c r="CF20" s="18"/>
      <c r="CG20" s="18"/>
      <c r="CH20" s="18"/>
      <c r="CI20" s="18"/>
      <c r="CJ20" s="18"/>
    </row>
    <row r="21" spans="1:88" x14ac:dyDescent="0.2">
      <c r="A21" s="27" t="s">
        <v>177</v>
      </c>
      <c r="B21" s="18">
        <v>2894.23</v>
      </c>
      <c r="C21" s="18">
        <v>-1318.43</v>
      </c>
      <c r="D21" s="18">
        <v>155.7700000000001</v>
      </c>
      <c r="E21" s="9" t="s">
        <v>238</v>
      </c>
      <c r="F21" s="9" t="s">
        <v>247</v>
      </c>
      <c r="G21" s="21">
        <v>4</v>
      </c>
      <c r="H21" s="12">
        <v>77.40047364468947</v>
      </c>
      <c r="I21" s="12">
        <v>0.5990086406996421</v>
      </c>
      <c r="J21" s="14">
        <v>0.30741875004170083</v>
      </c>
      <c r="K21" s="14">
        <v>4.8539802638163293E-2</v>
      </c>
      <c r="L21" s="12">
        <v>9.862995062834079</v>
      </c>
      <c r="M21" s="12">
        <v>0.1700516390143807</v>
      </c>
      <c r="N21" s="12">
        <v>2.5337666366900047</v>
      </c>
      <c r="O21" s="12">
        <v>4.2462966431380852E-2</v>
      </c>
      <c r="P21" s="14">
        <v>4.7517163638523513E-2</v>
      </c>
      <c r="Q21" s="14">
        <v>7.876486363994387E-3</v>
      </c>
      <c r="R21" s="13">
        <v>0</v>
      </c>
      <c r="S21" s="13">
        <v>2.0728447389542248</v>
      </c>
      <c r="T21" s="14">
        <v>0.58555955567433093</v>
      </c>
      <c r="U21" s="14">
        <v>1.2452759965356141E-2</v>
      </c>
      <c r="V21" s="14">
        <v>4.887809026594085</v>
      </c>
      <c r="W21" s="14">
        <v>3.975199573087658E-2</v>
      </c>
      <c r="X21" s="13">
        <v>0</v>
      </c>
      <c r="Y21" s="13">
        <v>0.1001326700594151</v>
      </c>
      <c r="Z21" s="23">
        <f t="shared" si="0"/>
        <v>95.62553984016219</v>
      </c>
      <c r="AA21" s="23"/>
      <c r="AB21" s="16">
        <v>0</v>
      </c>
      <c r="AC21" s="17">
        <v>177</v>
      </c>
      <c r="AD21" s="16">
        <v>0</v>
      </c>
      <c r="AE21" s="17">
        <v>1368</v>
      </c>
      <c r="AF21" s="8">
        <f t="shared" si="1"/>
        <v>0</v>
      </c>
      <c r="AG21" s="13">
        <f t="shared" si="2"/>
        <v>0</v>
      </c>
      <c r="AH21" s="18"/>
      <c r="AI21" s="17">
        <v>0</v>
      </c>
      <c r="AJ21" s="17">
        <v>519</v>
      </c>
      <c r="AK21" s="17">
        <v>0</v>
      </c>
      <c r="AL21" s="17">
        <v>1110</v>
      </c>
      <c r="AM21" s="17">
        <v>0</v>
      </c>
      <c r="AN21" s="17">
        <v>775</v>
      </c>
      <c r="AO21" s="17">
        <v>0</v>
      </c>
      <c r="AP21" s="17">
        <v>200</v>
      </c>
      <c r="AQ21" s="17">
        <v>0</v>
      </c>
      <c r="AR21" s="17">
        <v>188</v>
      </c>
      <c r="AS21" s="18">
        <v>51.000000000000007</v>
      </c>
      <c r="AT21" s="18">
        <v>8</v>
      </c>
      <c r="AU21" s="17">
        <v>0</v>
      </c>
      <c r="AV21" s="17">
        <v>144</v>
      </c>
      <c r="AW21" s="17">
        <v>0</v>
      </c>
      <c r="AX21" s="17">
        <v>83</v>
      </c>
      <c r="AY21" s="15">
        <v>178</v>
      </c>
      <c r="AZ21" s="15">
        <v>5.9999999999999991</v>
      </c>
      <c r="BA21" s="18">
        <v>104</v>
      </c>
      <c r="BB21" s="18">
        <v>4</v>
      </c>
      <c r="BC21" s="15">
        <v>50</v>
      </c>
      <c r="BD21" s="15">
        <v>4</v>
      </c>
      <c r="BE21" s="18">
        <v>251</v>
      </c>
      <c r="BF21" s="18">
        <v>5.9999999999999991</v>
      </c>
      <c r="BG21" s="17">
        <v>0</v>
      </c>
      <c r="BH21" s="17">
        <v>395</v>
      </c>
      <c r="BI21" s="15">
        <v>63</v>
      </c>
      <c r="BJ21" s="15">
        <v>18</v>
      </c>
      <c r="BK21" s="17">
        <v>0</v>
      </c>
      <c r="BL21" s="17">
        <v>3200</v>
      </c>
      <c r="BM21" s="17">
        <v>0</v>
      </c>
      <c r="BN21" s="17">
        <v>5300</v>
      </c>
      <c r="BO21" s="17">
        <v>0</v>
      </c>
      <c r="BP21" s="17">
        <v>6700</v>
      </c>
      <c r="BQ21" s="17">
        <v>0</v>
      </c>
      <c r="BR21" s="17">
        <v>805</v>
      </c>
      <c r="BS21" s="17">
        <v>0</v>
      </c>
      <c r="BT21" s="17">
        <v>554</v>
      </c>
      <c r="BU21" s="17">
        <v>0</v>
      </c>
      <c r="BV21" s="16">
        <v>615</v>
      </c>
      <c r="BW21" s="17">
        <v>0</v>
      </c>
      <c r="BX21" s="17">
        <v>1374</v>
      </c>
      <c r="BY21" s="17">
        <v>0</v>
      </c>
      <c r="BZ21" s="17">
        <v>1600</v>
      </c>
      <c r="CA21" s="17">
        <v>0</v>
      </c>
      <c r="CB21" s="17">
        <v>1004</v>
      </c>
      <c r="CC21" s="18">
        <v>52.06</v>
      </c>
      <c r="CD21" s="18">
        <v>0.37</v>
      </c>
      <c r="CE21" s="18"/>
      <c r="CF21" s="18"/>
      <c r="CG21" s="18"/>
      <c r="CH21" s="18"/>
      <c r="CI21" s="18"/>
      <c r="CJ21" s="18"/>
    </row>
    <row r="22" spans="1:88" x14ac:dyDescent="0.2">
      <c r="A22" s="27" t="s">
        <v>165</v>
      </c>
      <c r="B22" s="18">
        <v>2900.02</v>
      </c>
      <c r="C22" s="18">
        <v>-1324.22</v>
      </c>
      <c r="D22" s="18">
        <v>161.56000000000006</v>
      </c>
      <c r="E22" s="9" t="s">
        <v>238</v>
      </c>
      <c r="F22" s="9" t="s">
        <v>251</v>
      </c>
      <c r="G22" s="21">
        <v>4</v>
      </c>
      <c r="H22" s="12">
        <v>42.807724644285138</v>
      </c>
      <c r="I22" s="12">
        <v>0.40647014904618572</v>
      </c>
      <c r="J22" s="13">
        <v>0</v>
      </c>
      <c r="K22" s="13">
        <v>0.10391854654149736</v>
      </c>
      <c r="L22" s="12">
        <v>23.448231557427384</v>
      </c>
      <c r="M22" s="12">
        <v>0.28341939835730112</v>
      </c>
      <c r="N22" s="12">
        <v>6.7483232847177641</v>
      </c>
      <c r="O22" s="12">
        <v>8.578377056844616E-2</v>
      </c>
      <c r="P22" s="14">
        <v>7.6698900003486323E-2</v>
      </c>
      <c r="Q22" s="14">
        <v>9.6842045458947375E-3</v>
      </c>
      <c r="R22" s="12">
        <v>4.4275963624062245</v>
      </c>
      <c r="S22" s="12">
        <v>0.58039652690718291</v>
      </c>
      <c r="T22" s="14">
        <v>16.636327639110622</v>
      </c>
      <c r="U22" s="14">
        <v>0.15391051642575007</v>
      </c>
      <c r="V22" s="13">
        <v>0</v>
      </c>
      <c r="W22" s="13">
        <v>5.0954830891396345E-2</v>
      </c>
      <c r="X22" s="13">
        <v>0</v>
      </c>
      <c r="Y22" s="13">
        <v>0.1264833727066296</v>
      </c>
      <c r="Z22" s="23">
        <f t="shared" si="0"/>
        <v>94.144902387950623</v>
      </c>
      <c r="AA22" s="23"/>
      <c r="AB22" s="16">
        <v>0</v>
      </c>
      <c r="AC22" s="17">
        <v>176</v>
      </c>
      <c r="AD22" s="16">
        <v>0</v>
      </c>
      <c r="AE22" s="17">
        <v>1414.9999999999998</v>
      </c>
      <c r="AF22" s="8">
        <f t="shared" si="1"/>
        <v>0</v>
      </c>
      <c r="AG22" s="13">
        <f t="shared" si="2"/>
        <v>0</v>
      </c>
      <c r="AH22" s="18"/>
      <c r="AI22" s="17">
        <v>0</v>
      </c>
      <c r="AJ22" s="17">
        <v>577</v>
      </c>
      <c r="AK22" s="17">
        <v>0</v>
      </c>
      <c r="AL22" s="17">
        <v>1050</v>
      </c>
      <c r="AM22" s="17">
        <v>0</v>
      </c>
      <c r="AN22" s="17">
        <v>1355</v>
      </c>
      <c r="AO22" s="18">
        <v>356</v>
      </c>
      <c r="AP22" s="18">
        <v>30</v>
      </c>
      <c r="AQ22" s="17">
        <v>0</v>
      </c>
      <c r="AR22" s="17">
        <v>236</v>
      </c>
      <c r="AS22" s="18">
        <v>39</v>
      </c>
      <c r="AT22" s="18">
        <v>9</v>
      </c>
      <c r="AU22" s="17">
        <v>0</v>
      </c>
      <c r="AV22" s="15">
        <v>120</v>
      </c>
      <c r="AW22" s="17">
        <v>0</v>
      </c>
      <c r="AX22" s="17">
        <v>79.000000000000014</v>
      </c>
      <c r="AY22" s="17">
        <v>0</v>
      </c>
      <c r="AZ22" s="17">
        <v>115.99999999999999</v>
      </c>
      <c r="BA22" s="18">
        <v>264</v>
      </c>
      <c r="BB22" s="18">
        <v>7</v>
      </c>
      <c r="BC22" s="17">
        <v>0</v>
      </c>
      <c r="BD22" s="17">
        <v>189</v>
      </c>
      <c r="BE22" s="17">
        <v>0</v>
      </c>
      <c r="BF22" s="17">
        <v>309</v>
      </c>
      <c r="BG22" s="17">
        <v>0</v>
      </c>
      <c r="BH22" s="17">
        <v>376</v>
      </c>
      <c r="BI22" s="17">
        <v>0</v>
      </c>
      <c r="BJ22" s="17">
        <v>2700</v>
      </c>
      <c r="BK22" s="17">
        <v>0</v>
      </c>
      <c r="BL22" s="17">
        <v>3300</v>
      </c>
      <c r="BM22" s="17">
        <v>0</v>
      </c>
      <c r="BN22" s="17">
        <v>5500</v>
      </c>
      <c r="BO22" s="17">
        <v>0</v>
      </c>
      <c r="BP22" s="17">
        <v>7000</v>
      </c>
      <c r="BQ22" s="17">
        <v>0</v>
      </c>
      <c r="BR22" s="17">
        <v>848</v>
      </c>
      <c r="BS22" s="17">
        <v>0</v>
      </c>
      <c r="BT22" s="17">
        <v>551</v>
      </c>
      <c r="BU22" s="17">
        <v>0</v>
      </c>
      <c r="BV22" s="16">
        <v>534</v>
      </c>
      <c r="BW22" s="17">
        <v>0</v>
      </c>
      <c r="BX22" s="17">
        <v>1243</v>
      </c>
      <c r="BY22" s="17">
        <v>0</v>
      </c>
      <c r="BZ22" s="17">
        <v>1500</v>
      </c>
      <c r="CA22" s="17">
        <v>0</v>
      </c>
      <c r="CB22" s="17">
        <v>891</v>
      </c>
      <c r="CC22" s="18">
        <v>48.17</v>
      </c>
      <c r="CD22" s="18">
        <v>0.45</v>
      </c>
      <c r="CE22" s="18"/>
      <c r="CF22" s="18"/>
      <c r="CG22" s="18"/>
      <c r="CH22" s="18"/>
      <c r="CI22" s="18"/>
      <c r="CJ22" s="18"/>
    </row>
    <row r="23" spans="1:88" x14ac:dyDescent="0.2">
      <c r="A23" s="27" t="s">
        <v>166</v>
      </c>
      <c r="B23" s="18">
        <v>2924.27</v>
      </c>
      <c r="C23" s="18">
        <v>-1348.47</v>
      </c>
      <c r="D23" s="18">
        <v>185.81000000000006</v>
      </c>
      <c r="E23" s="9" t="s">
        <v>238</v>
      </c>
      <c r="F23" s="9" t="s">
        <v>251</v>
      </c>
      <c r="G23" s="21">
        <v>4</v>
      </c>
      <c r="H23" s="12">
        <v>40.625621738879296</v>
      </c>
      <c r="I23" s="12">
        <v>0.40647014904618572</v>
      </c>
      <c r="J23" s="13">
        <v>0</v>
      </c>
      <c r="K23" s="13">
        <v>0.11075748780666812</v>
      </c>
      <c r="L23" s="12">
        <v>21.520979648597734</v>
      </c>
      <c r="M23" s="12">
        <v>0.28341939835730112</v>
      </c>
      <c r="N23" s="12">
        <v>9.5505931232870047</v>
      </c>
      <c r="O23" s="12">
        <v>0.11437836075792822</v>
      </c>
      <c r="P23" s="14">
        <v>8.5995736367545275E-2</v>
      </c>
      <c r="Q23" s="14">
        <v>1.0071572727730526E-2</v>
      </c>
      <c r="R23" s="12">
        <v>6.1853687010394074</v>
      </c>
      <c r="S23" s="12">
        <v>0.63014480064208434</v>
      </c>
      <c r="T23" s="14">
        <v>14.341661757853982</v>
      </c>
      <c r="U23" s="14">
        <v>0.13991865129613643</v>
      </c>
      <c r="V23" s="13">
        <v>0</v>
      </c>
      <c r="W23" s="13">
        <v>5.4689109278236267E-2</v>
      </c>
      <c r="X23" s="13">
        <v>0</v>
      </c>
      <c r="Y23" s="13">
        <v>0.13771106339979056</v>
      </c>
      <c r="Z23" s="23">
        <f t="shared" si="0"/>
        <v>92.310220706024978</v>
      </c>
      <c r="AA23" s="23"/>
      <c r="AB23" s="16">
        <v>0</v>
      </c>
      <c r="AC23" s="17">
        <v>197</v>
      </c>
      <c r="AD23" s="16">
        <v>0</v>
      </c>
      <c r="AE23" s="17">
        <v>1500</v>
      </c>
      <c r="AF23" s="8">
        <f t="shared" si="1"/>
        <v>0</v>
      </c>
      <c r="AG23" s="13">
        <f t="shared" si="2"/>
        <v>0</v>
      </c>
      <c r="AH23" s="18"/>
      <c r="AI23" s="17">
        <v>0</v>
      </c>
      <c r="AJ23" s="17">
        <v>563</v>
      </c>
      <c r="AK23" s="17">
        <v>0</v>
      </c>
      <c r="AL23" s="17">
        <v>1080</v>
      </c>
      <c r="AM23" s="17">
        <v>0</v>
      </c>
      <c r="AN23" s="17">
        <v>1600</v>
      </c>
      <c r="AO23" s="18">
        <v>541</v>
      </c>
      <c r="AP23" s="18">
        <v>37</v>
      </c>
      <c r="AQ23" s="17">
        <v>0</v>
      </c>
      <c r="AR23" s="17">
        <v>242</v>
      </c>
      <c r="AS23" s="18">
        <v>65</v>
      </c>
      <c r="AT23" s="18">
        <v>11</v>
      </c>
      <c r="AU23" s="17">
        <v>0</v>
      </c>
      <c r="AV23" s="17">
        <v>112</v>
      </c>
      <c r="AW23" s="17">
        <v>0</v>
      </c>
      <c r="AX23" s="17">
        <v>75</v>
      </c>
      <c r="AY23" s="17">
        <v>0</v>
      </c>
      <c r="AZ23" s="17">
        <v>111</v>
      </c>
      <c r="BA23" s="18">
        <v>236</v>
      </c>
      <c r="BB23" s="18">
        <v>7</v>
      </c>
      <c r="BC23" s="17">
        <v>0</v>
      </c>
      <c r="BD23" s="17">
        <v>173</v>
      </c>
      <c r="BE23" s="17">
        <v>0</v>
      </c>
      <c r="BF23" s="17">
        <v>293</v>
      </c>
      <c r="BG23" s="17">
        <v>0</v>
      </c>
      <c r="BH23" s="17">
        <v>356</v>
      </c>
      <c r="BI23" s="17">
        <v>0</v>
      </c>
      <c r="BJ23" s="17">
        <v>2600</v>
      </c>
      <c r="BK23" s="17">
        <v>0</v>
      </c>
      <c r="BL23" s="17">
        <v>3200</v>
      </c>
      <c r="BM23" s="17">
        <v>0</v>
      </c>
      <c r="BN23" s="17">
        <v>5100</v>
      </c>
      <c r="BO23" s="17">
        <v>0</v>
      </c>
      <c r="BP23" s="17">
        <v>6600</v>
      </c>
      <c r="BQ23" s="17">
        <v>0</v>
      </c>
      <c r="BR23" s="17">
        <v>735</v>
      </c>
      <c r="BS23" s="17">
        <v>0</v>
      </c>
      <c r="BT23" s="17">
        <v>541</v>
      </c>
      <c r="BU23" s="17">
        <v>0</v>
      </c>
      <c r="BV23" s="16">
        <v>460</v>
      </c>
      <c r="BW23" s="17">
        <v>0</v>
      </c>
      <c r="BX23" s="17">
        <v>1176</v>
      </c>
      <c r="BY23" s="17">
        <v>0</v>
      </c>
      <c r="BZ23" s="17">
        <v>1447</v>
      </c>
      <c r="CA23" s="17">
        <v>0</v>
      </c>
      <c r="CB23" s="17">
        <v>869</v>
      </c>
      <c r="CC23" s="18">
        <v>48.81</v>
      </c>
      <c r="CD23" s="18">
        <v>0.48</v>
      </c>
      <c r="CE23" s="18"/>
      <c r="CF23" s="18"/>
      <c r="CG23" s="18"/>
      <c r="CH23" s="18"/>
      <c r="CI23" s="18"/>
      <c r="CJ23" s="18"/>
    </row>
    <row r="24" spans="1:88" x14ac:dyDescent="0.2">
      <c r="A24" s="27" t="s">
        <v>178</v>
      </c>
      <c r="B24" s="18">
        <v>2944.7449999999999</v>
      </c>
      <c r="C24" s="18">
        <v>-1368.9449999999999</v>
      </c>
      <c r="D24" s="18">
        <v>206.28499999999997</v>
      </c>
      <c r="E24" s="9" t="s">
        <v>238</v>
      </c>
      <c r="F24" s="8" t="s">
        <v>252</v>
      </c>
      <c r="G24" s="21">
        <v>4</v>
      </c>
      <c r="H24" s="12">
        <v>39.791288275047656</v>
      </c>
      <c r="I24" s="12">
        <v>0.40647014904618572</v>
      </c>
      <c r="J24" s="14">
        <v>0.14094891144071472</v>
      </c>
      <c r="K24" s="14">
        <v>4.4202913055372064E-2</v>
      </c>
      <c r="L24" s="12">
        <v>22.257870084326715</v>
      </c>
      <c r="M24" s="12">
        <v>0.30231402491445458</v>
      </c>
      <c r="N24" s="12">
        <v>6.8627016454756928</v>
      </c>
      <c r="O24" s="12">
        <v>8.578377056844616E-2</v>
      </c>
      <c r="P24" s="14">
        <v>2.5437177273883508E-2</v>
      </c>
      <c r="Q24" s="14">
        <v>7.6182409094371932E-3</v>
      </c>
      <c r="R24" s="12">
        <v>4.1622722358200832</v>
      </c>
      <c r="S24" s="12">
        <v>0.63014480064208434</v>
      </c>
      <c r="T24" s="14">
        <v>6.177268536073127</v>
      </c>
      <c r="U24" s="14">
        <v>6.2683555780669115E-2</v>
      </c>
      <c r="V24" s="14">
        <v>4.6848329271803673</v>
      </c>
      <c r="W24" s="14">
        <v>4.7581934283928026E-2</v>
      </c>
      <c r="X24" s="13">
        <v>0</v>
      </c>
      <c r="Y24" s="13">
        <v>0.13496142486268992</v>
      </c>
      <c r="Z24" s="23">
        <f t="shared" si="0"/>
        <v>84.102619792638251</v>
      </c>
      <c r="AA24" s="23"/>
      <c r="AB24" s="16">
        <v>0</v>
      </c>
      <c r="AC24" s="17">
        <v>231.99999999999997</v>
      </c>
      <c r="AD24" s="16">
        <v>0</v>
      </c>
      <c r="AE24" s="17">
        <v>2000</v>
      </c>
      <c r="AF24" s="8">
        <f t="shared" si="1"/>
        <v>0</v>
      </c>
      <c r="AG24" s="13">
        <f t="shared" si="2"/>
        <v>0</v>
      </c>
      <c r="AH24" s="18"/>
      <c r="AI24" s="17">
        <v>0</v>
      </c>
      <c r="AJ24" s="17">
        <v>629</v>
      </c>
      <c r="AK24" s="17">
        <v>0</v>
      </c>
      <c r="AL24" s="17">
        <v>1066</v>
      </c>
      <c r="AM24" s="17">
        <v>0</v>
      </c>
      <c r="AN24" s="17">
        <v>1348</v>
      </c>
      <c r="AO24" s="18">
        <v>502</v>
      </c>
      <c r="AP24" s="18">
        <v>35</v>
      </c>
      <c r="AQ24" s="17">
        <v>0</v>
      </c>
      <c r="AR24" s="17">
        <v>230</v>
      </c>
      <c r="AS24" s="18">
        <v>69</v>
      </c>
      <c r="AT24" s="18">
        <v>11</v>
      </c>
      <c r="AU24" s="15">
        <v>14</v>
      </c>
      <c r="AV24" s="15">
        <v>4</v>
      </c>
      <c r="AW24" s="17">
        <v>0</v>
      </c>
      <c r="AX24" s="17">
        <v>79.000000000000014</v>
      </c>
      <c r="AY24" s="15">
        <v>202</v>
      </c>
      <c r="AZ24" s="15">
        <v>7</v>
      </c>
      <c r="BA24" s="18">
        <v>34</v>
      </c>
      <c r="BB24" s="18">
        <v>2.9999999999999996</v>
      </c>
      <c r="BC24" s="17">
        <v>0</v>
      </c>
      <c r="BD24" s="17">
        <v>251</v>
      </c>
      <c r="BE24" s="17">
        <v>0</v>
      </c>
      <c r="BF24" s="17">
        <v>268</v>
      </c>
      <c r="BG24" s="17">
        <v>0</v>
      </c>
      <c r="BH24" s="17">
        <v>380</v>
      </c>
      <c r="BI24" s="17">
        <v>0</v>
      </c>
      <c r="BJ24" s="17">
        <v>2700</v>
      </c>
      <c r="BK24" s="17">
        <v>0</v>
      </c>
      <c r="BL24" s="17">
        <v>3300</v>
      </c>
      <c r="BM24" s="17">
        <v>0</v>
      </c>
      <c r="BN24" s="17">
        <v>5400</v>
      </c>
      <c r="BO24" s="17">
        <v>0</v>
      </c>
      <c r="BP24" s="17">
        <v>6899.9999999999991</v>
      </c>
      <c r="BQ24" s="17">
        <v>0</v>
      </c>
      <c r="BR24" s="17">
        <v>835.99999999999989</v>
      </c>
      <c r="BS24" s="17">
        <v>0</v>
      </c>
      <c r="BT24" s="17">
        <v>577</v>
      </c>
      <c r="BU24" s="17">
        <v>0</v>
      </c>
      <c r="BV24" s="16">
        <v>506</v>
      </c>
      <c r="BW24" s="17">
        <v>0</v>
      </c>
      <c r="BX24" s="17">
        <v>1281</v>
      </c>
      <c r="BY24" s="17">
        <v>0</v>
      </c>
      <c r="BZ24" s="17">
        <v>1500</v>
      </c>
      <c r="CA24" s="17">
        <v>0</v>
      </c>
      <c r="CB24" s="17">
        <v>953</v>
      </c>
      <c r="CC24" s="18">
        <v>53.82</v>
      </c>
      <c r="CD24" s="18">
        <v>0.46</v>
      </c>
      <c r="CE24" s="18"/>
      <c r="CF24" s="18"/>
      <c r="CG24" s="18"/>
      <c r="CH24" s="18"/>
      <c r="CI24" s="18"/>
      <c r="CJ24" s="18"/>
    </row>
    <row r="25" spans="1:88" x14ac:dyDescent="0.2">
      <c r="A25" s="27" t="s">
        <v>179</v>
      </c>
      <c r="B25" s="18">
        <v>2944.83</v>
      </c>
      <c r="C25" s="18">
        <v>-1369.03</v>
      </c>
      <c r="D25" s="18">
        <v>206.37</v>
      </c>
      <c r="E25" s="9" t="s">
        <v>238</v>
      </c>
      <c r="F25" s="8" t="s">
        <v>252</v>
      </c>
      <c r="G25" s="21">
        <v>4</v>
      </c>
      <c r="H25" s="12">
        <v>40.176365258354572</v>
      </c>
      <c r="I25" s="12">
        <v>0.40647014904618572</v>
      </c>
      <c r="J25" s="13">
        <v>0</v>
      </c>
      <c r="K25" s="13">
        <v>0.10792182923330462</v>
      </c>
      <c r="L25" s="12">
        <v>11.903614731006648</v>
      </c>
      <c r="M25" s="12">
        <v>0.1889462655715341</v>
      </c>
      <c r="N25" s="12">
        <v>8.1351609089076451</v>
      </c>
      <c r="O25" s="12">
        <v>0.1000810656631872</v>
      </c>
      <c r="P25" s="14">
        <v>4.687155000213053E-2</v>
      </c>
      <c r="Q25" s="14">
        <v>7.6182409094371932E-3</v>
      </c>
      <c r="R25" s="12">
        <v>7.9928893134074919</v>
      </c>
      <c r="S25" s="12">
        <v>0.61356204273045056</v>
      </c>
      <c r="T25" s="14">
        <v>11.221475833950141</v>
      </c>
      <c r="U25" s="14">
        <v>0.11193492103690914</v>
      </c>
      <c r="V25" s="14">
        <v>0.28476884214482495</v>
      </c>
      <c r="W25" s="14">
        <v>5.9025690630695529E-3</v>
      </c>
      <c r="X25" s="13">
        <v>0</v>
      </c>
      <c r="Y25" s="13">
        <v>0.14206465775019991</v>
      </c>
      <c r="Z25" s="23">
        <f t="shared" si="0"/>
        <v>79.761146437773448</v>
      </c>
      <c r="AA25" s="23"/>
      <c r="AB25" s="16">
        <v>0</v>
      </c>
      <c r="AC25" s="17">
        <v>203</v>
      </c>
      <c r="AD25" s="16">
        <v>0</v>
      </c>
      <c r="AE25" s="17">
        <v>1500</v>
      </c>
      <c r="AF25" s="8">
        <f t="shared" si="1"/>
        <v>0</v>
      </c>
      <c r="AG25" s="13">
        <f t="shared" si="2"/>
        <v>0</v>
      </c>
      <c r="AH25" s="18"/>
      <c r="AI25" s="17">
        <v>0</v>
      </c>
      <c r="AJ25" s="17">
        <v>472</v>
      </c>
      <c r="AK25" s="17">
        <v>0</v>
      </c>
      <c r="AL25" s="17">
        <v>905</v>
      </c>
      <c r="AM25" s="17">
        <v>0</v>
      </c>
      <c r="AN25" s="17">
        <v>1360</v>
      </c>
      <c r="AO25" s="18">
        <v>287</v>
      </c>
      <c r="AP25" s="18">
        <v>26</v>
      </c>
      <c r="AQ25" s="17">
        <v>0</v>
      </c>
      <c r="AR25" s="17">
        <v>202</v>
      </c>
      <c r="AS25" s="18">
        <v>34</v>
      </c>
      <c r="AT25" s="18">
        <v>8</v>
      </c>
      <c r="AU25" s="17">
        <v>0</v>
      </c>
      <c r="AV25" s="17">
        <v>107</v>
      </c>
      <c r="AW25" s="17">
        <v>0</v>
      </c>
      <c r="AX25" s="17">
        <v>62</v>
      </c>
      <c r="AY25" s="15">
        <v>25</v>
      </c>
      <c r="AZ25" s="15">
        <v>2.9999999999999996</v>
      </c>
      <c r="BA25" s="18">
        <v>36</v>
      </c>
      <c r="BB25" s="18">
        <v>2.9999999999999996</v>
      </c>
      <c r="BC25" s="17">
        <v>0</v>
      </c>
      <c r="BD25" s="17">
        <v>171</v>
      </c>
      <c r="BE25" s="17">
        <v>0</v>
      </c>
      <c r="BF25" s="17">
        <v>230</v>
      </c>
      <c r="BG25" s="17">
        <v>0</v>
      </c>
      <c r="BH25" s="17">
        <v>325.99999999999994</v>
      </c>
      <c r="BI25" s="17">
        <v>0</v>
      </c>
      <c r="BJ25" s="17">
        <v>2400</v>
      </c>
      <c r="BK25" s="17">
        <v>0</v>
      </c>
      <c r="BL25" s="17">
        <v>2900</v>
      </c>
      <c r="BM25" s="17">
        <v>0</v>
      </c>
      <c r="BN25" s="17">
        <v>4700</v>
      </c>
      <c r="BO25" s="17">
        <v>0</v>
      </c>
      <c r="BP25" s="17">
        <v>6100</v>
      </c>
      <c r="BQ25" s="17">
        <v>0</v>
      </c>
      <c r="BR25" s="17">
        <v>770</v>
      </c>
      <c r="BS25" s="17">
        <v>0</v>
      </c>
      <c r="BT25" s="17">
        <v>451.99999999999994</v>
      </c>
      <c r="BU25" s="17">
        <v>0</v>
      </c>
      <c r="BV25" s="16">
        <v>462</v>
      </c>
      <c r="BW25" s="17">
        <v>0</v>
      </c>
      <c r="BX25" s="17">
        <v>1035</v>
      </c>
      <c r="BY25" s="17">
        <v>0</v>
      </c>
      <c r="BZ25" s="17">
        <v>1268</v>
      </c>
      <c r="CA25" s="17">
        <v>0</v>
      </c>
      <c r="CB25" s="17">
        <v>675</v>
      </c>
      <c r="CC25" s="18">
        <v>56.08</v>
      </c>
      <c r="CD25" s="18">
        <v>0.44</v>
      </c>
      <c r="CE25" s="18"/>
      <c r="CF25" s="18"/>
      <c r="CG25" s="18"/>
      <c r="CH25" s="18"/>
      <c r="CI25" s="18"/>
      <c r="CJ25" s="18"/>
    </row>
    <row r="26" spans="1:88" x14ac:dyDescent="0.2">
      <c r="A26" s="27" t="s">
        <v>180</v>
      </c>
      <c r="B26" s="18">
        <v>2944.95</v>
      </c>
      <c r="C26" s="18">
        <v>-1369.1499999999999</v>
      </c>
      <c r="D26" s="18">
        <v>206.4899999999999</v>
      </c>
      <c r="E26" s="9" t="s">
        <v>238</v>
      </c>
      <c r="F26" s="8" t="s">
        <v>251</v>
      </c>
      <c r="G26" s="21">
        <v>4</v>
      </c>
      <c r="H26" s="12">
        <v>35.020612315189794</v>
      </c>
      <c r="I26" s="12">
        <v>0.3636838175676399</v>
      </c>
      <c r="J26" s="13">
        <v>0</v>
      </c>
      <c r="K26" s="13">
        <v>0.10825543612428858</v>
      </c>
      <c r="L26" s="12">
        <v>16.40053585160916</v>
      </c>
      <c r="M26" s="12">
        <v>0.24563014524299434</v>
      </c>
      <c r="N26" s="12">
        <v>7.5775664002127439</v>
      </c>
      <c r="O26" s="12">
        <v>0.1000810656631872</v>
      </c>
      <c r="P26" s="14">
        <v>9.3355731822425264E-2</v>
      </c>
      <c r="Q26" s="14">
        <v>1.0071572727730526E-2</v>
      </c>
      <c r="R26" s="12">
        <v>8.191882408347098</v>
      </c>
      <c r="S26" s="12">
        <v>0.66331031646535199</v>
      </c>
      <c r="T26" s="14">
        <v>13.991865129613641</v>
      </c>
      <c r="U26" s="14">
        <v>0.13991865129613643</v>
      </c>
      <c r="V26" s="14">
        <v>0.64241634312959028</v>
      </c>
      <c r="W26" s="14">
        <v>9.2754656705378684E-3</v>
      </c>
      <c r="X26" s="13">
        <v>0</v>
      </c>
      <c r="Y26" s="13">
        <v>0.14458515974254219</v>
      </c>
      <c r="Z26" s="23">
        <f t="shared" si="0"/>
        <v>81.918234179924468</v>
      </c>
      <c r="AA26" s="23"/>
      <c r="AB26" s="16">
        <v>0</v>
      </c>
      <c r="AC26" s="17">
        <v>213</v>
      </c>
      <c r="AD26" s="16">
        <v>0</v>
      </c>
      <c r="AE26" s="17">
        <v>1500</v>
      </c>
      <c r="AF26" s="8">
        <f t="shared" si="1"/>
        <v>0</v>
      </c>
      <c r="AG26" s="13">
        <f t="shared" si="2"/>
        <v>0</v>
      </c>
      <c r="AH26" s="18"/>
      <c r="AI26" s="17">
        <v>0</v>
      </c>
      <c r="AJ26" s="17">
        <v>513</v>
      </c>
      <c r="AK26" s="17">
        <v>0</v>
      </c>
      <c r="AL26" s="17">
        <v>970</v>
      </c>
      <c r="AM26" s="17">
        <v>0</v>
      </c>
      <c r="AN26" s="17">
        <v>1427</v>
      </c>
      <c r="AO26" s="18">
        <v>404</v>
      </c>
      <c r="AP26" s="18">
        <v>31</v>
      </c>
      <c r="AQ26" s="17">
        <v>0</v>
      </c>
      <c r="AR26" s="17">
        <v>227.00000000000003</v>
      </c>
      <c r="AS26" s="18">
        <v>27</v>
      </c>
      <c r="AT26" s="18">
        <v>9</v>
      </c>
      <c r="AU26" s="17">
        <v>0</v>
      </c>
      <c r="AV26" s="17">
        <v>115.99999999999999</v>
      </c>
      <c r="AW26" s="17">
        <v>0</v>
      </c>
      <c r="AX26" s="17">
        <v>73</v>
      </c>
      <c r="AY26" s="15">
        <v>41</v>
      </c>
      <c r="AZ26" s="15">
        <v>4</v>
      </c>
      <c r="BA26" s="18">
        <v>193</v>
      </c>
      <c r="BB26" s="18">
        <v>5.9999999999999991</v>
      </c>
      <c r="BC26" s="17">
        <v>0</v>
      </c>
      <c r="BD26" s="17">
        <v>199</v>
      </c>
      <c r="BE26" s="17">
        <v>0</v>
      </c>
      <c r="BF26" s="17">
        <v>292</v>
      </c>
      <c r="BG26" s="17">
        <v>0</v>
      </c>
      <c r="BH26" s="17">
        <v>363</v>
      </c>
      <c r="BI26" s="17">
        <v>0</v>
      </c>
      <c r="BJ26" s="17">
        <v>2600</v>
      </c>
      <c r="BK26" s="17">
        <v>0</v>
      </c>
      <c r="BL26" s="17">
        <v>3200</v>
      </c>
      <c r="BM26" s="17">
        <v>0</v>
      </c>
      <c r="BN26" s="17">
        <v>5100</v>
      </c>
      <c r="BO26" s="17">
        <v>0</v>
      </c>
      <c r="BP26" s="17">
        <v>6600</v>
      </c>
      <c r="BQ26" s="17">
        <v>0</v>
      </c>
      <c r="BR26" s="17">
        <v>919</v>
      </c>
      <c r="BS26" s="17">
        <v>0</v>
      </c>
      <c r="BT26" s="17">
        <v>603</v>
      </c>
      <c r="BU26" s="17">
        <v>0</v>
      </c>
      <c r="BV26" s="16">
        <v>489</v>
      </c>
      <c r="BW26" s="17">
        <v>0</v>
      </c>
      <c r="BX26" s="17">
        <v>1202</v>
      </c>
      <c r="BY26" s="17">
        <v>0</v>
      </c>
      <c r="BZ26" s="17">
        <v>1485</v>
      </c>
      <c r="CA26" s="17">
        <v>0</v>
      </c>
      <c r="CB26" s="17">
        <v>994</v>
      </c>
      <c r="CC26" s="18">
        <v>54.03</v>
      </c>
      <c r="CD26" s="18">
        <v>0.47</v>
      </c>
      <c r="CE26" s="18"/>
      <c r="CF26" s="18"/>
      <c r="CG26" s="18"/>
      <c r="CH26" s="18"/>
      <c r="CI26" s="18"/>
      <c r="CJ26" s="18"/>
    </row>
    <row r="27" spans="1:88" x14ac:dyDescent="0.2">
      <c r="A27" s="27" t="s">
        <v>181</v>
      </c>
      <c r="B27" s="18">
        <v>2944.95</v>
      </c>
      <c r="C27" s="18">
        <v>-1369.1499999999999</v>
      </c>
      <c r="D27" s="18">
        <v>206.4899999999999</v>
      </c>
      <c r="E27" s="9" t="s">
        <v>238</v>
      </c>
      <c r="F27" s="8" t="s">
        <v>251</v>
      </c>
      <c r="G27" s="21">
        <v>4</v>
      </c>
      <c r="H27" s="12">
        <v>34.892253320754151</v>
      </c>
      <c r="I27" s="12">
        <v>0.3636838175676399</v>
      </c>
      <c r="J27" s="13">
        <v>0</v>
      </c>
      <c r="K27" s="13">
        <v>0.10925625679724039</v>
      </c>
      <c r="L27" s="12">
        <v>16.570587490623542</v>
      </c>
      <c r="M27" s="12">
        <v>0.24563014524299434</v>
      </c>
      <c r="N27" s="12">
        <v>7.5060799247390388</v>
      </c>
      <c r="O27" s="12">
        <v>0.1000810656631872</v>
      </c>
      <c r="P27" s="14">
        <v>7.5407672730700356E-2</v>
      </c>
      <c r="Q27" s="14">
        <v>9.4259590913375445E-3</v>
      </c>
      <c r="R27" s="12">
        <v>7.2134996915607017</v>
      </c>
      <c r="S27" s="12">
        <v>0.64672755855371822</v>
      </c>
      <c r="T27" s="14">
        <v>13.809970882928663</v>
      </c>
      <c r="U27" s="14">
        <v>0.13991865129613643</v>
      </c>
      <c r="V27" s="14">
        <v>0.63350225923842407</v>
      </c>
      <c r="W27" s="14">
        <v>9.1550050774140013E-3</v>
      </c>
      <c r="X27" s="13">
        <v>0</v>
      </c>
      <c r="Y27" s="13">
        <v>0.143897750108267</v>
      </c>
      <c r="Z27" s="23">
        <f t="shared" si="0"/>
        <v>80.701301242575227</v>
      </c>
      <c r="AA27" s="23"/>
      <c r="AB27" s="16">
        <v>0</v>
      </c>
      <c r="AC27" s="17">
        <v>214.99999999999997</v>
      </c>
      <c r="AD27" s="16">
        <v>0</v>
      </c>
      <c r="AE27" s="17">
        <v>1500</v>
      </c>
      <c r="AF27" s="8">
        <f t="shared" si="1"/>
        <v>0</v>
      </c>
      <c r="AG27" s="13">
        <f t="shared" si="2"/>
        <v>0</v>
      </c>
      <c r="AH27" s="18"/>
      <c r="AI27" s="17">
        <v>0</v>
      </c>
      <c r="AJ27" s="17">
        <v>577</v>
      </c>
      <c r="AK27" s="17">
        <v>0</v>
      </c>
      <c r="AL27" s="17">
        <v>988</v>
      </c>
      <c r="AM27" s="17">
        <v>0</v>
      </c>
      <c r="AN27" s="17">
        <v>1412</v>
      </c>
      <c r="AO27" s="18">
        <v>399</v>
      </c>
      <c r="AP27" s="18">
        <v>31</v>
      </c>
      <c r="AQ27" s="17">
        <v>0</v>
      </c>
      <c r="AR27" s="17">
        <v>182</v>
      </c>
      <c r="AS27" s="18">
        <v>41</v>
      </c>
      <c r="AT27" s="18">
        <v>9</v>
      </c>
      <c r="AU27" s="17">
        <v>0</v>
      </c>
      <c r="AV27" s="17">
        <v>112</v>
      </c>
      <c r="AW27" s="17">
        <v>0</v>
      </c>
      <c r="AX27" s="17">
        <v>69</v>
      </c>
      <c r="AY27" s="15">
        <v>35</v>
      </c>
      <c r="AZ27" s="15">
        <v>2.9999999999999996</v>
      </c>
      <c r="BA27" s="18">
        <v>195</v>
      </c>
      <c r="BB27" s="18">
        <v>5.9999999999999991</v>
      </c>
      <c r="BC27" s="17">
        <v>0</v>
      </c>
      <c r="BD27" s="17">
        <v>191.99999999999997</v>
      </c>
      <c r="BE27" s="17">
        <v>0</v>
      </c>
      <c r="BF27" s="17">
        <v>284</v>
      </c>
      <c r="BG27" s="17">
        <v>0</v>
      </c>
      <c r="BH27" s="17">
        <v>354</v>
      </c>
      <c r="BI27" s="17">
        <v>0</v>
      </c>
      <c r="BJ27" s="17">
        <v>2500</v>
      </c>
      <c r="BK27" s="17">
        <v>0</v>
      </c>
      <c r="BL27" s="17">
        <v>3100</v>
      </c>
      <c r="BM27" s="17">
        <v>0</v>
      </c>
      <c r="BN27" s="17">
        <v>5200</v>
      </c>
      <c r="BO27" s="17">
        <v>0</v>
      </c>
      <c r="BP27" s="17">
        <v>6600</v>
      </c>
      <c r="BQ27" s="17">
        <v>0</v>
      </c>
      <c r="BR27" s="17">
        <v>856</v>
      </c>
      <c r="BS27" s="17">
        <v>0</v>
      </c>
      <c r="BT27" s="17">
        <v>547</v>
      </c>
      <c r="BU27" s="17">
        <v>0</v>
      </c>
      <c r="BV27" s="16">
        <v>487</v>
      </c>
      <c r="BW27" s="17">
        <v>0</v>
      </c>
      <c r="BX27" s="17">
        <v>1191</v>
      </c>
      <c r="BY27" s="17">
        <v>0</v>
      </c>
      <c r="BZ27" s="17">
        <v>1450</v>
      </c>
      <c r="CA27" s="17">
        <v>0</v>
      </c>
      <c r="CB27" s="17">
        <v>898.99999999999989</v>
      </c>
      <c r="CC27" s="18">
        <v>54.79</v>
      </c>
      <c r="CD27" s="18">
        <v>0.47</v>
      </c>
      <c r="CE27" s="18"/>
      <c r="CF27" s="18"/>
      <c r="CG27" s="18"/>
      <c r="CH27" s="18"/>
      <c r="CI27" s="18"/>
      <c r="CJ27" s="18"/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pane xSplit="1" topLeftCell="B1" activePane="topRight" state="frozen"/>
      <selection pane="topRight" activeCell="K46" sqref="K46"/>
    </sheetView>
  </sheetViews>
  <sheetFormatPr defaultRowHeight="12" x14ac:dyDescent="0.2"/>
  <cols>
    <col min="1" max="1" width="11.42578125" style="5" customWidth="1"/>
    <col min="2" max="11" width="9.140625" style="19"/>
    <col min="12" max="12" width="3.85546875" style="19" customWidth="1"/>
    <col min="13" max="16" width="9.140625" style="19"/>
    <col min="17" max="17" width="10.42578125" style="19" bestFit="1" customWidth="1"/>
    <col min="18" max="16384" width="9.140625" style="19"/>
  </cols>
  <sheetData>
    <row r="1" spans="1:21" x14ac:dyDescent="0.2">
      <c r="A1" s="37" t="s">
        <v>186</v>
      </c>
      <c r="B1" s="5"/>
    </row>
    <row r="2" spans="1:21" s="2" customFormat="1" x14ac:dyDescent="0.2">
      <c r="C2" s="2" t="s">
        <v>61</v>
      </c>
      <c r="D2" s="2" t="s">
        <v>62</v>
      </c>
      <c r="E2" s="2" t="s">
        <v>63</v>
      </c>
      <c r="F2" s="2" t="s">
        <v>64</v>
      </c>
      <c r="G2" s="2" t="s">
        <v>65</v>
      </c>
      <c r="H2" s="2" t="s">
        <v>66</v>
      </c>
      <c r="I2" s="2" t="s">
        <v>67</v>
      </c>
      <c r="J2" s="2" t="s">
        <v>68</v>
      </c>
      <c r="K2" s="2" t="s">
        <v>69</v>
      </c>
      <c r="M2" s="2" t="s">
        <v>4</v>
      </c>
      <c r="N2" s="2" t="s">
        <v>6</v>
      </c>
      <c r="O2" s="2" t="s">
        <v>8</v>
      </c>
      <c r="P2" s="2" t="s">
        <v>10</v>
      </c>
      <c r="Q2" s="2" t="s">
        <v>12</v>
      </c>
      <c r="R2" s="2" t="s">
        <v>14</v>
      </c>
      <c r="S2" s="2" t="s">
        <v>22</v>
      </c>
      <c r="T2" s="2" t="s">
        <v>24</v>
      </c>
      <c r="U2" s="2" t="s">
        <v>26</v>
      </c>
    </row>
    <row r="3" spans="1:21" s="2" customFormat="1" x14ac:dyDescent="0.2">
      <c r="C3" s="2" t="s">
        <v>70</v>
      </c>
      <c r="D3" s="2" t="s">
        <v>70</v>
      </c>
      <c r="E3" s="2" t="s">
        <v>70</v>
      </c>
      <c r="F3" s="2" t="s">
        <v>70</v>
      </c>
      <c r="G3" s="2" t="s">
        <v>70</v>
      </c>
      <c r="H3" s="2" t="s">
        <v>70</v>
      </c>
      <c r="I3" s="2" t="s">
        <v>70</v>
      </c>
      <c r="J3" s="2" t="s">
        <v>70</v>
      </c>
      <c r="K3" s="2" t="s">
        <v>70</v>
      </c>
      <c r="M3" s="2" t="s">
        <v>58</v>
      </c>
      <c r="N3" s="2" t="s">
        <v>58</v>
      </c>
      <c r="O3" s="2" t="s">
        <v>58</v>
      </c>
      <c r="P3" s="2" t="s">
        <v>58</v>
      </c>
      <c r="Q3" s="2" t="s">
        <v>58</v>
      </c>
      <c r="R3" s="2" t="s">
        <v>58</v>
      </c>
      <c r="S3" s="2" t="s">
        <v>58</v>
      </c>
      <c r="T3" s="2" t="s">
        <v>58</v>
      </c>
      <c r="U3" s="2" t="s">
        <v>58</v>
      </c>
    </row>
    <row r="4" spans="1:21" s="5" customFormat="1" x14ac:dyDescent="0.2"/>
    <row r="5" spans="1:21" s="5" customFormat="1" x14ac:dyDescent="0.2">
      <c r="A5" s="37" t="s">
        <v>284</v>
      </c>
      <c r="B5" s="6"/>
      <c r="C5" s="22"/>
      <c r="D5" s="23"/>
      <c r="E5" s="22"/>
      <c r="F5" s="22"/>
      <c r="G5" s="24"/>
      <c r="H5" s="22"/>
      <c r="I5" s="24"/>
      <c r="J5" s="23"/>
      <c r="K5" s="23"/>
      <c r="M5" s="16"/>
      <c r="N5" s="4"/>
      <c r="O5" s="16"/>
      <c r="P5" s="8"/>
      <c r="Q5" s="16"/>
      <c r="R5" s="8"/>
      <c r="S5" s="16"/>
      <c r="T5" s="16"/>
      <c r="U5" s="16"/>
    </row>
    <row r="6" spans="1:21" s="5" customFormat="1" x14ac:dyDescent="0.2">
      <c r="A6" s="37" t="s">
        <v>240</v>
      </c>
      <c r="B6" s="6"/>
      <c r="C6" s="22">
        <v>99.999799999999993</v>
      </c>
      <c r="D6" s="12"/>
      <c r="E6" s="12"/>
      <c r="F6" s="12"/>
      <c r="G6" s="12"/>
      <c r="H6" s="12"/>
      <c r="I6" s="12"/>
      <c r="J6" s="12"/>
      <c r="K6" s="12"/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</row>
    <row r="7" spans="1:21" x14ac:dyDescent="0.2">
      <c r="A7" s="37" t="s">
        <v>214</v>
      </c>
      <c r="B7" s="5"/>
      <c r="C7" s="12">
        <v>51.1</v>
      </c>
      <c r="D7" s="12">
        <v>0.2</v>
      </c>
      <c r="E7" s="12">
        <v>4.18</v>
      </c>
      <c r="F7" s="12">
        <v>12.76</v>
      </c>
      <c r="G7" s="12">
        <v>0.22</v>
      </c>
      <c r="H7" s="12">
        <v>25.33</v>
      </c>
      <c r="I7" s="12">
        <v>2.66</v>
      </c>
      <c r="J7" s="12">
        <v>0.09</v>
      </c>
      <c r="K7" s="12">
        <v>0.02</v>
      </c>
      <c r="M7" s="12">
        <v>230</v>
      </c>
      <c r="N7" s="12">
        <v>24000</v>
      </c>
      <c r="O7" s="12">
        <v>110</v>
      </c>
      <c r="P7" s="12">
        <v>560</v>
      </c>
      <c r="Q7" s="12">
        <v>18</v>
      </c>
      <c r="R7" s="12">
        <v>100</v>
      </c>
      <c r="S7" s="12">
        <v>32</v>
      </c>
      <c r="T7" s="12">
        <v>5</v>
      </c>
      <c r="U7" s="12">
        <v>30</v>
      </c>
    </row>
    <row r="8" spans="1:21" x14ac:dyDescent="0.2">
      <c r="A8" s="37" t="s">
        <v>56</v>
      </c>
      <c r="B8" s="5"/>
      <c r="C8" s="12">
        <v>42.39</v>
      </c>
      <c r="D8" s="12" t="s">
        <v>283</v>
      </c>
      <c r="E8" s="12">
        <v>0.62</v>
      </c>
      <c r="F8" s="12">
        <v>8.34</v>
      </c>
      <c r="G8" s="12">
        <v>0.12</v>
      </c>
      <c r="H8" s="12">
        <v>44.72</v>
      </c>
      <c r="I8" s="12">
        <v>0.56000000000000005</v>
      </c>
      <c r="J8" s="12">
        <v>3.0000000000000001E-3</v>
      </c>
      <c r="K8" s="12" t="s">
        <v>283</v>
      </c>
      <c r="M8" s="12">
        <v>29</v>
      </c>
      <c r="N8" s="12">
        <v>2970</v>
      </c>
      <c r="O8" s="12">
        <v>116</v>
      </c>
      <c r="P8" s="12">
        <v>2460</v>
      </c>
      <c r="Q8" s="12">
        <v>5.7</v>
      </c>
      <c r="R8" s="12">
        <v>29.5</v>
      </c>
      <c r="S8" s="12" t="s">
        <v>283</v>
      </c>
      <c r="T8" s="12" t="s">
        <v>283</v>
      </c>
      <c r="U8" s="12">
        <v>6.3</v>
      </c>
    </row>
    <row r="9" spans="1:21" s="5" customFormat="1" x14ac:dyDescent="0.2"/>
    <row r="10" spans="1:21" s="5" customFormat="1" x14ac:dyDescent="0.2"/>
    <row r="11" spans="1:21" x14ac:dyDescent="0.2">
      <c r="A11" s="37" t="s">
        <v>190</v>
      </c>
    </row>
    <row r="12" spans="1:21" x14ac:dyDescent="0.2">
      <c r="A12" s="37" t="s">
        <v>239</v>
      </c>
    </row>
    <row r="13" spans="1:21" x14ac:dyDescent="0.2">
      <c r="A13" s="37" t="s">
        <v>240</v>
      </c>
      <c r="B13" s="10"/>
      <c r="C13" s="12">
        <v>87.134364056058644</v>
      </c>
      <c r="D13" s="13">
        <v>0</v>
      </c>
      <c r="E13" s="13">
        <v>0</v>
      </c>
      <c r="F13" s="12">
        <v>1.8443510672215925E-2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</row>
    <row r="14" spans="1:21" x14ac:dyDescent="0.2">
      <c r="A14" s="37" t="s">
        <v>214</v>
      </c>
      <c r="B14" s="10"/>
      <c r="C14" s="12">
        <v>42.529613489674588</v>
      </c>
      <c r="D14" s="13">
        <v>0</v>
      </c>
      <c r="E14" s="12">
        <v>4.3835533612595912</v>
      </c>
      <c r="F14" s="12">
        <v>14.769105832867481</v>
      </c>
      <c r="G14" s="14">
        <v>0.27064123637593829</v>
      </c>
      <c r="H14" s="12">
        <v>17.644054417978364</v>
      </c>
      <c r="I14" s="14">
        <v>3.4674640164208532</v>
      </c>
      <c r="J14" s="14">
        <v>2.4333039811021421E-2</v>
      </c>
      <c r="K14" s="13">
        <v>0</v>
      </c>
      <c r="M14" s="17">
        <v>0</v>
      </c>
      <c r="N14" s="15">
        <v>19757</v>
      </c>
      <c r="O14" s="17">
        <v>0</v>
      </c>
      <c r="P14" s="18">
        <v>599</v>
      </c>
      <c r="Q14" s="17">
        <v>0</v>
      </c>
      <c r="R14" s="18">
        <v>108</v>
      </c>
      <c r="S14" s="18">
        <v>37</v>
      </c>
      <c r="T14" s="17">
        <v>0</v>
      </c>
      <c r="U14" s="17">
        <v>0</v>
      </c>
    </row>
    <row r="15" spans="1:21" x14ac:dyDescent="0.2">
      <c r="A15" s="37" t="s">
        <v>56</v>
      </c>
      <c r="B15" s="10"/>
      <c r="C15" s="12">
        <v>36.667886077113806</v>
      </c>
      <c r="D15" s="13">
        <v>0</v>
      </c>
      <c r="E15" s="12">
        <v>1.0769937137577443</v>
      </c>
      <c r="F15" s="12">
        <v>10.322647058403021</v>
      </c>
      <c r="G15" s="14">
        <v>0.11336975455060773</v>
      </c>
      <c r="H15" s="12">
        <v>29.948460788410639</v>
      </c>
      <c r="I15" s="14">
        <v>0.716943169241403</v>
      </c>
      <c r="J15" s="13">
        <v>0</v>
      </c>
      <c r="K15" s="13">
        <v>0</v>
      </c>
      <c r="M15" s="17">
        <v>0</v>
      </c>
      <c r="N15" s="15">
        <v>2165</v>
      </c>
      <c r="O15" s="17">
        <v>0</v>
      </c>
      <c r="P15" s="18">
        <v>2631</v>
      </c>
      <c r="Q15" s="17">
        <v>0</v>
      </c>
      <c r="R15" s="18">
        <v>61.000000000000007</v>
      </c>
      <c r="S15" s="17">
        <v>0</v>
      </c>
      <c r="T15" s="17">
        <v>0</v>
      </c>
      <c r="U15" s="17">
        <v>0</v>
      </c>
    </row>
    <row r="16" spans="1:21" x14ac:dyDescent="0.2">
      <c r="A16" s="37"/>
      <c r="B16" s="10"/>
      <c r="C16" s="12"/>
      <c r="D16" s="13"/>
      <c r="E16" s="12"/>
      <c r="F16" s="12"/>
      <c r="G16" s="14"/>
      <c r="H16" s="12"/>
      <c r="I16" s="14"/>
      <c r="J16" s="13"/>
      <c r="K16" s="13"/>
      <c r="M16" s="17"/>
      <c r="N16" s="15"/>
      <c r="O16" s="17"/>
      <c r="P16" s="18"/>
      <c r="Q16" s="17"/>
      <c r="R16" s="18"/>
      <c r="S16" s="17"/>
      <c r="T16" s="17"/>
      <c r="U16" s="17"/>
    </row>
    <row r="17" spans="1:21" s="5" customFormat="1" x14ac:dyDescent="0.2">
      <c r="A17" s="37"/>
      <c r="B17" s="6"/>
      <c r="C17" s="22"/>
      <c r="D17" s="23"/>
      <c r="E17" s="22"/>
      <c r="F17" s="22"/>
      <c r="G17" s="24"/>
      <c r="H17" s="22"/>
      <c r="I17" s="24"/>
      <c r="J17" s="23"/>
      <c r="K17" s="23"/>
      <c r="M17" s="16"/>
      <c r="N17" s="4"/>
      <c r="O17" s="16"/>
      <c r="P17" s="8"/>
      <c r="Q17" s="16"/>
      <c r="R17" s="8"/>
      <c r="S17" s="16"/>
      <c r="T17" s="16"/>
      <c r="U17" s="16"/>
    </row>
    <row r="18" spans="1:21" x14ac:dyDescent="0.2">
      <c r="A18" s="38" t="s">
        <v>266</v>
      </c>
      <c r="B18" s="7" t="s">
        <v>280</v>
      </c>
      <c r="C18" s="12"/>
      <c r="D18" s="13"/>
      <c r="E18" s="12"/>
      <c r="F18" s="12"/>
      <c r="G18" s="14"/>
      <c r="H18" s="12"/>
      <c r="I18" s="14"/>
      <c r="J18" s="13"/>
      <c r="K18" s="13"/>
      <c r="M18" s="17"/>
      <c r="N18" s="15"/>
      <c r="O18" s="17"/>
      <c r="P18" s="18"/>
      <c r="Q18" s="17"/>
      <c r="R18" s="18"/>
      <c r="S18" s="17"/>
      <c r="T18" s="17"/>
      <c r="U18" s="17"/>
    </row>
    <row r="19" spans="1:21" x14ac:dyDescent="0.2">
      <c r="A19" s="37" t="s">
        <v>240</v>
      </c>
      <c r="C19" s="12">
        <f>100*(C6-C13)/C6</f>
        <v>12.865461674864701</v>
      </c>
      <c r="D19" s="12"/>
      <c r="E19" s="12"/>
      <c r="F19" s="12"/>
      <c r="G19" s="12"/>
      <c r="H19" s="12"/>
      <c r="I19" s="12"/>
      <c r="J19" s="12"/>
      <c r="K19" s="12"/>
      <c r="L19" s="12"/>
      <c r="M19" s="12" t="e">
        <f t="shared" ref="M19:U19" si="0">100*(M6-M13)/M6</f>
        <v>#DIV/0!</v>
      </c>
      <c r="N19" s="12" t="e">
        <f t="shared" si="0"/>
        <v>#DIV/0!</v>
      </c>
      <c r="O19" s="12" t="e">
        <f t="shared" si="0"/>
        <v>#DIV/0!</v>
      </c>
      <c r="P19" s="12" t="e">
        <f t="shared" si="0"/>
        <v>#DIV/0!</v>
      </c>
      <c r="Q19" s="12" t="e">
        <f t="shared" si="0"/>
        <v>#DIV/0!</v>
      </c>
      <c r="R19" s="12" t="e">
        <f t="shared" si="0"/>
        <v>#DIV/0!</v>
      </c>
      <c r="S19" s="12" t="e">
        <f t="shared" si="0"/>
        <v>#DIV/0!</v>
      </c>
      <c r="T19" s="12" t="e">
        <f t="shared" si="0"/>
        <v>#DIV/0!</v>
      </c>
      <c r="U19" s="12" t="e">
        <f t="shared" si="0"/>
        <v>#DIV/0!</v>
      </c>
    </row>
    <row r="20" spans="1:21" x14ac:dyDescent="0.2">
      <c r="A20" s="37" t="s">
        <v>214</v>
      </c>
      <c r="C20" s="12">
        <f>100*(C7-C14)/C7</f>
        <v>16.771793562280653</v>
      </c>
      <c r="D20" s="12">
        <f t="shared" ref="D20:K20" si="1">100*(D7-D14)/D7</f>
        <v>100</v>
      </c>
      <c r="E20" s="12">
        <f t="shared" si="1"/>
        <v>-4.8696976377892698</v>
      </c>
      <c r="F20" s="12">
        <f t="shared" si="1"/>
        <v>-15.745343517770232</v>
      </c>
      <c r="G20" s="12">
        <f t="shared" si="1"/>
        <v>-23.018743807244675</v>
      </c>
      <c r="H20" s="12">
        <f t="shared" si="1"/>
        <v>30.34325140948139</v>
      </c>
      <c r="I20" s="12">
        <f t="shared" si="1"/>
        <v>-30.35579009100951</v>
      </c>
      <c r="J20" s="12">
        <f t="shared" si="1"/>
        <v>72.96328909886509</v>
      </c>
      <c r="K20" s="12">
        <f t="shared" si="1"/>
        <v>100</v>
      </c>
      <c r="L20" s="12"/>
      <c r="M20" s="12">
        <f t="shared" ref="M20:U20" si="2">100*(M7-M14)/M7</f>
        <v>100</v>
      </c>
      <c r="N20" s="12">
        <f t="shared" si="2"/>
        <v>17.679166666666667</v>
      </c>
      <c r="O20" s="12">
        <f t="shared" si="2"/>
        <v>100</v>
      </c>
      <c r="P20" s="12">
        <f t="shared" si="2"/>
        <v>-6.9642857142857144</v>
      </c>
      <c r="Q20" s="12">
        <f t="shared" si="2"/>
        <v>100</v>
      </c>
      <c r="R20" s="12">
        <f t="shared" si="2"/>
        <v>-8</v>
      </c>
      <c r="S20" s="12">
        <f t="shared" si="2"/>
        <v>-15.625</v>
      </c>
      <c r="T20" s="12">
        <f t="shared" si="2"/>
        <v>100</v>
      </c>
      <c r="U20" s="12">
        <f t="shared" si="2"/>
        <v>100</v>
      </c>
    </row>
    <row r="21" spans="1:21" x14ac:dyDescent="0.2">
      <c r="A21" s="37" t="s">
        <v>56</v>
      </c>
      <c r="C21" s="12">
        <f>100*(C8-C15)/C8</f>
        <v>13.498735368922373</v>
      </c>
      <c r="D21" s="12"/>
      <c r="E21" s="12">
        <f t="shared" ref="E21:J21" si="3">100*(E8-E15)/E8</f>
        <v>-73.708663509313595</v>
      </c>
      <c r="F21" s="12">
        <f t="shared" si="3"/>
        <v>-23.772746503633346</v>
      </c>
      <c r="G21" s="12">
        <f t="shared" si="3"/>
        <v>5.5252045411602229</v>
      </c>
      <c r="H21" s="12">
        <f t="shared" si="3"/>
        <v>33.031169972248122</v>
      </c>
      <c r="I21" s="12">
        <f t="shared" si="3"/>
        <v>-28.02556593596481</v>
      </c>
      <c r="J21" s="12">
        <f t="shared" si="3"/>
        <v>100</v>
      </c>
      <c r="K21" s="12"/>
      <c r="L21" s="12"/>
      <c r="M21" s="12">
        <f t="shared" ref="M21:U21" si="4">100*(M8-M15)/M8</f>
        <v>100</v>
      </c>
      <c r="N21" s="12">
        <f t="shared" si="4"/>
        <v>27.104377104377104</v>
      </c>
      <c r="O21" s="12">
        <f t="shared" si="4"/>
        <v>100</v>
      </c>
      <c r="P21" s="12">
        <f t="shared" si="4"/>
        <v>-6.9512195121951219</v>
      </c>
      <c r="Q21" s="12">
        <f t="shared" si="4"/>
        <v>100</v>
      </c>
      <c r="R21" s="12">
        <f t="shared" si="4"/>
        <v>-106.77966101694918</v>
      </c>
      <c r="S21" s="12" t="e">
        <f t="shared" si="4"/>
        <v>#VALUE!</v>
      </c>
      <c r="T21" s="12" t="e">
        <f t="shared" si="4"/>
        <v>#VALUE!</v>
      </c>
      <c r="U21" s="12">
        <f t="shared" si="4"/>
        <v>100</v>
      </c>
    </row>
    <row r="22" spans="1:21" x14ac:dyDescent="0.2">
      <c r="A22" s="37"/>
      <c r="C22" s="34"/>
      <c r="D22" s="34"/>
      <c r="E22" s="34"/>
      <c r="F22" s="34"/>
      <c r="G22" s="34"/>
      <c r="H22" s="34"/>
      <c r="I22" s="34"/>
      <c r="J22" s="34"/>
      <c r="K22" s="34"/>
    </row>
    <row r="23" spans="1:21" x14ac:dyDescent="0.2">
      <c r="A23" s="38" t="s">
        <v>268</v>
      </c>
      <c r="B23" s="7" t="s">
        <v>281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21" x14ac:dyDescent="0.2">
      <c r="A24" s="37" t="s">
        <v>240</v>
      </c>
      <c r="C24" s="12">
        <f>100*_xlfn.STDEV.S(C13,C6)/((C13+C6)/2)</f>
        <v>9.7226896486489522</v>
      </c>
      <c r="D24" s="12"/>
      <c r="E24" s="12"/>
      <c r="F24" s="12"/>
      <c r="G24" s="12"/>
      <c r="H24" s="12"/>
      <c r="I24" s="12"/>
      <c r="J24" s="12"/>
      <c r="K24" s="12"/>
      <c r="L24" s="12"/>
      <c r="M24" s="12" t="e">
        <f t="shared" ref="M24:U24" si="5">100*_xlfn.STDEV.S(M13,M6)/((M13+M6)/2)</f>
        <v>#DIV/0!</v>
      </c>
      <c r="N24" s="12" t="e">
        <f t="shared" si="5"/>
        <v>#DIV/0!</v>
      </c>
      <c r="O24" s="12" t="e">
        <f t="shared" si="5"/>
        <v>#DIV/0!</v>
      </c>
      <c r="P24" s="12" t="e">
        <f t="shared" si="5"/>
        <v>#DIV/0!</v>
      </c>
      <c r="Q24" s="12" t="e">
        <f t="shared" si="5"/>
        <v>#DIV/0!</v>
      </c>
      <c r="R24" s="12" t="e">
        <f t="shared" si="5"/>
        <v>#DIV/0!</v>
      </c>
      <c r="S24" s="12" t="e">
        <f t="shared" si="5"/>
        <v>#DIV/0!</v>
      </c>
      <c r="T24" s="12" t="e">
        <f t="shared" si="5"/>
        <v>#DIV/0!</v>
      </c>
      <c r="U24" s="12" t="e">
        <f t="shared" si="5"/>
        <v>#DIV/0!</v>
      </c>
    </row>
    <row r="25" spans="1:21" x14ac:dyDescent="0.2">
      <c r="A25" s="37" t="s">
        <v>214</v>
      </c>
      <c r="C25" s="12">
        <f>100*_xlfn.STDEV.S(C14,C7)/((C14+C7)/2)</f>
        <v>12.945003600830034</v>
      </c>
      <c r="D25" s="12">
        <f t="shared" ref="D25:K25" si="6">100*_xlfn.STDEV.S(D14,D7)/((D14+D7)/2)</f>
        <v>141.42135623730951</v>
      </c>
      <c r="E25" s="12">
        <f t="shared" si="6"/>
        <v>3.3615476194989538</v>
      </c>
      <c r="F25" s="12">
        <f t="shared" si="6"/>
        <v>10.321093370536584</v>
      </c>
      <c r="G25" s="12">
        <f t="shared" si="6"/>
        <v>14.596719148025148</v>
      </c>
      <c r="H25" s="12">
        <f t="shared" si="6"/>
        <v>25.293327867172881</v>
      </c>
      <c r="I25" s="12">
        <f t="shared" si="6"/>
        <v>18.636201862473573</v>
      </c>
      <c r="J25" s="12">
        <f t="shared" si="6"/>
        <v>81.22508231440851</v>
      </c>
      <c r="K25" s="12">
        <f t="shared" si="6"/>
        <v>141.42135623730951</v>
      </c>
      <c r="L25" s="12"/>
      <c r="M25" s="12">
        <f t="shared" ref="M25:U25" si="7">100*_xlfn.STDEV.S(M14,M7)/((M14+M7)/2)</f>
        <v>141.42135623730951</v>
      </c>
      <c r="N25" s="12">
        <f t="shared" si="7"/>
        <v>13.713253068421151</v>
      </c>
      <c r="O25" s="12">
        <f t="shared" si="7"/>
        <v>141.42135623730951</v>
      </c>
      <c r="P25" s="12">
        <f t="shared" si="7"/>
        <v>4.7587859303322437</v>
      </c>
      <c r="Q25" s="12">
        <f t="shared" si="7"/>
        <v>141.42135623730951</v>
      </c>
      <c r="R25" s="12">
        <f t="shared" si="7"/>
        <v>5.439282932204212</v>
      </c>
      <c r="S25" s="12">
        <f t="shared" si="7"/>
        <v>10.247924365022428</v>
      </c>
      <c r="T25" s="12">
        <f t="shared" si="7"/>
        <v>141.42135623730951</v>
      </c>
      <c r="U25" s="12">
        <f t="shared" si="7"/>
        <v>141.42135623730948</v>
      </c>
    </row>
    <row r="26" spans="1:21" x14ac:dyDescent="0.2">
      <c r="A26" s="37" t="s">
        <v>56</v>
      </c>
      <c r="C26" s="12">
        <f>100*_xlfn.STDEV.S(C15,C8)/((C15+C8)/2)</f>
        <v>10.235906266575702</v>
      </c>
      <c r="D26" s="12"/>
      <c r="E26" s="12">
        <f t="shared" ref="E26:J26" si="8">100*_xlfn.STDEV.S(E15,E8)/((E15+E8)/2)</f>
        <v>38.084213434376402</v>
      </c>
      <c r="F26" s="12">
        <f t="shared" si="8"/>
        <v>15.024055004727794</v>
      </c>
      <c r="G26" s="12">
        <f t="shared" si="8"/>
        <v>4.0179084279576891</v>
      </c>
      <c r="H26" s="12">
        <f t="shared" si="8"/>
        <v>27.977155106159582</v>
      </c>
      <c r="I26" s="12">
        <f t="shared" si="8"/>
        <v>17.381443732915809</v>
      </c>
      <c r="J26" s="12">
        <f t="shared" si="8"/>
        <v>141.42135623730951</v>
      </c>
      <c r="K26" s="12"/>
      <c r="L26" s="12"/>
      <c r="M26" s="12">
        <f t="shared" ref="M26:U26" si="9">100*_xlfn.STDEV.S(M15,M8)/((M15+M8)/2)</f>
        <v>141.42135623730948</v>
      </c>
      <c r="N26" s="12">
        <f t="shared" si="9"/>
        <v>22.170241824933626</v>
      </c>
      <c r="O26" s="12">
        <f t="shared" si="9"/>
        <v>141.42135623730948</v>
      </c>
      <c r="P26" s="12">
        <f t="shared" si="9"/>
        <v>4.7501575165154044</v>
      </c>
      <c r="Q26" s="12">
        <f t="shared" si="9"/>
        <v>141.42135623730951</v>
      </c>
      <c r="R26" s="12">
        <f t="shared" si="9"/>
        <v>49.224007972102243</v>
      </c>
      <c r="S26" s="12" t="e">
        <f t="shared" si="9"/>
        <v>#DIV/0!</v>
      </c>
      <c r="T26" s="12" t="e">
        <f t="shared" si="9"/>
        <v>#DIV/0!</v>
      </c>
      <c r="U26" s="12">
        <f t="shared" si="9"/>
        <v>141.42135623730951</v>
      </c>
    </row>
    <row r="27" spans="1:21" x14ac:dyDescent="0.2">
      <c r="C27" s="34"/>
      <c r="D27" s="34"/>
      <c r="E27" s="34"/>
      <c r="F27" s="34"/>
      <c r="G27" s="34"/>
      <c r="H27" s="34"/>
      <c r="I27" s="34"/>
      <c r="J27" s="34"/>
      <c r="K27" s="34"/>
    </row>
    <row r="28" spans="1:21" x14ac:dyDescent="0.2">
      <c r="A28" s="37" t="s">
        <v>282</v>
      </c>
      <c r="B28" s="37"/>
      <c r="C28" s="34"/>
      <c r="D28" s="34"/>
      <c r="E28" s="34"/>
      <c r="F28" s="34"/>
      <c r="G28" s="34"/>
      <c r="H28" s="34"/>
      <c r="I28" s="34"/>
      <c r="J28" s="34"/>
      <c r="K28" s="34"/>
    </row>
    <row r="29" spans="1:21" s="18" customFormat="1" x14ac:dyDescent="0.2">
      <c r="A29" s="6" t="s">
        <v>240</v>
      </c>
      <c r="C29" s="12">
        <f>_xlfn.STDEV.S(C13,C6)</f>
        <v>9.0972369988820798</v>
      </c>
      <c r="D29" s="12"/>
      <c r="E29" s="12"/>
      <c r="F29" s="12"/>
      <c r="G29" s="12"/>
      <c r="H29" s="12"/>
      <c r="I29" s="12"/>
      <c r="J29" s="12"/>
      <c r="K29" s="12"/>
      <c r="M29" s="18">
        <f t="shared" ref="M29:U29" si="10">_xlfn.STDEV.S(M13,M6)</f>
        <v>0</v>
      </c>
      <c r="N29" s="18">
        <f t="shared" si="10"/>
        <v>0</v>
      </c>
      <c r="O29" s="18">
        <f t="shared" si="10"/>
        <v>0</v>
      </c>
      <c r="P29" s="18">
        <f t="shared" si="10"/>
        <v>0</v>
      </c>
      <c r="Q29" s="18">
        <f t="shared" si="10"/>
        <v>0</v>
      </c>
      <c r="R29" s="18">
        <f t="shared" si="10"/>
        <v>0</v>
      </c>
      <c r="S29" s="18">
        <f t="shared" si="10"/>
        <v>0</v>
      </c>
      <c r="T29" s="18">
        <f t="shared" si="10"/>
        <v>0</v>
      </c>
      <c r="U29" s="18">
        <f t="shared" si="10"/>
        <v>0</v>
      </c>
    </row>
    <row r="30" spans="1:21" x14ac:dyDescent="0.2">
      <c r="A30" s="37" t="s">
        <v>214</v>
      </c>
      <c r="C30" s="12">
        <f>_xlfn.STDEV.S(C14,C7)</f>
        <v>6.0601784188408105</v>
      </c>
      <c r="D30" s="12">
        <f t="shared" ref="D30:K30" si="11">_xlfn.STDEV.S(D14,D7)</f>
        <v>0.14142135623730953</v>
      </c>
      <c r="E30" s="12">
        <f t="shared" si="11"/>
        <v>0.14393396207997219</v>
      </c>
      <c r="F30" s="12">
        <f t="shared" si="11"/>
        <v>1.4206523585420427</v>
      </c>
      <c r="G30" s="12">
        <f t="shared" si="11"/>
        <v>3.5808761649096951E-2</v>
      </c>
      <c r="H30" s="12">
        <f t="shared" si="11"/>
        <v>5.4347842408782796</v>
      </c>
      <c r="I30" s="12">
        <f t="shared" si="11"/>
        <v>0.57096328157531062</v>
      </c>
      <c r="J30" s="12">
        <f t="shared" si="11"/>
        <v>4.64335528495338E-2</v>
      </c>
      <c r="K30" s="12">
        <f t="shared" si="11"/>
        <v>1.4142135623730951E-2</v>
      </c>
      <c r="M30" s="19">
        <f t="shared" ref="M30:U30" si="12">_xlfn.STDEV.S(M14,M7)</f>
        <v>162.63455967290594</v>
      </c>
      <c r="N30" s="19">
        <f t="shared" si="12"/>
        <v>3000.2540725745212</v>
      </c>
      <c r="O30" s="19">
        <f t="shared" si="12"/>
        <v>77.781745930520231</v>
      </c>
      <c r="P30" s="19">
        <f t="shared" si="12"/>
        <v>27.577164466275352</v>
      </c>
      <c r="Q30" s="19">
        <f t="shared" si="12"/>
        <v>12.727922061357855</v>
      </c>
      <c r="R30" s="19">
        <f t="shared" si="12"/>
        <v>5.6568542494923806</v>
      </c>
      <c r="S30" s="19">
        <f t="shared" si="12"/>
        <v>3.5355339059327378</v>
      </c>
      <c r="T30" s="19">
        <f t="shared" si="12"/>
        <v>3.5355339059327378</v>
      </c>
      <c r="U30" s="19">
        <f t="shared" si="12"/>
        <v>21.213203435596427</v>
      </c>
    </row>
    <row r="31" spans="1:21" x14ac:dyDescent="0.2">
      <c r="A31" s="37" t="s">
        <v>56</v>
      </c>
      <c r="C31" s="12">
        <f>_xlfn.STDEV.S(C15,C8)</f>
        <v>4.0461455575947856</v>
      </c>
      <c r="D31" s="12"/>
      <c r="E31" s="12">
        <f t="shared" ref="E31:J31" si="13">_xlfn.STDEV.S(E15,E8)</f>
        <v>0.32314335395772492</v>
      </c>
      <c r="F31" s="12">
        <f t="shared" si="13"/>
        <v>1.4019431796963417</v>
      </c>
      <c r="G31" s="12">
        <f t="shared" si="13"/>
        <v>4.6882915181965194E-3</v>
      </c>
      <c r="H31" s="12">
        <f t="shared" si="13"/>
        <v>10.445055545077796</v>
      </c>
      <c r="I31" s="12">
        <f t="shared" si="13"/>
        <v>0.1109755792315032</v>
      </c>
      <c r="J31" s="12">
        <f t="shared" si="13"/>
        <v>2.1213203435596424E-3</v>
      </c>
      <c r="K31" s="12"/>
      <c r="M31" s="19">
        <f t="shared" ref="M31:U31" si="14">_xlfn.STDEV.S(M15,M8)</f>
        <v>20.506096654409877</v>
      </c>
      <c r="N31" s="19">
        <f t="shared" si="14"/>
        <v>569.22095885517081</v>
      </c>
      <c r="O31" s="19">
        <f t="shared" si="14"/>
        <v>82.024386617639507</v>
      </c>
      <c r="P31" s="19">
        <f t="shared" si="14"/>
        <v>120.91525958289962</v>
      </c>
      <c r="Q31" s="19">
        <f t="shared" si="14"/>
        <v>4.0305086527633209</v>
      </c>
      <c r="R31" s="19">
        <f t="shared" si="14"/>
        <v>22.273863607376267</v>
      </c>
      <c r="S31" s="19" t="e">
        <f t="shared" si="14"/>
        <v>#DIV/0!</v>
      </c>
      <c r="T31" s="19" t="e">
        <f t="shared" si="14"/>
        <v>#DIV/0!</v>
      </c>
      <c r="U31" s="19">
        <f t="shared" si="14"/>
        <v>4.4547727214752495</v>
      </c>
    </row>
    <row r="32" spans="1:21" x14ac:dyDescent="0.2">
      <c r="C32" s="34"/>
      <c r="D32" s="34"/>
      <c r="E32" s="34"/>
      <c r="F32" s="34"/>
      <c r="G32" s="34"/>
      <c r="H32" s="34"/>
      <c r="I32" s="34"/>
      <c r="J32" s="34"/>
      <c r="K32" s="34"/>
    </row>
    <row r="33" spans="1:21" x14ac:dyDescent="0.2">
      <c r="C33" s="34"/>
      <c r="D33" s="34"/>
      <c r="E33" s="34"/>
      <c r="F33" s="34"/>
      <c r="G33" s="34"/>
      <c r="H33" s="34"/>
      <c r="I33" s="34"/>
      <c r="J33" s="34"/>
      <c r="K33" s="34"/>
    </row>
    <row r="34" spans="1:21" x14ac:dyDescent="0.2">
      <c r="A34" s="37" t="s">
        <v>188</v>
      </c>
      <c r="B34" s="10"/>
      <c r="C34" s="12"/>
      <c r="D34" s="14"/>
      <c r="E34" s="12"/>
      <c r="F34" s="12"/>
      <c r="G34" s="14"/>
      <c r="H34" s="13"/>
      <c r="I34" s="14"/>
      <c r="J34" s="14"/>
      <c r="K34" s="13"/>
      <c r="M34" s="17"/>
      <c r="N34" s="17"/>
      <c r="O34" s="17"/>
      <c r="P34" s="17"/>
      <c r="Q34" s="18"/>
      <c r="R34" s="18"/>
      <c r="S34" s="18"/>
      <c r="T34" s="17"/>
      <c r="U34" s="18"/>
    </row>
    <row r="35" spans="1:21" x14ac:dyDescent="0.2">
      <c r="A35" s="37" t="s">
        <v>240</v>
      </c>
      <c r="B35" s="10"/>
      <c r="C35" s="12">
        <v>87.476654707887022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</row>
    <row r="36" spans="1:21" x14ac:dyDescent="0.2">
      <c r="A36" s="37" t="s">
        <v>52</v>
      </c>
      <c r="B36" s="10"/>
      <c r="C36" s="12">
        <v>56.820248203508903</v>
      </c>
      <c r="D36" s="14">
        <v>0.52893372565503705</v>
      </c>
      <c r="E36" s="12">
        <v>10.259782220534301</v>
      </c>
      <c r="F36" s="12">
        <v>7.3774042688863695</v>
      </c>
      <c r="G36" s="14">
        <v>0.27658088183075369</v>
      </c>
      <c r="H36" s="13">
        <v>0</v>
      </c>
      <c r="I36" s="14">
        <v>1.18567065108346</v>
      </c>
      <c r="J36" s="14">
        <v>2.6085741440973709</v>
      </c>
      <c r="K36" s="12">
        <v>0.41954901345260659</v>
      </c>
      <c r="M36" s="17">
        <v>0</v>
      </c>
      <c r="N36" s="17">
        <v>0</v>
      </c>
      <c r="O36" s="17">
        <v>0</v>
      </c>
      <c r="P36" s="17">
        <v>0</v>
      </c>
      <c r="Q36" s="18">
        <v>3840</v>
      </c>
      <c r="R36" s="18">
        <v>4174</v>
      </c>
      <c r="S36" s="18">
        <v>236</v>
      </c>
      <c r="T36" s="18">
        <v>38</v>
      </c>
      <c r="U36" s="18">
        <v>220</v>
      </c>
    </row>
    <row r="37" spans="1:21" x14ac:dyDescent="0.2">
      <c r="A37" s="37" t="s">
        <v>53</v>
      </c>
      <c r="B37" s="10"/>
      <c r="C37" s="12">
        <v>30.185756858114107</v>
      </c>
      <c r="D37" s="13">
        <v>0</v>
      </c>
      <c r="E37" s="12">
        <v>1.1903614731006649</v>
      </c>
      <c r="F37" s="12">
        <v>21.317266986258872</v>
      </c>
      <c r="G37" s="14">
        <v>0.15727148182533054</v>
      </c>
      <c r="H37" s="12">
        <v>23.249026592110585</v>
      </c>
      <c r="I37" s="14">
        <v>2.6597136424882573</v>
      </c>
      <c r="J37" s="13">
        <v>0</v>
      </c>
      <c r="K37" s="13">
        <v>0</v>
      </c>
      <c r="M37" s="17">
        <v>0</v>
      </c>
      <c r="N37" s="15">
        <v>2050</v>
      </c>
      <c r="O37" s="17">
        <v>0</v>
      </c>
      <c r="P37" s="18">
        <v>7177</v>
      </c>
      <c r="Q37" s="18">
        <v>4708</v>
      </c>
      <c r="R37" s="18">
        <v>118</v>
      </c>
      <c r="S37" s="18">
        <v>11</v>
      </c>
      <c r="T37" s="17">
        <v>0</v>
      </c>
      <c r="U37" s="17">
        <v>0</v>
      </c>
    </row>
    <row r="38" spans="1:21" x14ac:dyDescent="0.2">
      <c r="A38" s="37" t="s">
        <v>54</v>
      </c>
      <c r="B38" s="10"/>
      <c r="C38" s="12">
        <v>40.49726274444366</v>
      </c>
      <c r="D38" s="13">
        <v>0</v>
      </c>
      <c r="E38" s="12">
        <v>6.4241730294321595</v>
      </c>
      <c r="F38" s="12">
        <v>9.0072959096868459</v>
      </c>
      <c r="G38" s="14">
        <v>6.5594345457527015E-2</v>
      </c>
      <c r="H38" s="13">
        <v>0</v>
      </c>
      <c r="I38" s="14">
        <v>6.5761766109184121</v>
      </c>
      <c r="J38" s="14">
        <v>0.2580265904713262</v>
      </c>
      <c r="K38" s="13">
        <v>0</v>
      </c>
      <c r="M38" s="17">
        <v>0</v>
      </c>
      <c r="N38" s="17">
        <v>0</v>
      </c>
      <c r="O38" s="17">
        <v>0</v>
      </c>
      <c r="P38" s="17">
        <v>0</v>
      </c>
      <c r="Q38" s="18">
        <v>20109</v>
      </c>
      <c r="R38" s="18">
        <v>141900</v>
      </c>
      <c r="S38" s="17">
        <v>0</v>
      </c>
      <c r="T38" s="18">
        <v>237</v>
      </c>
      <c r="U38" s="18">
        <v>77</v>
      </c>
    </row>
    <row r="39" spans="1:21" x14ac:dyDescent="0.2">
      <c r="A39" s="37" t="s">
        <v>55</v>
      </c>
      <c r="B39" s="10"/>
      <c r="C39" s="12">
        <v>45.139579709865892</v>
      </c>
      <c r="D39" s="13">
        <v>0</v>
      </c>
      <c r="E39" s="12">
        <v>4.3457641081452838</v>
      </c>
      <c r="F39" s="12">
        <v>15.340997636657121</v>
      </c>
      <c r="G39" s="14">
        <v>0.27257807728511724</v>
      </c>
      <c r="H39" s="12">
        <v>19.368661240788278</v>
      </c>
      <c r="I39" s="14">
        <v>3.4324843535968186</v>
      </c>
      <c r="J39" s="13">
        <v>0</v>
      </c>
      <c r="K39" s="13">
        <v>0</v>
      </c>
      <c r="M39" s="17">
        <v>0</v>
      </c>
      <c r="N39" s="15">
        <v>20883</v>
      </c>
      <c r="O39" s="17">
        <v>0</v>
      </c>
      <c r="P39" s="18">
        <v>643</v>
      </c>
      <c r="Q39" s="17">
        <v>0</v>
      </c>
      <c r="R39" s="18">
        <v>112</v>
      </c>
      <c r="S39" s="18">
        <v>39</v>
      </c>
      <c r="T39" s="17">
        <v>0</v>
      </c>
      <c r="U39" s="17">
        <v>0</v>
      </c>
    </row>
    <row r="40" spans="1:21" x14ac:dyDescent="0.2">
      <c r="A40" s="37" t="s">
        <v>56</v>
      </c>
      <c r="B40" s="10"/>
      <c r="C40" s="12">
        <v>37.780330695555996</v>
      </c>
      <c r="D40" s="13">
        <v>0</v>
      </c>
      <c r="E40" s="12">
        <v>0.5479441701574489</v>
      </c>
      <c r="F40" s="12">
        <v>10.022403861413459</v>
      </c>
      <c r="G40" s="14">
        <v>0.11246589545965754</v>
      </c>
      <c r="H40" s="12">
        <v>31.407743484634416</v>
      </c>
      <c r="I40" s="14">
        <v>0.69483602233661346</v>
      </c>
      <c r="J40" s="13">
        <v>0</v>
      </c>
      <c r="K40" s="13">
        <v>0</v>
      </c>
      <c r="M40" s="17">
        <v>0</v>
      </c>
      <c r="N40" s="15">
        <v>2381</v>
      </c>
      <c r="O40" s="17">
        <v>0</v>
      </c>
      <c r="P40" s="18">
        <v>2678</v>
      </c>
      <c r="Q40" s="17">
        <v>0</v>
      </c>
      <c r="R40" s="18">
        <v>52</v>
      </c>
      <c r="S40" s="17">
        <v>0</v>
      </c>
      <c r="T40" s="17">
        <v>0</v>
      </c>
      <c r="U40" s="17">
        <v>0</v>
      </c>
    </row>
    <row r="41" spans="1:21" x14ac:dyDescent="0.2">
      <c r="C41" s="34"/>
      <c r="D41" s="34"/>
      <c r="E41" s="34"/>
      <c r="F41" s="34"/>
      <c r="G41" s="34"/>
      <c r="H41" s="34"/>
      <c r="I41" s="34"/>
      <c r="J41" s="34"/>
      <c r="K41" s="34"/>
    </row>
    <row r="42" spans="1:21" x14ac:dyDescent="0.2">
      <c r="C42" s="34"/>
      <c r="D42" s="34"/>
      <c r="E42" s="34"/>
      <c r="F42" s="34"/>
      <c r="G42" s="34"/>
      <c r="H42" s="34"/>
      <c r="I42" s="34"/>
      <c r="J42" s="34"/>
      <c r="K42" s="34"/>
    </row>
    <row r="43" spans="1:21" x14ac:dyDescent="0.2">
      <c r="A43" s="37" t="s">
        <v>189</v>
      </c>
      <c r="B43" s="10"/>
      <c r="C43" s="12"/>
      <c r="D43" s="13"/>
      <c r="E43" s="12"/>
      <c r="F43" s="12"/>
      <c r="G43" s="14"/>
      <c r="H43" s="12"/>
      <c r="I43" s="14"/>
      <c r="J43" s="14"/>
      <c r="K43" s="13"/>
      <c r="M43" s="17"/>
      <c r="N43" s="15"/>
      <c r="O43" s="17"/>
      <c r="P43" s="18"/>
      <c r="Q43" s="17"/>
      <c r="R43" s="18"/>
      <c r="S43" s="17"/>
      <c r="T43" s="17"/>
      <c r="U43" s="17"/>
    </row>
    <row r="44" spans="1:21" x14ac:dyDescent="0.2">
      <c r="A44" s="37" t="s">
        <v>240</v>
      </c>
      <c r="B44" s="10"/>
      <c r="C44" s="12">
        <v>84.503004670128078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</row>
    <row r="45" spans="1:21" x14ac:dyDescent="0.2">
      <c r="A45" s="37" t="s">
        <v>54</v>
      </c>
      <c r="B45" s="10"/>
      <c r="C45" s="12">
        <v>38.807202651041102</v>
      </c>
      <c r="D45" s="13">
        <v>0</v>
      </c>
      <c r="E45" s="12">
        <v>6.0084912451747847</v>
      </c>
      <c r="F45" s="12">
        <v>9.4362147625290778</v>
      </c>
      <c r="G45" s="13">
        <v>7.7861004548993681E-2</v>
      </c>
      <c r="H45" s="13">
        <v>0</v>
      </c>
      <c r="I45" s="14">
        <v>6.7021033970849349</v>
      </c>
      <c r="J45" s="14">
        <v>0.27091587393558009</v>
      </c>
      <c r="K45" s="13">
        <v>0</v>
      </c>
      <c r="M45" s="17">
        <v>0</v>
      </c>
      <c r="N45" s="17">
        <v>0</v>
      </c>
      <c r="O45" s="17">
        <v>0</v>
      </c>
      <c r="P45" s="17">
        <v>0</v>
      </c>
      <c r="Q45" s="18">
        <v>21234</v>
      </c>
      <c r="R45" s="18">
        <v>146900</v>
      </c>
      <c r="S45" s="17">
        <v>0</v>
      </c>
      <c r="T45" s="18">
        <v>260</v>
      </c>
      <c r="U45" s="18">
        <v>87</v>
      </c>
    </row>
    <row r="46" spans="1:21" x14ac:dyDescent="0.2">
      <c r="A46" s="37" t="s">
        <v>53</v>
      </c>
      <c r="B46" s="10"/>
      <c r="C46" s="12">
        <v>28.880773748018459</v>
      </c>
      <c r="D46" s="13">
        <v>0</v>
      </c>
      <c r="E46" s="12">
        <v>0.94473132785767056</v>
      </c>
      <c r="F46" s="12">
        <v>21.403050756827319</v>
      </c>
      <c r="G46" s="14">
        <v>0.16243639091647438</v>
      </c>
      <c r="H46" s="12">
        <v>22.685212823115037</v>
      </c>
      <c r="I46" s="14">
        <v>2.777385228228308</v>
      </c>
      <c r="J46" s="13">
        <v>0</v>
      </c>
      <c r="K46" s="13">
        <v>0</v>
      </c>
      <c r="M46" s="17">
        <v>0</v>
      </c>
      <c r="N46" s="15">
        <v>1974</v>
      </c>
      <c r="O46" s="17">
        <v>0</v>
      </c>
      <c r="P46" s="18">
        <v>7352.9999999999991</v>
      </c>
      <c r="Q46" s="18">
        <v>4579</v>
      </c>
      <c r="R46" s="18">
        <v>147</v>
      </c>
      <c r="S46" s="17">
        <v>0</v>
      </c>
      <c r="T46" s="17">
        <v>0</v>
      </c>
      <c r="U46" s="17">
        <v>0</v>
      </c>
    </row>
    <row r="47" spans="1:21" x14ac:dyDescent="0.2">
      <c r="A47" s="37" t="s">
        <v>72</v>
      </c>
      <c r="B47" s="10"/>
      <c r="C47" s="12">
        <v>54.809290624017251</v>
      </c>
      <c r="D47" s="14">
        <v>0.53910873583004726</v>
      </c>
      <c r="E47" s="12">
        <v>9.9763628221770002</v>
      </c>
      <c r="F47" s="12">
        <v>7.5346745149285201</v>
      </c>
      <c r="G47" s="14">
        <v>0.29207560910418529</v>
      </c>
      <c r="H47" s="13">
        <v>0</v>
      </c>
      <c r="I47" s="14">
        <v>1.2423377048583952</v>
      </c>
      <c r="J47" s="14">
        <v>2.5980940724955941</v>
      </c>
      <c r="K47" s="12">
        <v>0.45323208553208943</v>
      </c>
      <c r="M47" s="17">
        <v>0</v>
      </c>
      <c r="N47" s="17">
        <v>0</v>
      </c>
      <c r="O47" s="17">
        <v>0</v>
      </c>
      <c r="P47" s="17">
        <v>0</v>
      </c>
      <c r="Q47" s="18">
        <v>3967</v>
      </c>
      <c r="R47" s="18">
        <v>4265</v>
      </c>
      <c r="S47" s="18">
        <v>236</v>
      </c>
      <c r="T47" s="18">
        <v>32</v>
      </c>
      <c r="U47" s="18">
        <v>204.00000000000003</v>
      </c>
    </row>
    <row r="48" spans="1:21" x14ac:dyDescent="0.2">
      <c r="A48" s="37" t="s">
        <v>55</v>
      </c>
      <c r="B48" s="10"/>
      <c r="C48" s="12">
        <v>41.973391180453497</v>
      </c>
      <c r="D48" s="14">
        <v>0.1537927767435964</v>
      </c>
      <c r="E48" s="12">
        <v>4.0623447097879835</v>
      </c>
      <c r="F48" s="12">
        <v>14.883484193625408</v>
      </c>
      <c r="G48" s="14">
        <v>0.2728363227396744</v>
      </c>
      <c r="H48" s="12">
        <v>17.080240648982816</v>
      </c>
      <c r="I48" s="14">
        <v>3.5360241555559599</v>
      </c>
      <c r="J48" s="13">
        <v>0</v>
      </c>
      <c r="K48" s="13">
        <v>0</v>
      </c>
      <c r="M48" s="17">
        <v>0</v>
      </c>
      <c r="N48" s="15">
        <v>19753</v>
      </c>
      <c r="O48" s="17">
        <v>0</v>
      </c>
      <c r="P48" s="18">
        <v>533</v>
      </c>
      <c r="Q48" s="17">
        <v>0</v>
      </c>
      <c r="R48" s="18">
        <v>109</v>
      </c>
      <c r="S48" s="18">
        <v>37</v>
      </c>
      <c r="T48" s="17">
        <v>0</v>
      </c>
      <c r="U48" s="17">
        <v>0</v>
      </c>
    </row>
    <row r="49" spans="1:21" x14ac:dyDescent="0.2">
      <c r="A49" s="37" t="s">
        <v>73</v>
      </c>
      <c r="B49" s="10"/>
      <c r="C49" s="12">
        <v>27.811115461054811</v>
      </c>
      <c r="D49" s="14">
        <v>0.63502071698793006</v>
      </c>
      <c r="E49" s="12">
        <v>8.2758464320331928</v>
      </c>
      <c r="F49" s="12">
        <v>34.227724456810016</v>
      </c>
      <c r="G49" s="14">
        <v>0.13880693182449122</v>
      </c>
      <c r="H49" s="13">
        <v>0</v>
      </c>
      <c r="I49" s="14">
        <v>5.0100671469607567</v>
      </c>
      <c r="J49" s="14">
        <v>0.48039684537798727</v>
      </c>
      <c r="K49" s="12">
        <v>0.15031357336150186</v>
      </c>
      <c r="M49" s="17">
        <v>0</v>
      </c>
      <c r="N49" s="17">
        <v>0</v>
      </c>
      <c r="O49" s="17">
        <v>0</v>
      </c>
      <c r="P49" s="18">
        <v>12742</v>
      </c>
      <c r="Q49" s="18">
        <v>9219</v>
      </c>
      <c r="R49" s="18">
        <v>325</v>
      </c>
      <c r="S49" s="18">
        <v>110</v>
      </c>
      <c r="T49" s="17">
        <v>0</v>
      </c>
      <c r="U49" s="18">
        <v>55</v>
      </c>
    </row>
    <row r="50" spans="1:21" x14ac:dyDescent="0.2">
      <c r="A50" s="37" t="s">
        <v>74</v>
      </c>
      <c r="B50" s="10"/>
      <c r="C50" s="12">
        <v>28.624055759147186</v>
      </c>
      <c r="D50" s="13">
        <v>0</v>
      </c>
      <c r="E50" s="12">
        <v>2.3429336930870228</v>
      </c>
      <c r="F50" s="12">
        <v>20.387942805100703</v>
      </c>
      <c r="G50" s="13">
        <v>0</v>
      </c>
      <c r="H50" s="13">
        <v>0</v>
      </c>
      <c r="I50" s="14">
        <v>0.20917838368772393</v>
      </c>
      <c r="J50" s="14">
        <v>4.589548598019387E-2</v>
      </c>
      <c r="K50" s="13">
        <v>0</v>
      </c>
      <c r="M50" s="17">
        <v>0</v>
      </c>
      <c r="N50" s="17">
        <v>0</v>
      </c>
      <c r="O50" s="17">
        <v>0</v>
      </c>
      <c r="P50" s="17">
        <v>0</v>
      </c>
      <c r="Q50" s="18">
        <v>1001</v>
      </c>
      <c r="R50" s="18">
        <v>172200</v>
      </c>
      <c r="S50" s="17">
        <v>0</v>
      </c>
      <c r="T50" s="17">
        <v>0</v>
      </c>
      <c r="U50" s="17">
        <v>0</v>
      </c>
    </row>
    <row r="51" spans="1:21" x14ac:dyDescent="0.2">
      <c r="A51" s="37" t="s">
        <v>75</v>
      </c>
      <c r="B51" s="10"/>
      <c r="C51" s="12">
        <v>61.05609501988495</v>
      </c>
      <c r="D51" s="14">
        <v>0.33260607031098832</v>
      </c>
      <c r="E51" s="12">
        <v>11.506827573306426</v>
      </c>
      <c r="F51" s="12">
        <v>2.7174868786574269</v>
      </c>
      <c r="G51" s="14">
        <v>3.2280681819649125E-2</v>
      </c>
      <c r="H51" s="13">
        <v>0</v>
      </c>
      <c r="I51" s="14">
        <v>2.1887474622254621</v>
      </c>
      <c r="J51" s="14">
        <v>3.6420055725070379</v>
      </c>
      <c r="K51" s="13">
        <v>0</v>
      </c>
      <c r="M51" s="17">
        <v>0</v>
      </c>
      <c r="N51" s="17">
        <v>0</v>
      </c>
      <c r="O51" s="17">
        <v>0</v>
      </c>
      <c r="P51" s="17">
        <v>0</v>
      </c>
      <c r="Q51" s="18">
        <v>5295</v>
      </c>
      <c r="R51" s="18">
        <v>77</v>
      </c>
      <c r="S51" s="18">
        <v>473</v>
      </c>
      <c r="T51" s="17">
        <v>0</v>
      </c>
      <c r="U51" s="18">
        <v>51.000000000000007</v>
      </c>
    </row>
    <row r="52" spans="1:21" x14ac:dyDescent="0.2">
      <c r="A52" s="37"/>
      <c r="B52" s="10"/>
      <c r="C52" s="12"/>
      <c r="D52" s="14"/>
      <c r="E52" s="12"/>
      <c r="F52" s="12"/>
      <c r="G52" s="14"/>
      <c r="H52" s="13"/>
      <c r="I52" s="14"/>
      <c r="J52" s="14"/>
      <c r="K52" s="13"/>
      <c r="M52" s="17"/>
      <c r="N52" s="17"/>
      <c r="O52" s="17"/>
      <c r="P52" s="17"/>
      <c r="Q52" s="18"/>
      <c r="R52" s="18"/>
      <c r="S52" s="18"/>
      <c r="T52" s="17"/>
      <c r="U52" s="18"/>
    </row>
    <row r="53" spans="1:21" x14ac:dyDescent="0.2">
      <c r="A53" s="37"/>
      <c r="B53" s="10"/>
      <c r="C53" s="12"/>
      <c r="D53" s="12"/>
      <c r="E53" s="12"/>
      <c r="F53" s="12"/>
      <c r="G53" s="12"/>
      <c r="H53" s="12"/>
      <c r="I53" s="12"/>
      <c r="J53" s="12"/>
      <c r="K53" s="12"/>
      <c r="M53" s="18"/>
      <c r="N53" s="18"/>
      <c r="O53" s="18"/>
      <c r="P53" s="18"/>
      <c r="Q53" s="18"/>
      <c r="R53" s="18"/>
      <c r="S53" s="18"/>
      <c r="T53" s="18"/>
      <c r="U53" s="18"/>
    </row>
    <row r="54" spans="1:21" x14ac:dyDescent="0.2">
      <c r="A54" s="37" t="s">
        <v>187</v>
      </c>
      <c r="B54" s="39"/>
      <c r="C54" s="12"/>
      <c r="D54" s="12"/>
      <c r="E54" s="12"/>
      <c r="F54" s="12"/>
      <c r="G54" s="12"/>
      <c r="H54" s="12"/>
      <c r="I54" s="12"/>
      <c r="J54" s="12"/>
      <c r="K54" s="12"/>
      <c r="M54" s="18"/>
      <c r="N54" s="18"/>
      <c r="O54" s="18"/>
      <c r="P54" s="18"/>
      <c r="Q54" s="18"/>
      <c r="R54" s="18"/>
      <c r="S54" s="18"/>
      <c r="T54" s="18"/>
      <c r="U54" s="18"/>
    </row>
    <row r="55" spans="1:21" x14ac:dyDescent="0.2">
      <c r="A55" s="37" t="s">
        <v>240</v>
      </c>
      <c r="C55" s="12">
        <v>89.359253292943038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</row>
    <row r="56" spans="1:21" x14ac:dyDescent="0.2">
      <c r="A56" s="37" t="s">
        <v>73</v>
      </c>
      <c r="B56" s="10"/>
      <c r="C56" s="12">
        <v>28.132012947143906</v>
      </c>
      <c r="D56" s="14">
        <v>0.58331164888541931</v>
      </c>
      <c r="E56" s="12">
        <v>7.9735324071187383</v>
      </c>
      <c r="F56" s="12">
        <v>32.898076012999105</v>
      </c>
      <c r="G56" s="14">
        <v>0.13983991364272</v>
      </c>
      <c r="H56" s="12">
        <v>4.3778480886713229</v>
      </c>
      <c r="I56" s="14">
        <v>4.869169065105547</v>
      </c>
      <c r="J56" s="14">
        <v>0.47027815555558239</v>
      </c>
      <c r="K56" s="14">
        <v>0.15397975807763603</v>
      </c>
      <c r="M56" s="17">
        <v>0</v>
      </c>
      <c r="N56" s="15">
        <v>358</v>
      </c>
      <c r="O56" s="17">
        <v>0</v>
      </c>
      <c r="P56" s="18">
        <v>11533</v>
      </c>
      <c r="Q56" s="18">
        <v>9210</v>
      </c>
      <c r="R56" s="18">
        <v>315</v>
      </c>
      <c r="S56" s="18">
        <v>111</v>
      </c>
      <c r="T56" s="17">
        <v>0</v>
      </c>
      <c r="U56" s="18">
        <v>57</v>
      </c>
    </row>
    <row r="57" spans="1:21" x14ac:dyDescent="0.2">
      <c r="A57" s="37" t="s">
        <v>54</v>
      </c>
      <c r="B57" s="10"/>
      <c r="C57" s="12">
        <v>36.967390397463632</v>
      </c>
      <c r="D57" s="13">
        <v>0</v>
      </c>
      <c r="E57" s="12">
        <v>6.027385871731938</v>
      </c>
      <c r="F57" s="12">
        <v>8.4639986960866871</v>
      </c>
      <c r="G57" s="14">
        <v>6.2366277275562113E-2</v>
      </c>
      <c r="H57" s="13">
        <v>0</v>
      </c>
      <c r="I57" s="14">
        <v>6.2683555780669122</v>
      </c>
      <c r="J57" s="14">
        <v>0.26814528029373114</v>
      </c>
      <c r="K57" s="13">
        <v>0</v>
      </c>
      <c r="M57" s="17">
        <v>0</v>
      </c>
      <c r="N57" s="17">
        <v>0</v>
      </c>
      <c r="O57" s="17">
        <v>0</v>
      </c>
      <c r="P57" s="18">
        <v>94</v>
      </c>
      <c r="Q57" s="18">
        <v>18999</v>
      </c>
      <c r="R57" s="18">
        <v>135200</v>
      </c>
      <c r="S57" s="17">
        <v>0</v>
      </c>
      <c r="T57" s="15">
        <v>243</v>
      </c>
      <c r="U57" s="18">
        <v>68</v>
      </c>
    </row>
    <row r="58" spans="1:21" x14ac:dyDescent="0.2">
      <c r="A58" s="37" t="s">
        <v>74</v>
      </c>
      <c r="B58" s="10"/>
      <c r="C58" s="12">
        <v>26.548918682437709</v>
      </c>
      <c r="D58" s="13">
        <v>0</v>
      </c>
      <c r="E58" s="12">
        <v>1.9839357885011082</v>
      </c>
      <c r="F58" s="12">
        <v>19.730267230742619</v>
      </c>
      <c r="G58" s="13">
        <v>0</v>
      </c>
      <c r="H58" s="13">
        <v>0</v>
      </c>
      <c r="I58" s="14">
        <v>0.27172202081709695</v>
      </c>
      <c r="J58" s="14">
        <v>6.5048720286888947E-2</v>
      </c>
      <c r="K58" s="13">
        <v>0</v>
      </c>
      <c r="M58" s="17">
        <v>0</v>
      </c>
      <c r="N58" s="17">
        <v>0</v>
      </c>
      <c r="O58" s="17">
        <v>0</v>
      </c>
      <c r="P58" s="17">
        <v>0</v>
      </c>
      <c r="Q58" s="18">
        <v>910</v>
      </c>
      <c r="R58" s="18">
        <v>171200</v>
      </c>
      <c r="S58" s="17">
        <v>0</v>
      </c>
      <c r="T58" s="17">
        <v>0</v>
      </c>
      <c r="U58" s="17">
        <v>0</v>
      </c>
    </row>
    <row r="59" spans="1:21" x14ac:dyDescent="0.2">
      <c r="A59" s="37" t="s">
        <v>72</v>
      </c>
      <c r="B59" s="10"/>
      <c r="C59" s="12">
        <v>55.579444590631077</v>
      </c>
      <c r="D59" s="14">
        <v>0.4868992573910606</v>
      </c>
      <c r="E59" s="12">
        <v>10.448728486105836</v>
      </c>
      <c r="F59" s="12">
        <v>7.4345934492653338</v>
      </c>
      <c r="G59" s="14">
        <v>0.26547632728479442</v>
      </c>
      <c r="H59" s="13">
        <v>0</v>
      </c>
      <c r="I59" s="14">
        <v>1.2154733238095372</v>
      </c>
      <c r="J59" s="14">
        <v>2.5815909712376244</v>
      </c>
      <c r="K59" s="14">
        <v>0.45071158353974722</v>
      </c>
      <c r="M59" s="17">
        <v>0</v>
      </c>
      <c r="N59" s="17">
        <v>0</v>
      </c>
      <c r="O59" s="17">
        <v>0</v>
      </c>
      <c r="P59" s="17">
        <v>0</v>
      </c>
      <c r="Q59" s="18">
        <v>3791</v>
      </c>
      <c r="R59" s="18">
        <v>4098</v>
      </c>
      <c r="S59" s="18">
        <v>241</v>
      </c>
      <c r="T59" s="15">
        <v>23.999999999999996</v>
      </c>
      <c r="U59" s="18">
        <v>225</v>
      </c>
    </row>
    <row r="60" spans="1:21" x14ac:dyDescent="0.2">
      <c r="A60" s="37" t="s">
        <v>150</v>
      </c>
      <c r="B60" s="10"/>
      <c r="C60" s="12">
        <v>36.475347585460348</v>
      </c>
      <c r="D60" s="14">
        <v>0.17280836952968098</v>
      </c>
      <c r="E60" s="12">
        <v>3.7222414317592216</v>
      </c>
      <c r="F60" s="12">
        <v>14.669024767204293</v>
      </c>
      <c r="G60" s="14">
        <v>0.23319564546514529</v>
      </c>
      <c r="H60" s="12">
        <v>13.946099403684025</v>
      </c>
      <c r="I60" s="14">
        <v>3.0608604157542807</v>
      </c>
      <c r="J60" s="13">
        <v>0</v>
      </c>
      <c r="K60" s="13">
        <v>0</v>
      </c>
      <c r="M60" s="17">
        <v>0</v>
      </c>
      <c r="N60" s="15">
        <v>18965</v>
      </c>
      <c r="O60" s="17">
        <v>0</v>
      </c>
      <c r="P60" s="18">
        <v>679</v>
      </c>
      <c r="Q60" s="17">
        <v>0</v>
      </c>
      <c r="R60" s="18">
        <v>125</v>
      </c>
      <c r="S60" s="18">
        <v>34</v>
      </c>
      <c r="T60" s="17">
        <v>0</v>
      </c>
      <c r="U60" s="17">
        <v>0</v>
      </c>
    </row>
    <row r="61" spans="1:21" x14ac:dyDescent="0.2">
      <c r="A61" s="37" t="s">
        <v>151</v>
      </c>
      <c r="B61" s="10"/>
      <c r="C61" s="12">
        <v>63.409343251204973</v>
      </c>
      <c r="D61" s="14">
        <v>0.23035555822441067</v>
      </c>
      <c r="E61" s="12">
        <v>11.846930851335188</v>
      </c>
      <c r="F61" s="12">
        <v>2.6102571654468694</v>
      </c>
      <c r="G61" s="14">
        <v>5.2423827275110177E-2</v>
      </c>
      <c r="H61" s="13">
        <v>0</v>
      </c>
      <c r="I61" s="14">
        <v>2.0451909259956262</v>
      </c>
      <c r="J61" s="14">
        <v>3.6246592470972008</v>
      </c>
      <c r="K61" s="14">
        <v>0.1072359029469251</v>
      </c>
      <c r="M61" s="17">
        <v>0</v>
      </c>
      <c r="N61" s="17">
        <v>0</v>
      </c>
      <c r="O61" s="17">
        <v>0</v>
      </c>
      <c r="P61" s="17">
        <v>0</v>
      </c>
      <c r="Q61" s="18">
        <v>4844</v>
      </c>
      <c r="R61" s="18">
        <v>88</v>
      </c>
      <c r="S61" s="18">
        <v>446.99999999999994</v>
      </c>
      <c r="T61" s="17">
        <v>0</v>
      </c>
      <c r="U61" s="18">
        <v>69</v>
      </c>
    </row>
    <row r="62" spans="1:21" x14ac:dyDescent="0.2">
      <c r="A62" s="37" t="s">
        <v>152</v>
      </c>
      <c r="B62" s="10"/>
      <c r="C62" s="12">
        <v>29.436996057239554</v>
      </c>
      <c r="D62" s="13">
        <v>0</v>
      </c>
      <c r="E62" s="12">
        <v>1.5493593776865795</v>
      </c>
      <c r="F62" s="12">
        <v>22.203699282132813</v>
      </c>
      <c r="G62" s="14">
        <v>0.17509041818977686</v>
      </c>
      <c r="H62" s="12">
        <v>24.592229982952926</v>
      </c>
      <c r="I62" s="14">
        <v>2.6317299122290301</v>
      </c>
      <c r="J62" s="13">
        <v>0</v>
      </c>
      <c r="K62" s="13">
        <v>0</v>
      </c>
      <c r="M62" s="17">
        <v>0</v>
      </c>
      <c r="N62" s="15">
        <v>2204</v>
      </c>
      <c r="O62" s="17">
        <v>0</v>
      </c>
      <c r="P62" s="18">
        <v>7339</v>
      </c>
      <c r="Q62" s="18">
        <v>5016.0000000000009</v>
      </c>
      <c r="R62" s="18">
        <v>172</v>
      </c>
      <c r="S62" s="18">
        <v>19</v>
      </c>
      <c r="T62" s="17">
        <v>0</v>
      </c>
      <c r="U62" s="17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6"/>
  <sheetViews>
    <sheetView workbookViewId="0">
      <selection activeCell="H25" sqref="H25"/>
    </sheetView>
  </sheetViews>
  <sheetFormatPr defaultRowHeight="15" x14ac:dyDescent="0.25"/>
  <cols>
    <col min="1" max="1" width="9.85546875" bestFit="1" customWidth="1"/>
    <col min="2" max="7" width="9.140625" style="36"/>
    <col min="29" max="30" width="9.28515625" bestFit="1" customWidth="1"/>
    <col min="31" max="31" width="10" bestFit="1" customWidth="1"/>
    <col min="32" max="37" width="9.28515625" bestFit="1" customWidth="1"/>
    <col min="38" max="38" width="9.7109375" bestFit="1" customWidth="1"/>
    <col min="39" max="39" width="9.28515625" bestFit="1" customWidth="1"/>
    <col min="40" max="40" width="10" bestFit="1" customWidth="1"/>
    <col min="41" max="61" width="9.28515625" bestFit="1" customWidth="1"/>
    <col min="62" max="62" width="10" bestFit="1" customWidth="1"/>
    <col min="63" max="63" width="9.28515625" bestFit="1" customWidth="1"/>
    <col min="64" max="64" width="10" bestFit="1" customWidth="1"/>
    <col min="65" max="65" width="9.28515625" bestFit="1" customWidth="1"/>
    <col min="66" max="66" width="10" bestFit="1" customWidth="1"/>
    <col min="67" max="67" width="9.28515625" bestFit="1" customWidth="1"/>
    <col min="68" max="68" width="10" bestFit="1" customWidth="1"/>
    <col min="69" max="75" width="9.28515625" bestFit="1" customWidth="1"/>
    <col min="76" max="76" width="10" bestFit="1" customWidth="1"/>
    <col min="77" max="77" width="9.28515625" bestFit="1" customWidth="1"/>
    <col min="78" max="78" width="10" bestFit="1" customWidth="1"/>
    <col min="79" max="82" width="9.28515625" bestFit="1" customWidth="1"/>
  </cols>
  <sheetData>
    <row r="1" spans="1:82" s="5" customFormat="1" ht="12" x14ac:dyDescent="0.2">
      <c r="A1" s="2" t="s">
        <v>261</v>
      </c>
      <c r="B1" s="3" t="s">
        <v>255</v>
      </c>
      <c r="C1" s="3" t="s">
        <v>255</v>
      </c>
      <c r="D1" s="3" t="s">
        <v>255</v>
      </c>
      <c r="E1" s="3" t="s">
        <v>255</v>
      </c>
      <c r="F1" s="3" t="s">
        <v>229</v>
      </c>
      <c r="G1" s="4"/>
      <c r="H1" s="2" t="s">
        <v>61</v>
      </c>
      <c r="I1" s="2" t="s">
        <v>78</v>
      </c>
      <c r="J1" s="2" t="s">
        <v>62</v>
      </c>
      <c r="K1" s="2" t="s">
        <v>82</v>
      </c>
      <c r="L1" s="2" t="s">
        <v>63</v>
      </c>
      <c r="M1" s="2" t="s">
        <v>77</v>
      </c>
      <c r="N1" s="2" t="s">
        <v>64</v>
      </c>
      <c r="O1" s="2" t="s">
        <v>84</v>
      </c>
      <c r="P1" s="2" t="s">
        <v>65</v>
      </c>
      <c r="Q1" s="2" t="s">
        <v>83</v>
      </c>
      <c r="R1" s="2" t="s">
        <v>66</v>
      </c>
      <c r="S1" s="2" t="s">
        <v>76</v>
      </c>
      <c r="T1" s="2" t="s">
        <v>67</v>
      </c>
      <c r="U1" s="2" t="s">
        <v>81</v>
      </c>
      <c r="V1" s="2" t="s">
        <v>68</v>
      </c>
      <c r="W1" s="2" t="s">
        <v>80</v>
      </c>
      <c r="X1" s="2" t="s">
        <v>69</v>
      </c>
      <c r="Y1" s="2" t="s">
        <v>79</v>
      </c>
      <c r="Z1" s="2" t="s">
        <v>60</v>
      </c>
      <c r="AA1" s="2"/>
      <c r="AB1" s="2" t="s">
        <v>0</v>
      </c>
      <c r="AC1" s="2" t="s">
        <v>1</v>
      </c>
      <c r="AD1" s="2" t="s">
        <v>2</v>
      </c>
      <c r="AE1" s="2" t="s">
        <v>3</v>
      </c>
      <c r="AF1" s="2" t="s">
        <v>148</v>
      </c>
      <c r="AG1" s="2" t="s">
        <v>59</v>
      </c>
      <c r="AH1" s="2"/>
      <c r="AI1" s="2" t="s">
        <v>6</v>
      </c>
      <c r="AJ1" s="2" t="s">
        <v>7</v>
      </c>
      <c r="AK1" s="2" t="s">
        <v>4</v>
      </c>
      <c r="AL1" s="2" t="s">
        <v>5</v>
      </c>
      <c r="AM1" s="2" t="s">
        <v>8</v>
      </c>
      <c r="AN1" s="2" t="s">
        <v>9</v>
      </c>
      <c r="AO1" s="2" t="s">
        <v>10</v>
      </c>
      <c r="AP1" s="2" t="s">
        <v>11</v>
      </c>
      <c r="AQ1" s="2" t="s">
        <v>12</v>
      </c>
      <c r="AR1" s="2" t="s">
        <v>13</v>
      </c>
      <c r="AS1" s="2" t="s">
        <v>14</v>
      </c>
      <c r="AT1" s="2" t="s">
        <v>15</v>
      </c>
      <c r="AU1" s="2" t="s">
        <v>16</v>
      </c>
      <c r="AV1" s="2" t="s">
        <v>17</v>
      </c>
      <c r="AW1" s="2" t="s">
        <v>18</v>
      </c>
      <c r="AX1" s="2" t="s">
        <v>19</v>
      </c>
      <c r="AY1" s="2" t="s">
        <v>20</v>
      </c>
      <c r="AZ1" s="2" t="s">
        <v>21</v>
      </c>
      <c r="BA1" s="2" t="s">
        <v>22</v>
      </c>
      <c r="BB1" s="2" t="s">
        <v>23</v>
      </c>
      <c r="BC1" s="2" t="s">
        <v>24</v>
      </c>
      <c r="BD1" s="2" t="s">
        <v>25</v>
      </c>
      <c r="BE1" s="2" t="s">
        <v>26</v>
      </c>
      <c r="BF1" s="2" t="s">
        <v>27</v>
      </c>
      <c r="BG1" s="2" t="s">
        <v>28</v>
      </c>
      <c r="BH1" s="2" t="s">
        <v>29</v>
      </c>
      <c r="BI1" s="2" t="s">
        <v>30</v>
      </c>
      <c r="BJ1" s="2" t="s">
        <v>31</v>
      </c>
      <c r="BK1" s="2" t="s">
        <v>32</v>
      </c>
      <c r="BL1" s="2" t="s">
        <v>33</v>
      </c>
      <c r="BM1" s="2" t="s">
        <v>34</v>
      </c>
      <c r="BN1" s="2" t="s">
        <v>35</v>
      </c>
      <c r="BO1" s="2" t="s">
        <v>36</v>
      </c>
      <c r="BP1" s="2" t="s">
        <v>37</v>
      </c>
      <c r="BQ1" s="2" t="s">
        <v>38</v>
      </c>
      <c r="BR1" s="2" t="s">
        <v>39</v>
      </c>
      <c r="BS1" s="2" t="s">
        <v>40</v>
      </c>
      <c r="BT1" s="2" t="s">
        <v>41</v>
      </c>
      <c r="BU1" s="2" t="s">
        <v>42</v>
      </c>
      <c r="BV1" s="2" t="s">
        <v>43</v>
      </c>
      <c r="BW1" s="2" t="s">
        <v>44</v>
      </c>
      <c r="BX1" s="2" t="s">
        <v>45</v>
      </c>
      <c r="BY1" s="2" t="s">
        <v>46</v>
      </c>
      <c r="BZ1" s="2" t="s">
        <v>47</v>
      </c>
      <c r="CA1" s="2" t="s">
        <v>48</v>
      </c>
      <c r="CB1" s="2" t="s">
        <v>49</v>
      </c>
      <c r="CC1" s="2" t="s">
        <v>50</v>
      </c>
      <c r="CD1" s="2" t="s">
        <v>51</v>
      </c>
    </row>
    <row r="2" spans="1:82" s="5" customFormat="1" ht="12" x14ac:dyDescent="0.2">
      <c r="A2" s="2" t="s">
        <v>262</v>
      </c>
      <c r="B2" s="3" t="s">
        <v>271</v>
      </c>
      <c r="C2" s="2" t="s">
        <v>270</v>
      </c>
      <c r="D2" s="2" t="s">
        <v>243</v>
      </c>
      <c r="E2" s="2" t="s">
        <v>263</v>
      </c>
      <c r="F2" s="3" t="s">
        <v>230</v>
      </c>
      <c r="G2" s="7" t="s">
        <v>185</v>
      </c>
      <c r="H2" s="2" t="s">
        <v>70</v>
      </c>
      <c r="I2" s="2" t="s">
        <v>70</v>
      </c>
      <c r="J2" s="8" t="s">
        <v>70</v>
      </c>
      <c r="K2" s="8" t="s">
        <v>70</v>
      </c>
      <c r="L2" s="2" t="s">
        <v>70</v>
      </c>
      <c r="M2" s="2" t="s">
        <v>70</v>
      </c>
      <c r="N2" s="8" t="s">
        <v>70</v>
      </c>
      <c r="O2" s="8" t="s">
        <v>70</v>
      </c>
      <c r="P2" s="8" t="s">
        <v>70</v>
      </c>
      <c r="Q2" s="8" t="s">
        <v>70</v>
      </c>
      <c r="R2" s="2" t="s">
        <v>70</v>
      </c>
      <c r="S2" s="2" t="s">
        <v>70</v>
      </c>
      <c r="T2" s="8" t="s">
        <v>70</v>
      </c>
      <c r="U2" s="8" t="s">
        <v>70</v>
      </c>
      <c r="V2" s="8" t="s">
        <v>70</v>
      </c>
      <c r="W2" s="8" t="s">
        <v>70</v>
      </c>
      <c r="X2" s="2" t="s">
        <v>70</v>
      </c>
      <c r="Y2" s="2" t="s">
        <v>70</v>
      </c>
      <c r="Z2" s="8"/>
      <c r="AA2" s="8"/>
      <c r="AB2" s="8" t="s">
        <v>58</v>
      </c>
      <c r="AC2" s="8" t="s">
        <v>58</v>
      </c>
      <c r="AD2" s="8" t="s">
        <v>58</v>
      </c>
      <c r="AE2" s="8" t="s">
        <v>58</v>
      </c>
      <c r="AF2" s="8" t="s">
        <v>149</v>
      </c>
      <c r="AG2" s="8" t="s">
        <v>70</v>
      </c>
      <c r="AH2" s="8"/>
      <c r="AI2" s="8" t="s">
        <v>58</v>
      </c>
      <c r="AJ2" s="8" t="s">
        <v>58</v>
      </c>
      <c r="AK2" s="8" t="s">
        <v>58</v>
      </c>
      <c r="AL2" s="8" t="s">
        <v>58</v>
      </c>
      <c r="AM2" s="8" t="s">
        <v>58</v>
      </c>
      <c r="AN2" s="8" t="s">
        <v>58</v>
      </c>
      <c r="AO2" s="8" t="s">
        <v>58</v>
      </c>
      <c r="AP2" s="8" t="s">
        <v>58</v>
      </c>
      <c r="AQ2" s="8" t="s">
        <v>58</v>
      </c>
      <c r="AR2" s="8" t="s">
        <v>58</v>
      </c>
      <c r="AS2" s="8" t="s">
        <v>58</v>
      </c>
      <c r="AT2" s="8" t="s">
        <v>58</v>
      </c>
      <c r="AU2" s="8" t="s">
        <v>58</v>
      </c>
      <c r="AV2" s="8" t="s">
        <v>58</v>
      </c>
      <c r="AW2" s="8" t="s">
        <v>58</v>
      </c>
      <c r="AX2" s="8" t="s">
        <v>58</v>
      </c>
      <c r="AY2" s="8" t="s">
        <v>58</v>
      </c>
      <c r="AZ2" s="8" t="s">
        <v>58</v>
      </c>
      <c r="BA2" s="8" t="s">
        <v>58</v>
      </c>
      <c r="BB2" s="8" t="s">
        <v>58</v>
      </c>
      <c r="BC2" s="8" t="s">
        <v>58</v>
      </c>
      <c r="BD2" s="8" t="s">
        <v>58</v>
      </c>
      <c r="BE2" s="8" t="s">
        <v>58</v>
      </c>
      <c r="BF2" s="8" t="s">
        <v>58</v>
      </c>
      <c r="BG2" s="8" t="s">
        <v>58</v>
      </c>
      <c r="BH2" s="8" t="s">
        <v>58</v>
      </c>
      <c r="BI2" s="8" t="s">
        <v>58</v>
      </c>
      <c r="BJ2" s="8" t="s">
        <v>58</v>
      </c>
      <c r="BK2" s="8" t="s">
        <v>58</v>
      </c>
      <c r="BL2" s="8" t="s">
        <v>58</v>
      </c>
      <c r="BM2" s="8" t="s">
        <v>58</v>
      </c>
      <c r="BN2" s="8" t="s">
        <v>58</v>
      </c>
      <c r="BO2" s="8" t="s">
        <v>58</v>
      </c>
      <c r="BP2" s="8" t="s">
        <v>58</v>
      </c>
      <c r="BQ2" s="8" t="s">
        <v>58</v>
      </c>
      <c r="BR2" s="8" t="s">
        <v>58</v>
      </c>
      <c r="BS2" s="8" t="s">
        <v>58</v>
      </c>
      <c r="BT2" s="8" t="s">
        <v>58</v>
      </c>
      <c r="BU2" s="8" t="s">
        <v>58</v>
      </c>
      <c r="BV2" s="8" t="s">
        <v>58</v>
      </c>
      <c r="BW2" s="8" t="s">
        <v>58</v>
      </c>
      <c r="BX2" s="8" t="s">
        <v>58</v>
      </c>
      <c r="BY2" s="8" t="s">
        <v>58</v>
      </c>
      <c r="BZ2" s="8" t="s">
        <v>58</v>
      </c>
      <c r="CA2" s="8" t="s">
        <v>58</v>
      </c>
      <c r="CB2" s="8" t="s">
        <v>58</v>
      </c>
      <c r="CC2" s="8"/>
      <c r="CD2" s="8"/>
    </row>
    <row r="3" spans="1:82" s="19" customFormat="1" ht="12" x14ac:dyDescent="0.2">
      <c r="A3" s="10" t="s">
        <v>114</v>
      </c>
      <c r="B3" s="20">
        <v>88.14</v>
      </c>
      <c r="C3" s="20">
        <v>2809.8399999999997</v>
      </c>
      <c r="D3" s="20">
        <v>-1234.0399999999997</v>
      </c>
      <c r="E3" s="20">
        <v>2809.0499999999997</v>
      </c>
      <c r="F3" s="20" t="s">
        <v>231</v>
      </c>
      <c r="G3" s="4">
        <v>1</v>
      </c>
      <c r="H3" s="12">
        <v>45.225152372822983</v>
      </c>
      <c r="I3" s="12">
        <v>0.44925648052473155</v>
      </c>
      <c r="J3" s="13">
        <v>0</v>
      </c>
      <c r="K3" s="13">
        <v>0.13944768043128697</v>
      </c>
      <c r="L3" s="12">
        <v>3.0798241288160058</v>
      </c>
      <c r="M3" s="12">
        <v>0.13226238590007389</v>
      </c>
      <c r="N3" s="12">
        <v>20.731077887374489</v>
      </c>
      <c r="O3" s="12">
        <v>0.2144594264211154</v>
      </c>
      <c r="P3" s="14">
        <v>0.26599281819390874</v>
      </c>
      <c r="Q3" s="14">
        <v>1.3557886364252633E-2</v>
      </c>
      <c r="R3" s="12">
        <v>27.2786367646376</v>
      </c>
      <c r="S3" s="12">
        <v>0.77938962184678851</v>
      </c>
      <c r="T3" s="14">
        <v>2.2990033594468176</v>
      </c>
      <c r="U3" s="14">
        <v>2.4485763976823876E-2</v>
      </c>
      <c r="V3" s="13">
        <v>0</v>
      </c>
      <c r="W3" s="13">
        <v>6.5289641473136692E-2</v>
      </c>
      <c r="X3" s="13">
        <v>0</v>
      </c>
      <c r="Y3" s="13">
        <v>0.13839847303406574</v>
      </c>
      <c r="Z3" s="14">
        <v>98.879687331291805</v>
      </c>
      <c r="AA3" s="15"/>
      <c r="AB3" s="8">
        <v>559</v>
      </c>
      <c r="AC3" s="18">
        <v>36</v>
      </c>
      <c r="AD3" s="16">
        <v>0</v>
      </c>
      <c r="AE3" s="17">
        <v>2000</v>
      </c>
      <c r="AF3" s="17">
        <v>559</v>
      </c>
      <c r="AG3" s="13">
        <v>5.5899999999999998E-2</v>
      </c>
      <c r="AH3" s="17"/>
      <c r="AI3" s="15">
        <v>711</v>
      </c>
      <c r="AJ3" s="15">
        <v>71</v>
      </c>
      <c r="AK3" s="17">
        <v>0</v>
      </c>
      <c r="AL3" s="17">
        <v>864.99999999999989</v>
      </c>
      <c r="AM3" s="17">
        <v>0</v>
      </c>
      <c r="AN3" s="17">
        <v>1800</v>
      </c>
      <c r="AO3" s="18">
        <v>1074</v>
      </c>
      <c r="AP3" s="18">
        <v>53</v>
      </c>
      <c r="AQ3" s="17">
        <v>0</v>
      </c>
      <c r="AR3" s="17">
        <v>175.00000000000003</v>
      </c>
      <c r="AS3" s="18">
        <v>115.99999999999999</v>
      </c>
      <c r="AT3" s="18">
        <v>14</v>
      </c>
      <c r="AU3" s="17">
        <v>0</v>
      </c>
      <c r="AV3" s="17">
        <v>80</v>
      </c>
      <c r="AW3" s="17">
        <v>0</v>
      </c>
      <c r="AX3" s="17">
        <v>52</v>
      </c>
      <c r="AY3" s="17">
        <v>0</v>
      </c>
      <c r="AZ3" s="17">
        <v>64</v>
      </c>
      <c r="BA3" s="18">
        <v>13</v>
      </c>
      <c r="BB3" s="18">
        <v>2.9999999999999996</v>
      </c>
      <c r="BC3" s="17">
        <v>0</v>
      </c>
      <c r="BD3" s="17">
        <v>115</v>
      </c>
      <c r="BE3" s="17">
        <v>0</v>
      </c>
      <c r="BF3" s="17">
        <v>153</v>
      </c>
      <c r="BG3" s="17">
        <v>0</v>
      </c>
      <c r="BH3" s="17">
        <v>220</v>
      </c>
      <c r="BI3" s="17">
        <v>0</v>
      </c>
      <c r="BJ3" s="17">
        <v>1600</v>
      </c>
      <c r="BK3" s="17">
        <v>0</v>
      </c>
      <c r="BL3" s="17">
        <v>2000</v>
      </c>
      <c r="BM3" s="17">
        <v>0</v>
      </c>
      <c r="BN3" s="17">
        <v>3300</v>
      </c>
      <c r="BO3" s="17">
        <v>0</v>
      </c>
      <c r="BP3" s="17">
        <v>4300</v>
      </c>
      <c r="BQ3" s="17">
        <v>0</v>
      </c>
      <c r="BR3" s="17">
        <v>561</v>
      </c>
      <c r="BS3" s="17">
        <v>0</v>
      </c>
      <c r="BT3" s="17">
        <v>354</v>
      </c>
      <c r="BU3" s="17">
        <v>0</v>
      </c>
      <c r="BV3" s="17">
        <v>349</v>
      </c>
      <c r="BW3" s="17">
        <v>0</v>
      </c>
      <c r="BX3" s="17">
        <v>743</v>
      </c>
      <c r="BY3" s="17">
        <v>0</v>
      </c>
      <c r="BZ3" s="17">
        <v>903</v>
      </c>
      <c r="CA3" s="17">
        <v>0</v>
      </c>
      <c r="CB3" s="17">
        <v>478</v>
      </c>
      <c r="CC3" s="18">
        <v>44.19</v>
      </c>
      <c r="CD3" s="18">
        <v>0.51</v>
      </c>
    </row>
    <row r="4" spans="1:82" s="19" customFormat="1" ht="12" x14ac:dyDescent="0.2">
      <c r="A4" s="10" t="s">
        <v>257</v>
      </c>
      <c r="B4" s="20">
        <v>88.14</v>
      </c>
      <c r="C4" s="20">
        <v>2809.8399999999997</v>
      </c>
      <c r="D4" s="20">
        <v>-1234.0399999999997</v>
      </c>
      <c r="E4" s="20">
        <v>2809.0499999999997</v>
      </c>
      <c r="F4" s="20" t="s">
        <v>231</v>
      </c>
      <c r="G4" s="4">
        <v>3</v>
      </c>
      <c r="H4" s="12">
        <v>40.796767064793485</v>
      </c>
      <c r="I4" s="12">
        <v>0.51343597774255034</v>
      </c>
      <c r="J4" s="13">
        <v>0</v>
      </c>
      <c r="K4" s="13">
        <v>0.18048132802231162</v>
      </c>
      <c r="L4" s="12">
        <v>2.4940907055442501</v>
      </c>
      <c r="M4" s="12">
        <v>0.13226238590007389</v>
      </c>
      <c r="N4" s="12">
        <v>20.087699608111144</v>
      </c>
      <c r="O4" s="12">
        <v>0.25735131170533848</v>
      </c>
      <c r="P4" s="14">
        <v>0.25191844092054178</v>
      </c>
      <c r="Q4" s="14">
        <v>1.471999090976E-2</v>
      </c>
      <c r="R4" s="12">
        <v>22.336974906970728</v>
      </c>
      <c r="S4" s="12">
        <v>0.89546892722822524</v>
      </c>
      <c r="T4" s="14">
        <v>2.2911679149742339</v>
      </c>
      <c r="U4" s="14">
        <v>2.9382916772188652E-2</v>
      </c>
      <c r="V4" s="13">
        <v>0</v>
      </c>
      <c r="W4" s="13">
        <v>8.9984063063529712E-2</v>
      </c>
      <c r="X4" s="13">
        <v>0</v>
      </c>
      <c r="Y4" s="13">
        <v>0.19109987832849473</v>
      </c>
      <c r="Z4" s="14">
        <v>88.258618641314385</v>
      </c>
      <c r="AA4" s="15"/>
      <c r="AB4" s="8">
        <v>193</v>
      </c>
      <c r="AC4" s="18">
        <v>40</v>
      </c>
      <c r="AD4" s="16">
        <v>0</v>
      </c>
      <c r="AE4" s="17">
        <v>2600</v>
      </c>
      <c r="AF4" s="17">
        <v>193</v>
      </c>
      <c r="AG4" s="13">
        <v>1.9300000000000001E-2</v>
      </c>
      <c r="AH4" s="17"/>
      <c r="AI4" s="15">
        <v>551</v>
      </c>
      <c r="AJ4" s="15">
        <v>73</v>
      </c>
      <c r="AK4" s="17">
        <v>0</v>
      </c>
      <c r="AL4" s="17">
        <v>939</v>
      </c>
      <c r="AM4" s="17">
        <v>0</v>
      </c>
      <c r="AN4" s="17">
        <v>2000</v>
      </c>
      <c r="AO4" s="18">
        <v>1019.9999999999999</v>
      </c>
      <c r="AP4" s="18">
        <v>57.999999999999993</v>
      </c>
      <c r="AQ4" s="17">
        <v>0</v>
      </c>
      <c r="AR4" s="17">
        <v>191.99999999999997</v>
      </c>
      <c r="AS4" s="18">
        <v>100</v>
      </c>
      <c r="AT4" s="18">
        <v>15</v>
      </c>
      <c r="AU4" s="17">
        <v>0</v>
      </c>
      <c r="AV4" s="17">
        <v>92</v>
      </c>
      <c r="AW4" s="17">
        <v>0</v>
      </c>
      <c r="AX4" s="17">
        <v>50</v>
      </c>
      <c r="AY4" s="17">
        <v>0</v>
      </c>
      <c r="AZ4" s="17">
        <v>78</v>
      </c>
      <c r="BA4" s="18">
        <v>17</v>
      </c>
      <c r="BB4" s="18">
        <v>2.9999999999999996</v>
      </c>
      <c r="BC4" s="17">
        <v>0</v>
      </c>
      <c r="BD4" s="17">
        <v>134</v>
      </c>
      <c r="BE4" s="17">
        <v>0</v>
      </c>
      <c r="BF4" s="17">
        <v>185.99999999999997</v>
      </c>
      <c r="BG4" s="17">
        <v>0</v>
      </c>
      <c r="BH4" s="17">
        <v>257</v>
      </c>
      <c r="BI4" s="17">
        <v>0</v>
      </c>
      <c r="BJ4" s="17">
        <v>1900</v>
      </c>
      <c r="BK4" s="17">
        <v>0</v>
      </c>
      <c r="BL4" s="17">
        <v>2300</v>
      </c>
      <c r="BM4" s="17">
        <v>0</v>
      </c>
      <c r="BN4" s="17">
        <v>3900</v>
      </c>
      <c r="BO4" s="17">
        <v>0</v>
      </c>
      <c r="BP4" s="17">
        <v>4900</v>
      </c>
      <c r="BQ4" s="17">
        <v>0</v>
      </c>
      <c r="BR4" s="17">
        <v>696</v>
      </c>
      <c r="BS4" s="17">
        <v>0</v>
      </c>
      <c r="BT4" s="17">
        <v>416</v>
      </c>
      <c r="BU4" s="17">
        <v>0</v>
      </c>
      <c r="BV4" s="17">
        <v>400.99999999999994</v>
      </c>
      <c r="BW4" s="17">
        <v>0</v>
      </c>
      <c r="BX4" s="17">
        <v>859</v>
      </c>
      <c r="BY4" s="17">
        <v>0</v>
      </c>
      <c r="BZ4" s="17">
        <v>1049</v>
      </c>
      <c r="CA4" s="17">
        <v>0</v>
      </c>
      <c r="CB4" s="17">
        <v>572</v>
      </c>
      <c r="CC4" s="18">
        <v>50.07</v>
      </c>
      <c r="CD4" s="18">
        <v>0.6</v>
      </c>
    </row>
    <row r="5" spans="1:82" s="19" customFormat="1" ht="12" x14ac:dyDescent="0.2">
      <c r="A5" s="10" t="s">
        <v>266</v>
      </c>
      <c r="B5" s="20"/>
      <c r="C5" s="18"/>
      <c r="D5" s="20"/>
      <c r="E5" s="20"/>
      <c r="F5" s="20"/>
      <c r="G5" s="4"/>
      <c r="H5" s="20">
        <f>100*(H4-H3)/H4</f>
        <v>-10.854745673833246</v>
      </c>
      <c r="I5" s="20">
        <f t="shared" ref="I5:O5" si="0">100*(I4-I3)/I4</f>
        <v>12.5</v>
      </c>
      <c r="J5" s="20" t="e">
        <f t="shared" si="0"/>
        <v>#DIV/0!</v>
      </c>
      <c r="K5" s="20">
        <f t="shared" si="0"/>
        <v>22.735674676524962</v>
      </c>
      <c r="L5" s="20">
        <f t="shared" si="0"/>
        <v>-23.484848484848484</v>
      </c>
      <c r="M5" s="20">
        <f t="shared" si="0"/>
        <v>0</v>
      </c>
      <c r="N5" s="20">
        <f t="shared" si="0"/>
        <v>-3.2028469750889621</v>
      </c>
      <c r="O5" s="20">
        <f t="shared" si="0"/>
        <v>16.666666666666668</v>
      </c>
      <c r="P5" s="20">
        <f t="shared" ref="P5:Z5" si="1">100*(P4-P3)/P4</f>
        <v>-5.5868785238339109</v>
      </c>
      <c r="Q5" s="20">
        <f t="shared" si="1"/>
        <v>7.8947368421052548</v>
      </c>
      <c r="R5" s="20">
        <f t="shared" si="1"/>
        <v>-22.123236822568671</v>
      </c>
      <c r="S5" s="20">
        <f t="shared" si="1"/>
        <v>12.962962962962978</v>
      </c>
      <c r="T5" s="20">
        <f t="shared" si="1"/>
        <v>-0.34198473282442854</v>
      </c>
      <c r="U5" s="20">
        <f t="shared" si="1"/>
        <v>16.666666666666668</v>
      </c>
      <c r="V5" s="20" t="e">
        <f t="shared" si="1"/>
        <v>#DIV/0!</v>
      </c>
      <c r="W5" s="20">
        <f t="shared" si="1"/>
        <v>27.443105756358761</v>
      </c>
      <c r="X5" s="20" t="e">
        <f t="shared" si="1"/>
        <v>#DIV/0!</v>
      </c>
      <c r="Y5" s="20">
        <f t="shared" si="1"/>
        <v>27.577937649880088</v>
      </c>
      <c r="Z5" s="20">
        <f t="shared" si="1"/>
        <v>-12.034030051095353</v>
      </c>
      <c r="AA5" s="20"/>
      <c r="AB5" s="20">
        <f t="shared" ref="AB5:AG5" si="2">100*(AB4-AB3)/AB4</f>
        <v>-189.63730569948186</v>
      </c>
      <c r="AC5" s="20">
        <f t="shared" si="2"/>
        <v>10</v>
      </c>
      <c r="AD5" s="20" t="e">
        <f t="shared" si="2"/>
        <v>#DIV/0!</v>
      </c>
      <c r="AE5" s="20">
        <f t="shared" si="2"/>
        <v>23.076923076923077</v>
      </c>
      <c r="AF5" s="20">
        <f t="shared" si="2"/>
        <v>-189.63730569948186</v>
      </c>
      <c r="AG5" s="20">
        <f t="shared" si="2"/>
        <v>-189.63730569948183</v>
      </c>
      <c r="AH5" s="20"/>
      <c r="AI5" s="20">
        <f t="shared" ref="AI5:CD5" si="3">100*(AI4-AI3)/AI4</f>
        <v>-29.038112522686024</v>
      </c>
      <c r="AJ5" s="20">
        <f t="shared" si="3"/>
        <v>2.7397260273972601</v>
      </c>
      <c r="AK5" s="20" t="e">
        <f t="shared" si="3"/>
        <v>#DIV/0!</v>
      </c>
      <c r="AL5" s="20">
        <f t="shared" si="3"/>
        <v>7.8807241746538983</v>
      </c>
      <c r="AM5" s="20" t="e">
        <f t="shared" si="3"/>
        <v>#DIV/0!</v>
      </c>
      <c r="AN5" s="20">
        <f t="shared" si="3"/>
        <v>10</v>
      </c>
      <c r="AO5" s="20">
        <f t="shared" si="3"/>
        <v>-5.2941176470588349</v>
      </c>
      <c r="AP5" s="20">
        <f t="shared" si="3"/>
        <v>8.6206896551724039</v>
      </c>
      <c r="AQ5" s="20" t="e">
        <f t="shared" si="3"/>
        <v>#DIV/0!</v>
      </c>
      <c r="AR5" s="20">
        <f t="shared" si="3"/>
        <v>8.8541666666666377</v>
      </c>
      <c r="AS5" s="20">
        <f t="shared" si="3"/>
        <v>-15.999999999999986</v>
      </c>
      <c r="AT5" s="20">
        <f t="shared" si="3"/>
        <v>6.666666666666667</v>
      </c>
      <c r="AU5" s="20" t="e">
        <f t="shared" si="3"/>
        <v>#DIV/0!</v>
      </c>
      <c r="AV5" s="20">
        <f t="shared" si="3"/>
        <v>13.043478260869565</v>
      </c>
      <c r="AW5" s="20" t="e">
        <f t="shared" si="3"/>
        <v>#DIV/0!</v>
      </c>
      <c r="AX5" s="20">
        <f t="shared" si="3"/>
        <v>-4</v>
      </c>
      <c r="AY5" s="20" t="e">
        <f t="shared" si="3"/>
        <v>#DIV/0!</v>
      </c>
      <c r="AZ5" s="20">
        <f t="shared" si="3"/>
        <v>17.948717948717949</v>
      </c>
      <c r="BA5" s="20">
        <f t="shared" si="3"/>
        <v>23.529411764705884</v>
      </c>
      <c r="BB5" s="20">
        <f t="shared" si="3"/>
        <v>0</v>
      </c>
      <c r="BC5" s="20" t="e">
        <f t="shared" si="3"/>
        <v>#DIV/0!</v>
      </c>
      <c r="BD5" s="20">
        <f t="shared" si="3"/>
        <v>14.17910447761194</v>
      </c>
      <c r="BE5" s="20" t="e">
        <f t="shared" si="3"/>
        <v>#DIV/0!</v>
      </c>
      <c r="BF5" s="20">
        <f t="shared" si="3"/>
        <v>17.741935483870957</v>
      </c>
      <c r="BG5" s="20" t="e">
        <f t="shared" si="3"/>
        <v>#DIV/0!</v>
      </c>
      <c r="BH5" s="20">
        <f t="shared" si="3"/>
        <v>14.396887159533074</v>
      </c>
      <c r="BI5" s="20" t="e">
        <f t="shared" si="3"/>
        <v>#DIV/0!</v>
      </c>
      <c r="BJ5" s="20">
        <f t="shared" si="3"/>
        <v>15.789473684210526</v>
      </c>
      <c r="BK5" s="20" t="e">
        <f t="shared" si="3"/>
        <v>#DIV/0!</v>
      </c>
      <c r="BL5" s="20">
        <f t="shared" si="3"/>
        <v>13.043478260869565</v>
      </c>
      <c r="BM5" s="20" t="e">
        <f t="shared" si="3"/>
        <v>#DIV/0!</v>
      </c>
      <c r="BN5" s="20">
        <f t="shared" si="3"/>
        <v>15.384615384615385</v>
      </c>
      <c r="BO5" s="20" t="e">
        <f t="shared" si="3"/>
        <v>#DIV/0!</v>
      </c>
      <c r="BP5" s="20">
        <f t="shared" si="3"/>
        <v>12.244897959183673</v>
      </c>
      <c r="BQ5" s="20" t="e">
        <f t="shared" si="3"/>
        <v>#DIV/0!</v>
      </c>
      <c r="BR5" s="20">
        <f t="shared" si="3"/>
        <v>19.396551724137932</v>
      </c>
      <c r="BS5" s="20" t="e">
        <f t="shared" si="3"/>
        <v>#DIV/0!</v>
      </c>
      <c r="BT5" s="20">
        <f t="shared" si="3"/>
        <v>14.903846153846153</v>
      </c>
      <c r="BU5" s="20" t="e">
        <f t="shared" si="3"/>
        <v>#DIV/0!</v>
      </c>
      <c r="BV5" s="20">
        <f t="shared" si="3"/>
        <v>12.967581047381534</v>
      </c>
      <c r="BW5" s="20" t="e">
        <f t="shared" si="3"/>
        <v>#DIV/0!</v>
      </c>
      <c r="BX5" s="20">
        <f t="shared" si="3"/>
        <v>13.50407450523865</v>
      </c>
      <c r="BY5" s="20" t="e">
        <f t="shared" si="3"/>
        <v>#DIV/0!</v>
      </c>
      <c r="BZ5" s="20">
        <f t="shared" si="3"/>
        <v>13.918017159199238</v>
      </c>
      <c r="CA5" s="20" t="e">
        <f t="shared" si="3"/>
        <v>#DIV/0!</v>
      </c>
      <c r="CB5" s="20">
        <f t="shared" si="3"/>
        <v>16.433566433566433</v>
      </c>
      <c r="CC5" s="20">
        <f t="shared" si="3"/>
        <v>11.743559017375679</v>
      </c>
      <c r="CD5" s="20">
        <f t="shared" si="3"/>
        <v>14.999999999999995</v>
      </c>
    </row>
    <row r="6" spans="1:82" s="19" customFormat="1" ht="12" x14ac:dyDescent="0.2">
      <c r="A6" s="10" t="s">
        <v>268</v>
      </c>
      <c r="B6" s="18"/>
      <c r="C6" s="18"/>
      <c r="D6" s="18"/>
      <c r="E6" s="18"/>
      <c r="F6" s="18"/>
      <c r="G6" s="18"/>
      <c r="H6" s="12">
        <f>100*_xlfn.STDEV.S(H4,H3)/((H4+H3)/2)</f>
        <v>7.2803334347483384</v>
      </c>
      <c r="I6" s="12">
        <f t="shared" ref="I6:O6" si="4">100*_xlfn.STDEV.S(I4,I3)/((I4+I3)/2)</f>
        <v>9.4280904158206322</v>
      </c>
      <c r="J6" s="12" t="e">
        <f t="shared" si="4"/>
        <v>#DIV/0!</v>
      </c>
      <c r="K6" s="12">
        <f t="shared" si="4"/>
        <v>18.138505544513965</v>
      </c>
      <c r="L6" s="12">
        <f t="shared" si="4"/>
        <v>14.861227265615657</v>
      </c>
      <c r="M6" s="12">
        <f t="shared" si="4"/>
        <v>0</v>
      </c>
      <c r="N6" s="12">
        <f t="shared" si="4"/>
        <v>2.2290581543533858</v>
      </c>
      <c r="O6" s="12">
        <f t="shared" si="4"/>
        <v>12.8564869306645</v>
      </c>
      <c r="P6" s="12">
        <f t="shared" ref="P6:CA6" si="5">100*_xlfn.STDEV.S(P4,P3)/((P4+P3)/2)</f>
        <v>3.8431632585057791</v>
      </c>
      <c r="Q6" s="12">
        <f t="shared" si="5"/>
        <v>5.811836557697645</v>
      </c>
      <c r="R6" s="12">
        <f t="shared" si="5"/>
        <v>14.085415828448609</v>
      </c>
      <c r="S6" s="12">
        <f t="shared" si="5"/>
        <v>9.8014801352590855</v>
      </c>
      <c r="T6" s="12">
        <f t="shared" si="5"/>
        <v>0.24140693620951523</v>
      </c>
      <c r="U6" s="12">
        <f t="shared" si="5"/>
        <v>12.856486930664502</v>
      </c>
      <c r="V6" s="12" t="e">
        <f t="shared" si="5"/>
        <v>#DIV/0!</v>
      </c>
      <c r="W6" s="12">
        <f t="shared" si="5"/>
        <v>22.491371628121474</v>
      </c>
      <c r="X6" s="12" t="e">
        <f t="shared" si="5"/>
        <v>#DIV/0!</v>
      </c>
      <c r="Y6" s="12">
        <f t="shared" si="5"/>
        <v>22.619549328637852</v>
      </c>
      <c r="Z6" s="12">
        <f t="shared" si="5"/>
        <v>8.0263948688629494</v>
      </c>
      <c r="AA6" s="12"/>
      <c r="AB6" s="12">
        <f t="shared" si="5"/>
        <v>68.830074977201164</v>
      </c>
      <c r="AC6" s="12">
        <f t="shared" si="5"/>
        <v>7.4432292756478686</v>
      </c>
      <c r="AD6" s="12" t="e">
        <f t="shared" si="5"/>
        <v>#DIV/0!</v>
      </c>
      <c r="AE6" s="12">
        <f t="shared" si="5"/>
        <v>18.446263857040371</v>
      </c>
      <c r="AF6" s="12">
        <f t="shared" si="5"/>
        <v>68.830074977201164</v>
      </c>
      <c r="AG6" s="12">
        <f t="shared" si="5"/>
        <v>68.830074977201164</v>
      </c>
      <c r="AH6" s="12"/>
      <c r="AI6" s="12">
        <f t="shared" si="5"/>
        <v>17.929807446885516</v>
      </c>
      <c r="AJ6" s="12">
        <f t="shared" si="5"/>
        <v>1.9641855032959654</v>
      </c>
      <c r="AK6" s="12" t="e">
        <f t="shared" si="5"/>
        <v>#DIV/0!</v>
      </c>
      <c r="AL6" s="12">
        <f t="shared" si="5"/>
        <v>5.801097761397406</v>
      </c>
      <c r="AM6" s="12" t="e">
        <f t="shared" si="5"/>
        <v>#DIV/0!</v>
      </c>
      <c r="AN6" s="12">
        <f t="shared" si="5"/>
        <v>7.4432292756478695</v>
      </c>
      <c r="AO6" s="12">
        <f t="shared" si="5"/>
        <v>3.646969072022316</v>
      </c>
      <c r="AP6" s="12">
        <f t="shared" si="5"/>
        <v>6.3703313620409601</v>
      </c>
      <c r="AQ6" s="12" t="e">
        <f t="shared" si="5"/>
        <v>#DIV/0!</v>
      </c>
      <c r="AR6" s="12">
        <f t="shared" si="5"/>
        <v>6.5508530137173127</v>
      </c>
      <c r="AS6" s="12">
        <f t="shared" si="5"/>
        <v>10.475656017578471</v>
      </c>
      <c r="AT6" s="12">
        <f t="shared" si="5"/>
        <v>4.8765984909417073</v>
      </c>
      <c r="AU6" s="12" t="e">
        <f t="shared" si="5"/>
        <v>#DIV/0!</v>
      </c>
      <c r="AV6" s="12">
        <f t="shared" si="5"/>
        <v>9.866606249114616</v>
      </c>
      <c r="AW6" s="12" t="e">
        <f t="shared" si="5"/>
        <v>#DIV/0!</v>
      </c>
      <c r="AX6" s="12">
        <f t="shared" si="5"/>
        <v>2.7729677693590098</v>
      </c>
      <c r="AY6" s="12" t="e">
        <f t="shared" si="5"/>
        <v>#DIV/0!</v>
      </c>
      <c r="AZ6" s="12">
        <f t="shared" si="5"/>
        <v>13.942950614946009</v>
      </c>
      <c r="BA6" s="12">
        <f t="shared" si="5"/>
        <v>18.856180831641268</v>
      </c>
      <c r="BB6" s="12">
        <f t="shared" si="5"/>
        <v>0</v>
      </c>
      <c r="BC6" s="12" t="e">
        <f t="shared" si="5"/>
        <v>#DIV/0!</v>
      </c>
      <c r="BD6" s="12">
        <f t="shared" si="5"/>
        <v>10.79118782533687</v>
      </c>
      <c r="BE6" s="12" t="e">
        <f t="shared" si="5"/>
        <v>#DIV/0!</v>
      </c>
      <c r="BF6" s="12">
        <f t="shared" si="5"/>
        <v>13.766680695667285</v>
      </c>
      <c r="BG6" s="12" t="e">
        <f t="shared" si="5"/>
        <v>#DIV/0!</v>
      </c>
      <c r="BH6" s="12">
        <f t="shared" si="5"/>
        <v>10.969790735388788</v>
      </c>
      <c r="BI6" s="12" t="e">
        <f t="shared" si="5"/>
        <v>#DIV/0!</v>
      </c>
      <c r="BJ6" s="12">
        <f t="shared" si="5"/>
        <v>12.121830534626531</v>
      </c>
      <c r="BK6" s="12" t="e">
        <f t="shared" si="5"/>
        <v>#DIV/0!</v>
      </c>
      <c r="BL6" s="12">
        <f t="shared" si="5"/>
        <v>9.8666062491146178</v>
      </c>
      <c r="BM6" s="12" t="e">
        <f t="shared" si="5"/>
        <v>#DIV/0!</v>
      </c>
      <c r="BN6" s="12">
        <f t="shared" si="5"/>
        <v>11.785113019775793</v>
      </c>
      <c r="BO6" s="12" t="e">
        <f t="shared" si="5"/>
        <v>#DIV/0!</v>
      </c>
      <c r="BP6" s="12">
        <f t="shared" si="5"/>
        <v>9.2231319285201856</v>
      </c>
      <c r="BQ6" s="12" t="e">
        <f t="shared" si="5"/>
        <v>#DIV/0!</v>
      </c>
      <c r="BR6" s="12">
        <f t="shared" si="5"/>
        <v>15.188451147205079</v>
      </c>
      <c r="BS6" s="12" t="e">
        <f t="shared" si="5"/>
        <v>#DIV/0!</v>
      </c>
      <c r="BT6" s="12">
        <f t="shared" si="5"/>
        <v>11.387174138588557</v>
      </c>
      <c r="BU6" s="12" t="e">
        <f t="shared" si="5"/>
        <v>#DIV/0!</v>
      </c>
      <c r="BV6" s="12">
        <f t="shared" si="5"/>
        <v>9.8052140324534491</v>
      </c>
      <c r="BW6" s="12" t="e">
        <f t="shared" si="5"/>
        <v>#DIV/0!</v>
      </c>
      <c r="BX6" s="12">
        <f t="shared" si="5"/>
        <v>10.240248017183459</v>
      </c>
      <c r="BY6" s="12" t="e">
        <f t="shared" si="5"/>
        <v>#DIV/0!</v>
      </c>
      <c r="BZ6" s="12">
        <f t="shared" si="5"/>
        <v>10.577621931684009</v>
      </c>
      <c r="CA6" s="12" t="e">
        <f t="shared" si="5"/>
        <v>#DIV/0!</v>
      </c>
      <c r="CB6" s="12">
        <f>100*_xlfn.STDEV.S(CB4,CB3)/((CB4+CB3)/2)</f>
        <v>12.660578558387709</v>
      </c>
      <c r="CC6" s="12">
        <f>100*_xlfn.STDEV.S(CC4,CC3)/((CC4+CC3)/2)</f>
        <v>8.821956022441972</v>
      </c>
      <c r="CD6" s="12">
        <f>100*_xlfn.STDEV.S(CD4,CD3)/((CD4+CD3)/2)</f>
        <v>11.466596451673741</v>
      </c>
    </row>
    <row r="7" spans="1:82" s="19" customFormat="1" ht="12" x14ac:dyDescent="0.2">
      <c r="A7" s="10" t="s">
        <v>267</v>
      </c>
      <c r="B7" s="18"/>
      <c r="C7" s="18"/>
      <c r="D7" s="18"/>
      <c r="E7" s="18"/>
      <c r="F7" s="18"/>
      <c r="G7" s="18"/>
      <c r="H7" s="12">
        <f>_xlfn.STDEV.S(H4,H3)</f>
        <v>3.131341281014536</v>
      </c>
      <c r="I7" s="12">
        <f t="shared" ref="I7:O7" si="6">_xlfn.STDEV.S(I4,I3)</f>
        <v>4.5381757695862827E-2</v>
      </c>
      <c r="J7" s="12">
        <f t="shared" si="6"/>
        <v>0</v>
      </c>
      <c r="K7" s="12">
        <f t="shared" si="6"/>
        <v>2.9015170468432269E-2</v>
      </c>
      <c r="L7" s="12">
        <f t="shared" si="6"/>
        <v>0.41417607556307101</v>
      </c>
      <c r="M7" s="12">
        <f t="shared" si="6"/>
        <v>0</v>
      </c>
      <c r="N7" s="12">
        <f t="shared" si="6"/>
        <v>0.45493714413524367</v>
      </c>
      <c r="O7" s="12">
        <f t="shared" si="6"/>
        <v>3.0329142942349629E-2</v>
      </c>
      <c r="P7" s="12">
        <f t="shared" ref="P7:CA7" si="7">_xlfn.STDEV.S(P4,P3)</f>
        <v>9.9520876109756139E-3</v>
      </c>
      <c r="Q7" s="12">
        <f t="shared" si="7"/>
        <v>8.2173200457597018E-4</v>
      </c>
      <c r="R7" s="12">
        <f t="shared" si="7"/>
        <v>3.4942826098871573</v>
      </c>
      <c r="S7" s="12">
        <f t="shared" si="7"/>
        <v>8.2080463990638022E-2</v>
      </c>
      <c r="T7" s="12">
        <f t="shared" si="7"/>
        <v>5.5404959201745601E-3</v>
      </c>
      <c r="U7" s="12">
        <f t="shared" si="7"/>
        <v>3.4628099501090902E-3</v>
      </c>
      <c r="V7" s="12">
        <f t="shared" si="7"/>
        <v>0</v>
      </c>
      <c r="W7" s="12">
        <f t="shared" si="7"/>
        <v>1.7461592964046476E-2</v>
      </c>
      <c r="X7" s="12">
        <f t="shared" si="7"/>
        <v>0</v>
      </c>
      <c r="Y7" s="12">
        <f t="shared" si="7"/>
        <v>3.7265521061751419E-2</v>
      </c>
      <c r="Z7" s="12">
        <f t="shared" si="7"/>
        <v>7.510229694131155</v>
      </c>
      <c r="AA7" s="12"/>
      <c r="AB7" s="12">
        <f t="shared" si="7"/>
        <v>258.80108191427638</v>
      </c>
      <c r="AC7" s="12">
        <f t="shared" si="7"/>
        <v>2.8284271247461903</v>
      </c>
      <c r="AD7" s="12">
        <f t="shared" si="7"/>
        <v>0</v>
      </c>
      <c r="AE7" s="12">
        <f t="shared" si="7"/>
        <v>424.26406871192853</v>
      </c>
      <c r="AF7" s="12">
        <f t="shared" si="7"/>
        <v>258.80108191427638</v>
      </c>
      <c r="AG7" s="12">
        <f t="shared" si="7"/>
        <v>2.588010819142764E-2</v>
      </c>
      <c r="AH7" s="12"/>
      <c r="AI7" s="12">
        <f t="shared" si="7"/>
        <v>113.13708498984761</v>
      </c>
      <c r="AJ7" s="12">
        <f t="shared" si="7"/>
        <v>1.4142135623730951</v>
      </c>
      <c r="AK7" s="12">
        <f t="shared" si="7"/>
        <v>0</v>
      </c>
      <c r="AL7" s="12">
        <f t="shared" si="7"/>
        <v>52.325901807804598</v>
      </c>
      <c r="AM7" s="12">
        <f t="shared" si="7"/>
        <v>0</v>
      </c>
      <c r="AN7" s="12">
        <f t="shared" si="7"/>
        <v>141.42135623730951</v>
      </c>
      <c r="AO7" s="12">
        <f t="shared" si="7"/>
        <v>38.183766184073647</v>
      </c>
      <c r="AP7" s="12">
        <f t="shared" si="7"/>
        <v>3.5355339059327324</v>
      </c>
      <c r="AQ7" s="12">
        <f t="shared" si="7"/>
        <v>0</v>
      </c>
      <c r="AR7" s="12">
        <f t="shared" si="7"/>
        <v>12.020815280171268</v>
      </c>
      <c r="AS7" s="12">
        <f t="shared" si="7"/>
        <v>11.313708498984751</v>
      </c>
      <c r="AT7" s="12">
        <f t="shared" si="7"/>
        <v>0.70710678118654757</v>
      </c>
      <c r="AU7" s="12">
        <f t="shared" si="7"/>
        <v>0</v>
      </c>
      <c r="AV7" s="12">
        <f t="shared" si="7"/>
        <v>8.4852813742385695</v>
      </c>
      <c r="AW7" s="12">
        <f t="shared" si="7"/>
        <v>0</v>
      </c>
      <c r="AX7" s="12">
        <f t="shared" si="7"/>
        <v>1.4142135623730951</v>
      </c>
      <c r="AY7" s="12">
        <f t="shared" si="7"/>
        <v>0</v>
      </c>
      <c r="AZ7" s="12">
        <f t="shared" si="7"/>
        <v>9.8994949366116654</v>
      </c>
      <c r="BA7" s="12">
        <f t="shared" si="7"/>
        <v>2.8284271247461903</v>
      </c>
      <c r="BB7" s="12">
        <f t="shared" si="7"/>
        <v>0</v>
      </c>
      <c r="BC7" s="12">
        <f t="shared" si="7"/>
        <v>0</v>
      </c>
      <c r="BD7" s="12">
        <f t="shared" si="7"/>
        <v>13.435028842544403</v>
      </c>
      <c r="BE7" s="12">
        <f t="shared" si="7"/>
        <v>0</v>
      </c>
      <c r="BF7" s="12">
        <f t="shared" si="7"/>
        <v>23.334523779156047</v>
      </c>
      <c r="BG7" s="12">
        <f t="shared" si="7"/>
        <v>0</v>
      </c>
      <c r="BH7" s="12">
        <f t="shared" si="7"/>
        <v>26.16295090390226</v>
      </c>
      <c r="BI7" s="12">
        <f t="shared" si="7"/>
        <v>0</v>
      </c>
      <c r="BJ7" s="12">
        <f t="shared" si="7"/>
        <v>212.13203435596427</v>
      </c>
      <c r="BK7" s="12">
        <f t="shared" si="7"/>
        <v>0</v>
      </c>
      <c r="BL7" s="12">
        <f t="shared" si="7"/>
        <v>212.13203435596427</v>
      </c>
      <c r="BM7" s="12">
        <f t="shared" si="7"/>
        <v>0</v>
      </c>
      <c r="BN7" s="12">
        <f t="shared" si="7"/>
        <v>424.26406871192853</v>
      </c>
      <c r="BO7" s="12">
        <f t="shared" si="7"/>
        <v>0</v>
      </c>
      <c r="BP7" s="12">
        <f t="shared" si="7"/>
        <v>424.26406871192853</v>
      </c>
      <c r="BQ7" s="12">
        <f t="shared" si="7"/>
        <v>0</v>
      </c>
      <c r="BR7" s="12">
        <f t="shared" si="7"/>
        <v>95.459415460183919</v>
      </c>
      <c r="BS7" s="12">
        <f t="shared" si="7"/>
        <v>0</v>
      </c>
      <c r="BT7" s="12">
        <f t="shared" si="7"/>
        <v>43.840620433565945</v>
      </c>
      <c r="BU7" s="12">
        <f t="shared" si="7"/>
        <v>0</v>
      </c>
      <c r="BV7" s="12">
        <f t="shared" si="7"/>
        <v>36.769552621700434</v>
      </c>
      <c r="BW7" s="12">
        <f t="shared" si="7"/>
        <v>0</v>
      </c>
      <c r="BX7" s="12">
        <f t="shared" si="7"/>
        <v>82.024386617639507</v>
      </c>
      <c r="BY7" s="12">
        <f t="shared" si="7"/>
        <v>0</v>
      </c>
      <c r="BZ7" s="12">
        <f t="shared" si="7"/>
        <v>103.23759005323593</v>
      </c>
      <c r="CA7" s="12">
        <f t="shared" si="7"/>
        <v>0</v>
      </c>
      <c r="CB7" s="12">
        <f>_xlfn.STDEV.S(CB4,CB3)</f>
        <v>66.468037431535464</v>
      </c>
      <c r="CC7" s="12">
        <f>_xlfn.STDEV.S(CC4,CC3)</f>
        <v>4.1577878733769014</v>
      </c>
      <c r="CD7" s="12">
        <f>_xlfn.STDEV.S(CD4,CD3)</f>
        <v>6.363961030678926E-2</v>
      </c>
    </row>
    <row r="8" spans="1:82" x14ac:dyDescent="0.25">
      <c r="A8" s="35"/>
    </row>
    <row r="9" spans="1:82" s="19" customFormat="1" ht="12" x14ac:dyDescent="0.2">
      <c r="A9" s="6" t="s">
        <v>106</v>
      </c>
      <c r="B9" s="20">
        <v>104.73</v>
      </c>
      <c r="C9" s="9">
        <v>2826.43</v>
      </c>
      <c r="D9" s="9">
        <v>-1250.6299999999999</v>
      </c>
      <c r="E9" s="9">
        <v>2827.6299999999997</v>
      </c>
      <c r="F9" s="20" t="s">
        <v>232</v>
      </c>
      <c r="G9" s="4">
        <v>1</v>
      </c>
      <c r="H9" s="12">
        <v>40.540049075922205</v>
      </c>
      <c r="I9" s="12">
        <v>0.42786331478545869</v>
      </c>
      <c r="J9" s="14">
        <v>0.16697024893746204</v>
      </c>
      <c r="K9" s="14">
        <v>4.8539802638163293E-2</v>
      </c>
      <c r="L9" s="12">
        <v>18.38447164011027</v>
      </c>
      <c r="M9" s="12">
        <v>0.28341939835730112</v>
      </c>
      <c r="N9" s="12">
        <v>8.6212689421288395</v>
      </c>
      <c r="O9" s="12">
        <v>0.11437836075792822</v>
      </c>
      <c r="P9" s="14">
        <v>9.9553622731797894E-2</v>
      </c>
      <c r="Q9" s="14">
        <v>1.1362800000516492E-2</v>
      </c>
      <c r="R9" s="12">
        <v>8.191882408347098</v>
      </c>
      <c r="S9" s="12">
        <v>0.72964134811188719</v>
      </c>
      <c r="T9" s="14">
        <v>14.271702432205913</v>
      </c>
      <c r="U9" s="14">
        <v>0.15391051642575007</v>
      </c>
      <c r="V9" s="13">
        <v>0</v>
      </c>
      <c r="W9" s="13">
        <v>6.3603193169402536E-2</v>
      </c>
      <c r="X9" s="13">
        <v>0</v>
      </c>
      <c r="Y9" s="13">
        <v>0.14916789063770994</v>
      </c>
      <c r="Z9" s="14">
        <v>90.275898370383587</v>
      </c>
      <c r="AA9" s="17"/>
      <c r="AB9" s="16">
        <v>0</v>
      </c>
      <c r="AC9" s="17">
        <v>225.99999999999997</v>
      </c>
      <c r="AD9" s="16">
        <v>0</v>
      </c>
      <c r="AE9" s="17">
        <v>1700.0000000000002</v>
      </c>
      <c r="AF9" s="17">
        <v>0</v>
      </c>
      <c r="AG9" s="13">
        <v>0</v>
      </c>
      <c r="AH9" s="17"/>
      <c r="AI9" s="17">
        <v>0</v>
      </c>
      <c r="AJ9" s="17">
        <v>661.00000000000011</v>
      </c>
      <c r="AK9" s="17">
        <v>0</v>
      </c>
      <c r="AL9" s="17">
        <v>1056</v>
      </c>
      <c r="AM9" s="17">
        <v>0</v>
      </c>
      <c r="AN9" s="17">
        <v>1600</v>
      </c>
      <c r="AO9" s="18">
        <v>387</v>
      </c>
      <c r="AP9" s="18">
        <v>34</v>
      </c>
      <c r="AQ9" s="17">
        <v>0</v>
      </c>
      <c r="AR9" s="17">
        <v>224</v>
      </c>
      <c r="AS9" s="18">
        <v>33</v>
      </c>
      <c r="AT9" s="18">
        <v>10</v>
      </c>
      <c r="AU9" s="17">
        <v>0</v>
      </c>
      <c r="AV9" s="17">
        <v>130</v>
      </c>
      <c r="AW9" s="17">
        <v>0</v>
      </c>
      <c r="AX9" s="17">
        <v>83</v>
      </c>
      <c r="AY9" s="17">
        <v>0</v>
      </c>
      <c r="AZ9" s="17">
        <v>125</v>
      </c>
      <c r="BA9" s="18">
        <v>237</v>
      </c>
      <c r="BB9" s="18">
        <v>8</v>
      </c>
      <c r="BC9" s="17">
        <v>0</v>
      </c>
      <c r="BD9" s="17">
        <v>198.00000000000003</v>
      </c>
      <c r="BE9" s="17">
        <v>0</v>
      </c>
      <c r="BF9" s="17">
        <v>327</v>
      </c>
      <c r="BG9" s="17">
        <v>0</v>
      </c>
      <c r="BH9" s="17">
        <v>388.99999999999994</v>
      </c>
      <c r="BI9" s="17">
        <v>0</v>
      </c>
      <c r="BJ9" s="17">
        <v>2900</v>
      </c>
      <c r="BK9" s="17">
        <v>0</v>
      </c>
      <c r="BL9" s="17">
        <v>3600</v>
      </c>
      <c r="BM9" s="17">
        <v>0</v>
      </c>
      <c r="BN9" s="17">
        <v>5900</v>
      </c>
      <c r="BO9" s="17">
        <v>0</v>
      </c>
      <c r="BP9" s="17">
        <v>7700</v>
      </c>
      <c r="BQ9" s="17">
        <v>0</v>
      </c>
      <c r="BR9" s="17">
        <v>851</v>
      </c>
      <c r="BS9" s="17">
        <v>0</v>
      </c>
      <c r="BT9" s="17">
        <v>573</v>
      </c>
      <c r="BU9" s="17">
        <v>0</v>
      </c>
      <c r="BV9" s="17">
        <v>601</v>
      </c>
      <c r="BW9" s="17">
        <v>0</v>
      </c>
      <c r="BX9" s="17">
        <v>1333</v>
      </c>
      <c r="BY9" s="17">
        <v>0</v>
      </c>
      <c r="BZ9" s="17">
        <v>1600</v>
      </c>
      <c r="CA9" s="17">
        <v>0</v>
      </c>
      <c r="CB9" s="17">
        <v>1013</v>
      </c>
      <c r="CC9" s="18">
        <v>49.91</v>
      </c>
      <c r="CD9" s="18">
        <v>0.52</v>
      </c>
    </row>
    <row r="10" spans="1:82" s="19" customFormat="1" ht="12" x14ac:dyDescent="0.2">
      <c r="A10" s="6" t="s">
        <v>269</v>
      </c>
      <c r="B10" s="20">
        <v>104.73</v>
      </c>
      <c r="C10" s="9">
        <v>2826.43</v>
      </c>
      <c r="D10" s="9">
        <v>-1250.6299999999999</v>
      </c>
      <c r="E10" s="9">
        <v>2827.6299999999997</v>
      </c>
      <c r="F10" s="20" t="s">
        <v>232</v>
      </c>
      <c r="G10" s="4">
        <v>1</v>
      </c>
      <c r="H10" s="12">
        <v>39.769895109308379</v>
      </c>
      <c r="I10" s="12">
        <v>0.40647014904618572</v>
      </c>
      <c r="J10" s="14">
        <v>0</v>
      </c>
      <c r="K10" s="14">
        <v>0.11275912915257176</v>
      </c>
      <c r="L10" s="12">
        <v>18.422260893224575</v>
      </c>
      <c r="M10" s="12">
        <v>0.26452477180014777</v>
      </c>
      <c r="N10" s="12">
        <v>8.6784581225078039</v>
      </c>
      <c r="O10" s="12">
        <v>0.11437836075792822</v>
      </c>
      <c r="P10" s="14">
        <v>9.2322750004196485E-2</v>
      </c>
      <c r="Q10" s="14">
        <v>1.0329818182287721E-2</v>
      </c>
      <c r="R10" s="12">
        <v>6.8652617754163927</v>
      </c>
      <c r="S10" s="12">
        <v>0.67989307437698576</v>
      </c>
      <c r="T10" s="14">
        <v>13.991865129613641</v>
      </c>
      <c r="U10" s="14">
        <v>0.13991865129613643</v>
      </c>
      <c r="V10" s="13">
        <v>0</v>
      </c>
      <c r="W10" s="13">
        <v>6.0109835968810345E-2</v>
      </c>
      <c r="X10" s="13">
        <v>0</v>
      </c>
      <c r="Y10" s="13">
        <v>0.14046070193689122</v>
      </c>
      <c r="Z10" s="14">
        <v>87.820063780075003</v>
      </c>
      <c r="AA10" s="17"/>
      <c r="AB10" s="16">
        <v>0</v>
      </c>
      <c r="AC10" s="17">
        <v>208.99999999999997</v>
      </c>
      <c r="AD10" s="16">
        <v>0</v>
      </c>
      <c r="AE10" s="17">
        <v>1600</v>
      </c>
      <c r="AF10" s="17">
        <v>0</v>
      </c>
      <c r="AG10" s="13">
        <v>0</v>
      </c>
      <c r="AH10" s="17"/>
      <c r="AI10" s="17">
        <v>0</v>
      </c>
      <c r="AJ10" s="17">
        <v>607</v>
      </c>
      <c r="AK10" s="17">
        <v>0</v>
      </c>
      <c r="AL10" s="17">
        <v>979</v>
      </c>
      <c r="AM10" s="17">
        <v>0</v>
      </c>
      <c r="AN10" s="17">
        <v>1500</v>
      </c>
      <c r="AO10" s="18">
        <v>443</v>
      </c>
      <c r="AP10" s="18">
        <v>34</v>
      </c>
      <c r="AQ10" s="17">
        <v>0</v>
      </c>
      <c r="AR10" s="17">
        <v>212</v>
      </c>
      <c r="AS10" s="18">
        <v>43</v>
      </c>
      <c r="AT10" s="18">
        <v>10</v>
      </c>
      <c r="AU10" s="17">
        <v>0</v>
      </c>
      <c r="AV10" s="17">
        <v>106</v>
      </c>
      <c r="AW10" s="17">
        <v>0</v>
      </c>
      <c r="AX10" s="17">
        <v>76</v>
      </c>
      <c r="AY10" s="17">
        <v>0</v>
      </c>
      <c r="AZ10" s="17">
        <v>115</v>
      </c>
      <c r="BA10" s="18">
        <v>252</v>
      </c>
      <c r="BB10" s="18">
        <v>7</v>
      </c>
      <c r="BC10" s="17">
        <v>0</v>
      </c>
      <c r="BD10" s="17">
        <v>190</v>
      </c>
      <c r="BE10" s="17">
        <v>0</v>
      </c>
      <c r="BF10" s="17">
        <v>311</v>
      </c>
      <c r="BG10" s="17">
        <v>0</v>
      </c>
      <c r="BH10" s="17">
        <v>357</v>
      </c>
      <c r="BI10" s="17">
        <v>0</v>
      </c>
      <c r="BJ10" s="17">
        <v>2600</v>
      </c>
      <c r="BK10" s="17">
        <v>0</v>
      </c>
      <c r="BL10" s="17">
        <v>3200</v>
      </c>
      <c r="BM10" s="17">
        <v>0</v>
      </c>
      <c r="BN10" s="17">
        <v>5200</v>
      </c>
      <c r="BO10" s="17">
        <v>0</v>
      </c>
      <c r="BP10" s="17">
        <v>6700</v>
      </c>
      <c r="BQ10" s="17">
        <v>0</v>
      </c>
      <c r="BR10" s="17">
        <v>840.99999999999989</v>
      </c>
      <c r="BS10" s="17">
        <v>0</v>
      </c>
      <c r="BT10" s="17">
        <v>573</v>
      </c>
      <c r="BU10" s="17">
        <v>0</v>
      </c>
      <c r="BV10" s="17">
        <v>440</v>
      </c>
      <c r="BW10" s="17">
        <v>0</v>
      </c>
      <c r="BX10" s="17">
        <v>1230</v>
      </c>
      <c r="BY10" s="17">
        <v>0</v>
      </c>
      <c r="BZ10" s="17">
        <v>1500</v>
      </c>
      <c r="CA10" s="17">
        <v>0</v>
      </c>
      <c r="CB10" s="17">
        <v>948</v>
      </c>
      <c r="CC10" s="18">
        <v>51.31</v>
      </c>
      <c r="CD10" s="18">
        <v>0.48</v>
      </c>
    </row>
    <row r="11" spans="1:82" s="19" customFormat="1" ht="12" x14ac:dyDescent="0.2">
      <c r="A11" s="10" t="s">
        <v>266</v>
      </c>
      <c r="B11" s="18"/>
      <c r="C11" s="18"/>
      <c r="D11" s="18"/>
      <c r="E11" s="18"/>
      <c r="F11" s="18"/>
      <c r="G11" s="18"/>
      <c r="H11" s="12">
        <f>100*(H10-H9)/H10</f>
        <v>-1.9365250134480914</v>
      </c>
      <c r="I11" s="12">
        <f t="shared" ref="I11:BT11" si="8">100*(I10-I9)/I10</f>
        <v>-5.2631578947368505</v>
      </c>
      <c r="J11" s="12" t="e">
        <f t="shared" si="8"/>
        <v>#DIV/0!</v>
      </c>
      <c r="K11" s="12">
        <f t="shared" si="8"/>
        <v>56.952662721893489</v>
      </c>
      <c r="L11" s="12">
        <f t="shared" si="8"/>
        <v>0.20512820512819363</v>
      </c>
      <c r="M11" s="12">
        <f t="shared" si="8"/>
        <v>-7.1428571428571193</v>
      </c>
      <c r="N11" s="12">
        <f t="shared" si="8"/>
        <v>0.65897858319604907</v>
      </c>
      <c r="O11" s="12">
        <f t="shared" si="8"/>
        <v>0</v>
      </c>
      <c r="P11" s="12">
        <f t="shared" si="8"/>
        <v>-7.8321678321678387</v>
      </c>
      <c r="Q11" s="12">
        <f t="shared" si="8"/>
        <v>-9.9999999999999964</v>
      </c>
      <c r="R11" s="12">
        <f t="shared" si="8"/>
        <v>-19.323671497584563</v>
      </c>
      <c r="S11" s="12">
        <f t="shared" si="8"/>
        <v>-7.317073170731712</v>
      </c>
      <c r="T11" s="12">
        <f t="shared" si="8"/>
        <v>-1.9999999999999927</v>
      </c>
      <c r="U11" s="12">
        <f t="shared" si="8"/>
        <v>-10.000000000000002</v>
      </c>
      <c r="V11" s="12" t="e">
        <f t="shared" si="8"/>
        <v>#DIV/0!</v>
      </c>
      <c r="W11" s="12">
        <f t="shared" si="8"/>
        <v>-5.8116232464929967</v>
      </c>
      <c r="X11" s="12" t="e">
        <f t="shared" si="8"/>
        <v>#DIV/0!</v>
      </c>
      <c r="Y11" s="12">
        <f t="shared" si="8"/>
        <v>-6.199021207177819</v>
      </c>
      <c r="Z11" s="12">
        <f t="shared" si="8"/>
        <v>-2.7964390876083307</v>
      </c>
      <c r="AA11" s="12"/>
      <c r="AB11" s="12" t="e">
        <f t="shared" si="8"/>
        <v>#DIV/0!</v>
      </c>
      <c r="AC11" s="12">
        <f t="shared" si="8"/>
        <v>-8.133971291866029</v>
      </c>
      <c r="AD11" s="12" t="e">
        <f t="shared" si="8"/>
        <v>#DIV/0!</v>
      </c>
      <c r="AE11" s="12">
        <f t="shared" si="8"/>
        <v>-6.2500000000000133</v>
      </c>
      <c r="AF11" s="12" t="e">
        <f t="shared" si="8"/>
        <v>#DIV/0!</v>
      </c>
      <c r="AG11" s="12" t="e">
        <f t="shared" si="8"/>
        <v>#DIV/0!</v>
      </c>
      <c r="AH11" s="12"/>
      <c r="AI11" s="12" t="e">
        <f t="shared" si="8"/>
        <v>#DIV/0!</v>
      </c>
      <c r="AJ11" s="12">
        <f t="shared" si="8"/>
        <v>-8.8962108731466412</v>
      </c>
      <c r="AK11" s="12" t="e">
        <f t="shared" si="8"/>
        <v>#DIV/0!</v>
      </c>
      <c r="AL11" s="12">
        <f t="shared" si="8"/>
        <v>-7.8651685393258424</v>
      </c>
      <c r="AM11" s="12" t="e">
        <f t="shared" si="8"/>
        <v>#DIV/0!</v>
      </c>
      <c r="AN11" s="12">
        <f t="shared" si="8"/>
        <v>-6.666666666666667</v>
      </c>
      <c r="AO11" s="12">
        <f t="shared" si="8"/>
        <v>12.641083521444695</v>
      </c>
      <c r="AP11" s="12">
        <f t="shared" si="8"/>
        <v>0</v>
      </c>
      <c r="AQ11" s="12" t="e">
        <f t="shared" si="8"/>
        <v>#DIV/0!</v>
      </c>
      <c r="AR11" s="12">
        <f t="shared" si="8"/>
        <v>-5.6603773584905657</v>
      </c>
      <c r="AS11" s="12">
        <f t="shared" si="8"/>
        <v>23.255813953488371</v>
      </c>
      <c r="AT11" s="12">
        <f t="shared" si="8"/>
        <v>0</v>
      </c>
      <c r="AU11" s="12" t="e">
        <f t="shared" si="8"/>
        <v>#DIV/0!</v>
      </c>
      <c r="AV11" s="12">
        <f t="shared" si="8"/>
        <v>-22.641509433962263</v>
      </c>
      <c r="AW11" s="12" t="e">
        <f t="shared" si="8"/>
        <v>#DIV/0!</v>
      </c>
      <c r="AX11" s="12">
        <f t="shared" si="8"/>
        <v>-9.2105263157894743</v>
      </c>
      <c r="AY11" s="12" t="e">
        <f t="shared" si="8"/>
        <v>#DIV/0!</v>
      </c>
      <c r="AZ11" s="12">
        <f t="shared" si="8"/>
        <v>-8.695652173913043</v>
      </c>
      <c r="BA11" s="12">
        <f t="shared" si="8"/>
        <v>5.9523809523809526</v>
      </c>
      <c r="BB11" s="12">
        <f t="shared" si="8"/>
        <v>-14.285714285714286</v>
      </c>
      <c r="BC11" s="12" t="e">
        <f t="shared" si="8"/>
        <v>#DIV/0!</v>
      </c>
      <c r="BD11" s="12">
        <f t="shared" si="8"/>
        <v>-4.2105263157894885</v>
      </c>
      <c r="BE11" s="12" t="e">
        <f t="shared" si="8"/>
        <v>#DIV/0!</v>
      </c>
      <c r="BF11" s="12">
        <f t="shared" si="8"/>
        <v>-5.144694533762058</v>
      </c>
      <c r="BG11" s="12" t="e">
        <f t="shared" si="8"/>
        <v>#DIV/0!</v>
      </c>
      <c r="BH11" s="12">
        <f t="shared" si="8"/>
        <v>-8.9635854341736536</v>
      </c>
      <c r="BI11" s="12" t="e">
        <f t="shared" si="8"/>
        <v>#DIV/0!</v>
      </c>
      <c r="BJ11" s="12">
        <f t="shared" si="8"/>
        <v>-11.538461538461538</v>
      </c>
      <c r="BK11" s="12" t="e">
        <f t="shared" si="8"/>
        <v>#DIV/0!</v>
      </c>
      <c r="BL11" s="12">
        <f t="shared" si="8"/>
        <v>-12.5</v>
      </c>
      <c r="BM11" s="12" t="e">
        <f t="shared" si="8"/>
        <v>#DIV/0!</v>
      </c>
      <c r="BN11" s="12">
        <f t="shared" si="8"/>
        <v>-13.461538461538462</v>
      </c>
      <c r="BO11" s="12" t="e">
        <f t="shared" si="8"/>
        <v>#DIV/0!</v>
      </c>
      <c r="BP11" s="12">
        <f t="shared" si="8"/>
        <v>-14.925373134328359</v>
      </c>
      <c r="BQ11" s="12" t="e">
        <f t="shared" si="8"/>
        <v>#DIV/0!</v>
      </c>
      <c r="BR11" s="12">
        <f t="shared" si="8"/>
        <v>-1.1890606420927603</v>
      </c>
      <c r="BS11" s="12" t="e">
        <f t="shared" si="8"/>
        <v>#DIV/0!</v>
      </c>
      <c r="BT11" s="12">
        <f t="shared" si="8"/>
        <v>0</v>
      </c>
      <c r="BU11" s="12" t="e">
        <f t="shared" ref="BU11:CD11" si="9">100*(BU10-BU9)/BU10</f>
        <v>#DIV/0!</v>
      </c>
      <c r="BV11" s="12">
        <f t="shared" si="9"/>
        <v>-36.590909090909093</v>
      </c>
      <c r="BW11" s="12" t="e">
        <f t="shared" si="9"/>
        <v>#DIV/0!</v>
      </c>
      <c r="BX11" s="12">
        <f t="shared" si="9"/>
        <v>-8.3739837398373975</v>
      </c>
      <c r="BY11" s="12" t="e">
        <f t="shared" si="9"/>
        <v>#DIV/0!</v>
      </c>
      <c r="BZ11" s="12">
        <f t="shared" si="9"/>
        <v>-6.666666666666667</v>
      </c>
      <c r="CA11" s="12" t="e">
        <f t="shared" si="9"/>
        <v>#DIV/0!</v>
      </c>
      <c r="CB11" s="12">
        <f t="shared" si="9"/>
        <v>-6.8565400843881861</v>
      </c>
      <c r="CC11" s="12">
        <f t="shared" si="9"/>
        <v>2.7285129604365732</v>
      </c>
      <c r="CD11" s="12">
        <f t="shared" si="9"/>
        <v>-8.333333333333341</v>
      </c>
    </row>
    <row r="12" spans="1:82" s="19" customFormat="1" ht="12" x14ac:dyDescent="0.2">
      <c r="A12" s="10" t="s">
        <v>268</v>
      </c>
      <c r="B12" s="18"/>
      <c r="C12" s="18"/>
      <c r="D12" s="18"/>
      <c r="E12" s="18"/>
      <c r="F12" s="18"/>
      <c r="G12" s="18"/>
      <c r="H12" s="12">
        <f>100*_xlfn.STDEV.S(H10,H9)/((H10+H9)/2)</f>
        <v>1.356198408242713</v>
      </c>
      <c r="I12" s="12">
        <f t="shared" ref="I12:BT12" si="10">100*_xlfn.STDEV.S(I10,I9)/((I10+I9)/2)</f>
        <v>3.6261886214694798</v>
      </c>
      <c r="J12" s="12">
        <f t="shared" si="10"/>
        <v>141.42135623730951</v>
      </c>
      <c r="K12" s="12">
        <f t="shared" si="10"/>
        <v>56.30529695073848</v>
      </c>
      <c r="L12" s="12">
        <f t="shared" si="10"/>
        <v>0.14519646430934449</v>
      </c>
      <c r="M12" s="12">
        <f t="shared" si="10"/>
        <v>4.8765984909416913</v>
      </c>
      <c r="N12" s="12">
        <f t="shared" si="10"/>
        <v>0.46750861566052937</v>
      </c>
      <c r="O12" s="12">
        <f t="shared" si="10"/>
        <v>0</v>
      </c>
      <c r="P12" s="12">
        <f t="shared" si="10"/>
        <v>5.3294723750264721</v>
      </c>
      <c r="Q12" s="12">
        <f t="shared" si="10"/>
        <v>6.7343502970147364</v>
      </c>
      <c r="R12" s="12">
        <f t="shared" si="10"/>
        <v>12.460031386547104</v>
      </c>
      <c r="S12" s="12">
        <f t="shared" si="10"/>
        <v>4.9913419848462208</v>
      </c>
      <c r="T12" s="12">
        <f t="shared" si="10"/>
        <v>1.4002114478941485</v>
      </c>
      <c r="U12" s="12">
        <f t="shared" si="10"/>
        <v>6.73435029701474</v>
      </c>
      <c r="V12" s="12" t="e">
        <f t="shared" si="10"/>
        <v>#DIV/0!</v>
      </c>
      <c r="W12" s="12">
        <f t="shared" si="10"/>
        <v>3.9933975957955044</v>
      </c>
      <c r="X12" s="12" t="e">
        <f t="shared" si="10"/>
        <v>#DIV/0!</v>
      </c>
      <c r="Y12" s="12">
        <f t="shared" si="10"/>
        <v>4.2515914058684849</v>
      </c>
      <c r="Z12" s="12">
        <f t="shared" si="10"/>
        <v>1.9501141646463933</v>
      </c>
      <c r="AA12" s="12"/>
      <c r="AB12" s="12" t="e">
        <f t="shared" si="10"/>
        <v>#DIV/0!</v>
      </c>
      <c r="AC12" s="12">
        <f t="shared" si="10"/>
        <v>5.5268116230672684</v>
      </c>
      <c r="AD12" s="12" t="e">
        <f t="shared" si="10"/>
        <v>#DIV/0!</v>
      </c>
      <c r="AE12" s="12">
        <f t="shared" si="10"/>
        <v>4.2854956435548432</v>
      </c>
      <c r="AF12" s="12" t="e">
        <f t="shared" si="10"/>
        <v>#DIV/0!</v>
      </c>
      <c r="AG12" s="12" t="e">
        <f t="shared" si="10"/>
        <v>#DIV/0!</v>
      </c>
      <c r="AH12" s="12"/>
      <c r="AI12" s="12" t="e">
        <f t="shared" si="10"/>
        <v>#DIV/0!</v>
      </c>
      <c r="AJ12" s="12">
        <f t="shared" si="10"/>
        <v>6.0226760542702911</v>
      </c>
      <c r="AK12" s="12" t="e">
        <f t="shared" si="10"/>
        <v>#DIV/0!</v>
      </c>
      <c r="AL12" s="12">
        <f t="shared" si="10"/>
        <v>5.3510783441144136</v>
      </c>
      <c r="AM12" s="12" t="e">
        <f t="shared" si="10"/>
        <v>#DIV/0!</v>
      </c>
      <c r="AN12" s="12">
        <f t="shared" si="10"/>
        <v>4.5619792334615976</v>
      </c>
      <c r="AO12" s="12">
        <f t="shared" si="10"/>
        <v>9.5416818666136543</v>
      </c>
      <c r="AP12" s="12">
        <f t="shared" si="10"/>
        <v>0</v>
      </c>
      <c r="AQ12" s="12" t="e">
        <f t="shared" si="10"/>
        <v>#DIV/0!</v>
      </c>
      <c r="AR12" s="12">
        <f t="shared" si="10"/>
        <v>3.8923309056140227</v>
      </c>
      <c r="AS12" s="12">
        <f t="shared" si="10"/>
        <v>18.608073189119672</v>
      </c>
      <c r="AT12" s="12">
        <f t="shared" si="10"/>
        <v>0</v>
      </c>
      <c r="AU12" s="12" t="e">
        <f t="shared" si="10"/>
        <v>#DIV/0!</v>
      </c>
      <c r="AV12" s="12">
        <f t="shared" si="10"/>
        <v>14.381832837692491</v>
      </c>
      <c r="AW12" s="12" t="e">
        <f t="shared" si="10"/>
        <v>#DIV/0!</v>
      </c>
      <c r="AX12" s="12">
        <f t="shared" si="10"/>
        <v>6.2260974444098522</v>
      </c>
      <c r="AY12" s="12" t="e">
        <f t="shared" si="10"/>
        <v>#DIV/0!</v>
      </c>
      <c r="AZ12" s="12">
        <f t="shared" si="10"/>
        <v>5.8925565098878963</v>
      </c>
      <c r="BA12" s="12">
        <f t="shared" si="10"/>
        <v>4.3380784121874081</v>
      </c>
      <c r="BB12" s="12">
        <f t="shared" si="10"/>
        <v>9.428090415820634</v>
      </c>
      <c r="BC12" s="12" t="e">
        <f t="shared" si="10"/>
        <v>#DIV/0!</v>
      </c>
      <c r="BD12" s="12">
        <f t="shared" si="10"/>
        <v>2.91590425231567</v>
      </c>
      <c r="BE12" s="12" t="e">
        <f t="shared" si="10"/>
        <v>#DIV/0!</v>
      </c>
      <c r="BF12" s="12">
        <f t="shared" si="10"/>
        <v>3.5466170843212415</v>
      </c>
      <c r="BG12" s="12" t="e">
        <f t="shared" si="10"/>
        <v>#DIV/0!</v>
      </c>
      <c r="BH12" s="12">
        <f t="shared" si="10"/>
        <v>6.0663316348443646</v>
      </c>
      <c r="BI12" s="12" t="e">
        <f t="shared" si="10"/>
        <v>#DIV/0!</v>
      </c>
      <c r="BJ12" s="12">
        <f t="shared" si="10"/>
        <v>7.7138921583987008</v>
      </c>
      <c r="BK12" s="12" t="e">
        <f t="shared" si="10"/>
        <v>#DIV/0!</v>
      </c>
      <c r="BL12" s="12">
        <f t="shared" si="10"/>
        <v>8.3189033080770312</v>
      </c>
      <c r="BM12" s="12" t="e">
        <f t="shared" si="10"/>
        <v>#DIV/0!</v>
      </c>
      <c r="BN12" s="12">
        <f t="shared" si="10"/>
        <v>8.9184639068573563</v>
      </c>
      <c r="BO12" s="12" t="e">
        <f t="shared" si="10"/>
        <v>#DIV/0!</v>
      </c>
      <c r="BP12" s="12">
        <f t="shared" si="10"/>
        <v>9.8209275164798271</v>
      </c>
      <c r="BQ12" s="12" t="e">
        <f t="shared" si="10"/>
        <v>#DIV/0!</v>
      </c>
      <c r="BR12" s="12">
        <f t="shared" si="10"/>
        <v>0.83582361842382447</v>
      </c>
      <c r="BS12" s="12" t="e">
        <f t="shared" si="10"/>
        <v>#DIV/0!</v>
      </c>
      <c r="BT12" s="12">
        <f t="shared" si="10"/>
        <v>0</v>
      </c>
      <c r="BU12" s="12" t="e">
        <f t="shared" ref="BU12:CD12" si="11">100*_xlfn.STDEV.S(BU10,BU9)/((BU10+BU9)/2)</f>
        <v>#DIV/0!</v>
      </c>
      <c r="BV12" s="12">
        <f t="shared" si="11"/>
        <v>21.872082953128558</v>
      </c>
      <c r="BW12" s="12" t="e">
        <f t="shared" si="11"/>
        <v>#DIV/0!</v>
      </c>
      <c r="BX12" s="12">
        <f t="shared" si="11"/>
        <v>5.6833397161306589</v>
      </c>
      <c r="BY12" s="12" t="e">
        <f t="shared" si="11"/>
        <v>#DIV/0!</v>
      </c>
      <c r="BZ12" s="12">
        <f t="shared" si="11"/>
        <v>4.5619792334615976</v>
      </c>
      <c r="CA12" s="12" t="e">
        <f t="shared" si="11"/>
        <v>#DIV/0!</v>
      </c>
      <c r="CB12" s="12">
        <f t="shared" si="11"/>
        <v>4.6876023230112791</v>
      </c>
      <c r="CC12" s="12">
        <f t="shared" si="11"/>
        <v>1.9560353559793926</v>
      </c>
      <c r="CD12" s="12">
        <f t="shared" si="11"/>
        <v>5.656854249492385</v>
      </c>
    </row>
    <row r="13" spans="1:82" s="19" customFormat="1" ht="12" x14ac:dyDescent="0.2">
      <c r="A13" s="10" t="s">
        <v>267</v>
      </c>
      <c r="B13" s="18"/>
      <c r="C13" s="18"/>
      <c r="D13" s="18"/>
      <c r="E13" s="18"/>
      <c r="F13" s="18"/>
      <c r="G13" s="18"/>
      <c r="H13" s="12">
        <f>_xlfn.STDEV.S(H10,H9)</f>
        <v>0.54458109235035423</v>
      </c>
      <c r="I13" s="12">
        <f t="shared" ref="I13:BT13" si="12">_xlfn.STDEV.S(I10,I9)</f>
        <v>1.5127252565287635E-2</v>
      </c>
      <c r="J13" s="12">
        <f t="shared" si="12"/>
        <v>0.11806579528008534</v>
      </c>
      <c r="K13" s="12">
        <f t="shared" si="12"/>
        <v>4.540992126157125E-2</v>
      </c>
      <c r="L13" s="12">
        <f t="shared" si="12"/>
        <v>2.6721037133099711E-2</v>
      </c>
      <c r="M13" s="12">
        <f t="shared" si="12"/>
        <v>1.3360518566550563E-2</v>
      </c>
      <c r="N13" s="12">
        <f t="shared" si="12"/>
        <v>4.043885725646635E-2</v>
      </c>
      <c r="O13" s="12">
        <f t="shared" si="12"/>
        <v>0</v>
      </c>
      <c r="P13" s="12">
        <f t="shared" si="12"/>
        <v>5.1129991395838237E-3</v>
      </c>
      <c r="Q13" s="12">
        <f t="shared" si="12"/>
        <v>7.3042844851197407E-4</v>
      </c>
      <c r="R13" s="12">
        <f t="shared" si="12"/>
        <v>0.93806244560729146</v>
      </c>
      <c r="S13" s="12">
        <f t="shared" si="12"/>
        <v>3.5177341710273417E-2</v>
      </c>
      <c r="T13" s="12">
        <f t="shared" si="12"/>
        <v>0.19787485429194723</v>
      </c>
      <c r="U13" s="12">
        <f t="shared" si="12"/>
        <v>9.8937427145974009E-3</v>
      </c>
      <c r="V13" s="12">
        <f t="shared" si="12"/>
        <v>0</v>
      </c>
      <c r="W13" s="12">
        <f t="shared" si="12"/>
        <v>2.4701765656455926E-3</v>
      </c>
      <c r="X13" s="12">
        <f t="shared" si="12"/>
        <v>0</v>
      </c>
      <c r="Y13" s="12">
        <f t="shared" si="12"/>
        <v>6.1569121754197964E-3</v>
      </c>
      <c r="Z13" s="12">
        <f t="shared" si="12"/>
        <v>1.7365372922796862</v>
      </c>
      <c r="AA13" s="12"/>
      <c r="AB13" s="12">
        <f t="shared" si="12"/>
        <v>0</v>
      </c>
      <c r="AC13" s="12">
        <f t="shared" si="12"/>
        <v>12.020815280171307</v>
      </c>
      <c r="AD13" s="12">
        <f t="shared" si="12"/>
        <v>0</v>
      </c>
      <c r="AE13" s="12">
        <f t="shared" si="12"/>
        <v>70.710678118654911</v>
      </c>
      <c r="AF13" s="12">
        <f t="shared" si="12"/>
        <v>0</v>
      </c>
      <c r="AG13" s="12">
        <f t="shared" si="12"/>
        <v>0</v>
      </c>
      <c r="AH13" s="12"/>
      <c r="AI13" s="12">
        <f t="shared" si="12"/>
        <v>0</v>
      </c>
      <c r="AJ13" s="12">
        <f t="shared" si="12"/>
        <v>38.183766184073647</v>
      </c>
      <c r="AK13" s="12">
        <f t="shared" si="12"/>
        <v>0</v>
      </c>
      <c r="AL13" s="12">
        <f t="shared" si="12"/>
        <v>54.447222151364159</v>
      </c>
      <c r="AM13" s="12">
        <f t="shared" si="12"/>
        <v>0</v>
      </c>
      <c r="AN13" s="12">
        <f t="shared" si="12"/>
        <v>70.710678118654755</v>
      </c>
      <c r="AO13" s="12">
        <f t="shared" si="12"/>
        <v>39.597979746446661</v>
      </c>
      <c r="AP13" s="12">
        <f t="shared" si="12"/>
        <v>0</v>
      </c>
      <c r="AQ13" s="12">
        <f t="shared" si="12"/>
        <v>0</v>
      </c>
      <c r="AR13" s="12">
        <f t="shared" si="12"/>
        <v>8.4852813742385695</v>
      </c>
      <c r="AS13" s="12">
        <f t="shared" si="12"/>
        <v>7.0710678118654755</v>
      </c>
      <c r="AT13" s="12">
        <f t="shared" si="12"/>
        <v>0</v>
      </c>
      <c r="AU13" s="12">
        <f t="shared" si="12"/>
        <v>0</v>
      </c>
      <c r="AV13" s="12">
        <f t="shared" si="12"/>
        <v>16.970562748477139</v>
      </c>
      <c r="AW13" s="12">
        <f t="shared" si="12"/>
        <v>0</v>
      </c>
      <c r="AX13" s="12">
        <f t="shared" si="12"/>
        <v>4.9497474683058327</v>
      </c>
      <c r="AY13" s="12">
        <f t="shared" si="12"/>
        <v>0</v>
      </c>
      <c r="AZ13" s="12">
        <f t="shared" si="12"/>
        <v>7.0710678118654755</v>
      </c>
      <c r="BA13" s="12">
        <f t="shared" si="12"/>
        <v>10.606601717798213</v>
      </c>
      <c r="BB13" s="12">
        <f t="shared" si="12"/>
        <v>0.70710678118654757</v>
      </c>
      <c r="BC13" s="12">
        <f t="shared" si="12"/>
        <v>0</v>
      </c>
      <c r="BD13" s="12">
        <f t="shared" si="12"/>
        <v>5.6568542494924001</v>
      </c>
      <c r="BE13" s="12">
        <f t="shared" si="12"/>
        <v>0</v>
      </c>
      <c r="BF13" s="12">
        <f t="shared" si="12"/>
        <v>11.313708498984761</v>
      </c>
      <c r="BG13" s="12">
        <f t="shared" si="12"/>
        <v>0</v>
      </c>
      <c r="BH13" s="12">
        <f t="shared" si="12"/>
        <v>22.62741699796948</v>
      </c>
      <c r="BI13" s="12">
        <f t="shared" si="12"/>
        <v>0</v>
      </c>
      <c r="BJ13" s="12">
        <f t="shared" si="12"/>
        <v>212.13203435596427</v>
      </c>
      <c r="BK13" s="12">
        <f t="shared" si="12"/>
        <v>0</v>
      </c>
      <c r="BL13" s="12">
        <f t="shared" si="12"/>
        <v>282.84271247461902</v>
      </c>
      <c r="BM13" s="12">
        <f t="shared" si="12"/>
        <v>0</v>
      </c>
      <c r="BN13" s="12">
        <f t="shared" si="12"/>
        <v>494.97474683058329</v>
      </c>
      <c r="BO13" s="12">
        <f t="shared" si="12"/>
        <v>0</v>
      </c>
      <c r="BP13" s="12">
        <f t="shared" si="12"/>
        <v>707.10678118654755</v>
      </c>
      <c r="BQ13" s="12">
        <f t="shared" si="12"/>
        <v>0</v>
      </c>
      <c r="BR13" s="12">
        <f t="shared" si="12"/>
        <v>7.0710678118655554</v>
      </c>
      <c r="BS13" s="12">
        <f t="shared" si="12"/>
        <v>0</v>
      </c>
      <c r="BT13" s="12">
        <f t="shared" si="12"/>
        <v>0</v>
      </c>
      <c r="BU13" s="12">
        <f t="shared" ref="BU13:CD13" si="13">_xlfn.STDEV.S(BU10,BU9)</f>
        <v>0</v>
      </c>
      <c r="BV13" s="12">
        <f t="shared" si="13"/>
        <v>113.84419177103415</v>
      </c>
      <c r="BW13" s="12">
        <f t="shared" si="13"/>
        <v>0</v>
      </c>
      <c r="BX13" s="12">
        <f t="shared" si="13"/>
        <v>72.831998462214401</v>
      </c>
      <c r="BY13" s="12">
        <f t="shared" si="13"/>
        <v>0</v>
      </c>
      <c r="BZ13" s="12">
        <f t="shared" si="13"/>
        <v>70.710678118654755</v>
      </c>
      <c r="CA13" s="12">
        <f t="shared" si="13"/>
        <v>0</v>
      </c>
      <c r="CB13" s="12">
        <f t="shared" si="13"/>
        <v>45.961940777125591</v>
      </c>
      <c r="CC13" s="12">
        <f t="shared" si="13"/>
        <v>0.98994949366117058</v>
      </c>
      <c r="CD13" s="12">
        <f t="shared" si="13"/>
        <v>2.8284271247461926E-2</v>
      </c>
    </row>
    <row r="14" spans="1:82" x14ac:dyDescent="0.25">
      <c r="A14" s="35"/>
    </row>
    <row r="15" spans="1:82" s="19" customFormat="1" ht="12" x14ac:dyDescent="0.2">
      <c r="A15" s="6" t="s">
        <v>120</v>
      </c>
      <c r="B15" s="20">
        <v>210.5</v>
      </c>
      <c r="C15" s="20">
        <v>2932.2</v>
      </c>
      <c r="D15" s="20">
        <v>-1356.3999999999999</v>
      </c>
      <c r="E15" s="20">
        <v>2958.0999999999995</v>
      </c>
      <c r="F15" s="20" t="s">
        <v>232</v>
      </c>
      <c r="G15" s="4">
        <v>1</v>
      </c>
      <c r="H15" s="12">
        <v>42.251502335064039</v>
      </c>
      <c r="I15" s="12">
        <v>0.40647014904618572</v>
      </c>
      <c r="J15" s="13">
        <v>0</v>
      </c>
      <c r="K15" s="13">
        <v>0.10925625679724039</v>
      </c>
      <c r="L15" s="12">
        <v>17.931000602738585</v>
      </c>
      <c r="M15" s="12">
        <v>0.26452477180014777</v>
      </c>
      <c r="N15" s="12">
        <v>9.9938092712239772</v>
      </c>
      <c r="O15" s="12">
        <v>0.11437836075792822</v>
      </c>
      <c r="P15" s="14">
        <v>0.10019923636819088</v>
      </c>
      <c r="Q15" s="14">
        <v>1.0458940909566316E-2</v>
      </c>
      <c r="R15" s="12">
        <v>13.332537360953573</v>
      </c>
      <c r="S15" s="12">
        <v>0.69647583228861953</v>
      </c>
      <c r="T15" s="14">
        <v>12.802556593596483</v>
      </c>
      <c r="U15" s="14">
        <v>0.12592678616652278</v>
      </c>
      <c r="V15" s="13">
        <v>0</v>
      </c>
      <c r="W15" s="13">
        <v>5.4568648685112395E-2</v>
      </c>
      <c r="X15" s="13">
        <v>0</v>
      </c>
      <c r="Y15" s="13">
        <v>0.13633624413124024</v>
      </c>
      <c r="Z15" s="14">
        <v>96.411605399944847</v>
      </c>
      <c r="AA15" s="17"/>
      <c r="AB15" s="16">
        <v>0</v>
      </c>
      <c r="AC15" s="17">
        <v>204.00000000000003</v>
      </c>
      <c r="AD15" s="16">
        <v>0</v>
      </c>
      <c r="AE15" s="17">
        <v>1600</v>
      </c>
      <c r="AF15" s="17">
        <v>0</v>
      </c>
      <c r="AG15" s="13">
        <v>0</v>
      </c>
      <c r="AH15" s="17"/>
      <c r="AI15" s="17">
        <v>0</v>
      </c>
      <c r="AJ15" s="17">
        <v>553</v>
      </c>
      <c r="AK15" s="17">
        <v>0</v>
      </c>
      <c r="AL15" s="17">
        <v>1040</v>
      </c>
      <c r="AM15" s="17">
        <v>0</v>
      </c>
      <c r="AN15" s="17">
        <v>1600</v>
      </c>
      <c r="AO15" s="18">
        <v>657</v>
      </c>
      <c r="AP15" s="18">
        <v>40</v>
      </c>
      <c r="AQ15" s="17">
        <v>0</v>
      </c>
      <c r="AR15" s="17">
        <v>238.00000000000003</v>
      </c>
      <c r="AS15" s="18">
        <v>54</v>
      </c>
      <c r="AT15" s="18">
        <v>10</v>
      </c>
      <c r="AU15" s="17">
        <v>0</v>
      </c>
      <c r="AV15" s="17">
        <v>106</v>
      </c>
      <c r="AW15" s="17">
        <v>0</v>
      </c>
      <c r="AX15" s="17">
        <v>84</v>
      </c>
      <c r="AY15" s="17">
        <v>0</v>
      </c>
      <c r="AZ15" s="17">
        <v>104</v>
      </c>
      <c r="BA15" s="18">
        <v>207</v>
      </c>
      <c r="BB15" s="18">
        <v>7</v>
      </c>
      <c r="BC15" s="17">
        <v>0</v>
      </c>
      <c r="BD15" s="17">
        <v>179</v>
      </c>
      <c r="BE15" s="17">
        <v>0</v>
      </c>
      <c r="BF15" s="17">
        <v>280</v>
      </c>
      <c r="BG15" s="17">
        <v>0</v>
      </c>
      <c r="BH15" s="17">
        <v>348</v>
      </c>
      <c r="BI15" s="17">
        <v>0</v>
      </c>
      <c r="BJ15" s="17">
        <v>2500</v>
      </c>
      <c r="BK15" s="17">
        <v>0</v>
      </c>
      <c r="BL15" s="17">
        <v>3100</v>
      </c>
      <c r="BM15" s="17">
        <v>0</v>
      </c>
      <c r="BN15" s="17">
        <v>5100</v>
      </c>
      <c r="BO15" s="17">
        <v>0</v>
      </c>
      <c r="BP15" s="17">
        <v>6600</v>
      </c>
      <c r="BQ15" s="17">
        <v>0</v>
      </c>
      <c r="BR15" s="17">
        <v>826.00000000000011</v>
      </c>
      <c r="BS15" s="17">
        <v>0</v>
      </c>
      <c r="BT15" s="17">
        <v>530</v>
      </c>
      <c r="BU15" s="17">
        <v>0</v>
      </c>
      <c r="BV15" s="17">
        <v>480.99999999999994</v>
      </c>
      <c r="BW15" s="17">
        <v>0</v>
      </c>
      <c r="BX15" s="17">
        <v>1130</v>
      </c>
      <c r="BY15" s="17">
        <v>0</v>
      </c>
      <c r="BZ15" s="17">
        <v>1381</v>
      </c>
      <c r="CA15" s="17">
        <v>0</v>
      </c>
      <c r="CB15" s="17">
        <v>850.00000000000011</v>
      </c>
      <c r="CC15" s="18">
        <v>46.4</v>
      </c>
      <c r="CD15" s="18">
        <v>0.48</v>
      </c>
    </row>
    <row r="16" spans="1:82" s="5" customFormat="1" ht="12" x14ac:dyDescent="0.2">
      <c r="A16" s="6" t="s">
        <v>264</v>
      </c>
      <c r="B16" s="9">
        <v>210.5</v>
      </c>
      <c r="C16" s="20">
        <v>2932.2</v>
      </c>
      <c r="D16" s="20">
        <v>-1356.3999999999999</v>
      </c>
      <c r="E16" s="20">
        <v>2958.0999999999995</v>
      </c>
      <c r="F16" s="20" t="s">
        <v>232</v>
      </c>
      <c r="G16" s="21">
        <v>1</v>
      </c>
      <c r="H16" s="22">
        <v>40.304724252790201</v>
      </c>
      <c r="I16" s="22">
        <v>0.40647014904618572</v>
      </c>
      <c r="J16" s="23">
        <v>0</v>
      </c>
      <c r="K16" s="23">
        <v>0.11225871881609585</v>
      </c>
      <c r="L16" s="22">
        <v>17.496424191924056</v>
      </c>
      <c r="M16" s="22">
        <v>0.26452477180014777</v>
      </c>
      <c r="N16" s="22">
        <v>10.022403861413459</v>
      </c>
      <c r="O16" s="22">
        <v>0.11437836075792822</v>
      </c>
      <c r="P16" s="24">
        <v>0.11414449091427931</v>
      </c>
      <c r="Q16" s="24">
        <v>1.0975431818680702E-2</v>
      </c>
      <c r="R16" s="22">
        <v>11.143613316617913</v>
      </c>
      <c r="S16" s="22">
        <v>0.69647583228861953</v>
      </c>
      <c r="T16" s="24">
        <v>12.802556593596483</v>
      </c>
      <c r="U16" s="24">
        <v>0.12592678616652278</v>
      </c>
      <c r="V16" s="23">
        <v>0</v>
      </c>
      <c r="W16" s="23">
        <v>5.6736939361342033E-2</v>
      </c>
      <c r="X16" s="23">
        <v>0</v>
      </c>
      <c r="Y16" s="23">
        <v>0.14023156539213283</v>
      </c>
      <c r="Z16" s="23">
        <v>91.883866707256388</v>
      </c>
      <c r="AA16" s="23"/>
      <c r="AB16" s="16">
        <v>0</v>
      </c>
      <c r="AC16" s="16">
        <v>213</v>
      </c>
      <c r="AD16" s="16">
        <v>0</v>
      </c>
      <c r="AE16" s="16">
        <v>1600</v>
      </c>
      <c r="AF16" s="17">
        <v>0</v>
      </c>
      <c r="AG16" s="13">
        <v>0</v>
      </c>
      <c r="AI16" s="16">
        <v>0</v>
      </c>
      <c r="AJ16" s="16">
        <v>569</v>
      </c>
      <c r="AK16" s="16">
        <v>0</v>
      </c>
      <c r="AL16" s="16">
        <v>1019</v>
      </c>
      <c r="AM16" s="16">
        <v>0</v>
      </c>
      <c r="AN16" s="16">
        <v>1600</v>
      </c>
      <c r="AO16" s="8">
        <v>701</v>
      </c>
      <c r="AP16" s="8">
        <v>41</v>
      </c>
      <c r="AQ16" s="16">
        <v>0</v>
      </c>
      <c r="AR16" s="16">
        <v>251</v>
      </c>
      <c r="AS16" s="8">
        <v>66</v>
      </c>
      <c r="AT16" s="8">
        <v>11</v>
      </c>
      <c r="AU16" s="16">
        <v>0</v>
      </c>
      <c r="AV16" s="16">
        <v>112.99999999999999</v>
      </c>
      <c r="AW16" s="16">
        <v>0</v>
      </c>
      <c r="AX16" s="16">
        <v>71</v>
      </c>
      <c r="AY16" s="16">
        <v>0</v>
      </c>
      <c r="AZ16" s="16">
        <v>104</v>
      </c>
      <c r="BA16" s="8">
        <v>216</v>
      </c>
      <c r="BB16" s="8">
        <v>7</v>
      </c>
      <c r="BC16" s="16">
        <v>0</v>
      </c>
      <c r="BD16" s="16">
        <v>173</v>
      </c>
      <c r="BE16" s="16">
        <v>0</v>
      </c>
      <c r="BF16" s="16">
        <v>282</v>
      </c>
      <c r="BG16" s="16">
        <v>0</v>
      </c>
      <c r="BH16" s="16">
        <v>352</v>
      </c>
      <c r="BI16" s="16">
        <v>0</v>
      </c>
      <c r="BJ16" s="16">
        <v>2500</v>
      </c>
      <c r="BK16" s="16">
        <v>0</v>
      </c>
      <c r="BL16" s="16">
        <v>3100</v>
      </c>
      <c r="BM16" s="16">
        <v>0</v>
      </c>
      <c r="BN16" s="16">
        <v>5100</v>
      </c>
      <c r="BO16" s="16">
        <v>0</v>
      </c>
      <c r="BP16" s="16">
        <v>6500</v>
      </c>
      <c r="BQ16" s="16">
        <v>0</v>
      </c>
      <c r="BR16" s="16">
        <v>917</v>
      </c>
      <c r="BS16" s="16">
        <v>0</v>
      </c>
      <c r="BT16" s="16">
        <v>579</v>
      </c>
      <c r="BU16" s="16">
        <v>0</v>
      </c>
      <c r="BV16" s="16">
        <v>462</v>
      </c>
      <c r="BW16" s="16">
        <v>0</v>
      </c>
      <c r="BX16" s="16">
        <v>1193</v>
      </c>
      <c r="BY16" s="16">
        <v>0</v>
      </c>
      <c r="BZ16" s="16">
        <v>1460</v>
      </c>
      <c r="CA16" s="16">
        <v>0</v>
      </c>
      <c r="CB16" s="16">
        <v>900</v>
      </c>
      <c r="CC16" s="8">
        <v>48.83</v>
      </c>
      <c r="CD16" s="8">
        <v>0.49</v>
      </c>
    </row>
    <row r="17" spans="1:82" s="18" customFormat="1" ht="12" x14ac:dyDescent="0.2">
      <c r="A17" s="6" t="s">
        <v>266</v>
      </c>
      <c r="B17" s="20"/>
      <c r="C17" s="9"/>
      <c r="D17" s="9"/>
      <c r="E17" s="9"/>
      <c r="F17" s="20"/>
      <c r="G17" s="4"/>
      <c r="H17" s="12">
        <f>100*(H16-H15)/H16</f>
        <v>-4.8301486199575399</v>
      </c>
      <c r="I17" s="12">
        <f t="shared" ref="I17:BT17" si="14">100*(I16-I15)/I16</f>
        <v>0</v>
      </c>
      <c r="J17" s="12" t="e">
        <f t="shared" si="14"/>
        <v>#DIV/0!</v>
      </c>
      <c r="K17" s="12">
        <f t="shared" si="14"/>
        <v>2.6745913818722098</v>
      </c>
      <c r="L17" s="12">
        <f t="shared" si="14"/>
        <v>-2.4838012958963311</v>
      </c>
      <c r="M17" s="12">
        <f t="shared" si="14"/>
        <v>0</v>
      </c>
      <c r="N17" s="12">
        <f t="shared" si="14"/>
        <v>0.28530670470755309</v>
      </c>
      <c r="O17" s="12">
        <f t="shared" si="14"/>
        <v>0</v>
      </c>
      <c r="P17" s="12">
        <f t="shared" si="14"/>
        <v>12.217194570135751</v>
      </c>
      <c r="Q17" s="12">
        <f t="shared" si="14"/>
        <v>4.7058823529411757</v>
      </c>
      <c r="R17" s="12">
        <f t="shared" si="14"/>
        <v>-19.642857142857135</v>
      </c>
      <c r="S17" s="12">
        <f t="shared" si="14"/>
        <v>0</v>
      </c>
      <c r="T17" s="12">
        <f t="shared" si="14"/>
        <v>0</v>
      </c>
      <c r="U17" s="12">
        <f t="shared" si="14"/>
        <v>0</v>
      </c>
      <c r="V17" s="12" t="e">
        <f t="shared" si="14"/>
        <v>#DIV/0!</v>
      </c>
      <c r="W17" s="12">
        <f t="shared" si="14"/>
        <v>3.8216560509554252</v>
      </c>
      <c r="X17" s="12" t="e">
        <f t="shared" si="14"/>
        <v>#DIV/0!</v>
      </c>
      <c r="Y17" s="12">
        <f t="shared" si="14"/>
        <v>2.7777777777777879</v>
      </c>
      <c r="Z17" s="12">
        <f t="shared" si="14"/>
        <v>-4.927675396066987</v>
      </c>
      <c r="AA17" s="12"/>
      <c r="AB17" s="12" t="e">
        <f t="shared" si="14"/>
        <v>#DIV/0!</v>
      </c>
      <c r="AC17" s="12">
        <f t="shared" si="14"/>
        <v>4.2253521126760427</v>
      </c>
      <c r="AD17" s="12" t="e">
        <f t="shared" si="14"/>
        <v>#DIV/0!</v>
      </c>
      <c r="AE17" s="12">
        <f t="shared" si="14"/>
        <v>0</v>
      </c>
      <c r="AF17" s="12" t="e">
        <f t="shared" si="14"/>
        <v>#DIV/0!</v>
      </c>
      <c r="AG17" s="12" t="e">
        <f t="shared" si="14"/>
        <v>#DIV/0!</v>
      </c>
      <c r="AH17" s="12"/>
      <c r="AI17" s="12" t="e">
        <f t="shared" si="14"/>
        <v>#DIV/0!</v>
      </c>
      <c r="AJ17" s="12">
        <f t="shared" si="14"/>
        <v>2.8119507908611601</v>
      </c>
      <c r="AK17" s="12" t="e">
        <f t="shared" si="14"/>
        <v>#DIV/0!</v>
      </c>
      <c r="AL17" s="12">
        <f t="shared" si="14"/>
        <v>-2.0608439646712462</v>
      </c>
      <c r="AM17" s="12" t="e">
        <f t="shared" si="14"/>
        <v>#DIV/0!</v>
      </c>
      <c r="AN17" s="12">
        <f t="shared" si="14"/>
        <v>0</v>
      </c>
      <c r="AO17" s="12">
        <f t="shared" si="14"/>
        <v>6.2767475035663338</v>
      </c>
      <c r="AP17" s="12">
        <f t="shared" si="14"/>
        <v>2.4390243902439024</v>
      </c>
      <c r="AQ17" s="12" t="e">
        <f t="shared" si="14"/>
        <v>#DIV/0!</v>
      </c>
      <c r="AR17" s="12">
        <f t="shared" si="14"/>
        <v>5.1792828685258856</v>
      </c>
      <c r="AS17" s="12">
        <f t="shared" si="14"/>
        <v>18.181818181818183</v>
      </c>
      <c r="AT17" s="12">
        <f t="shared" si="14"/>
        <v>9.0909090909090917</v>
      </c>
      <c r="AU17" s="12" t="e">
        <f t="shared" si="14"/>
        <v>#DIV/0!</v>
      </c>
      <c r="AV17" s="12">
        <f t="shared" si="14"/>
        <v>6.194690265486714</v>
      </c>
      <c r="AW17" s="12" t="e">
        <f t="shared" si="14"/>
        <v>#DIV/0!</v>
      </c>
      <c r="AX17" s="12">
        <f t="shared" si="14"/>
        <v>-18.309859154929576</v>
      </c>
      <c r="AY17" s="12" t="e">
        <f t="shared" si="14"/>
        <v>#DIV/0!</v>
      </c>
      <c r="AZ17" s="12">
        <f t="shared" si="14"/>
        <v>0</v>
      </c>
      <c r="BA17" s="12">
        <f t="shared" si="14"/>
        <v>4.166666666666667</v>
      </c>
      <c r="BB17" s="12">
        <f t="shared" si="14"/>
        <v>0</v>
      </c>
      <c r="BC17" s="12" t="e">
        <f t="shared" si="14"/>
        <v>#DIV/0!</v>
      </c>
      <c r="BD17" s="12">
        <f t="shared" si="14"/>
        <v>-3.4682080924855492</v>
      </c>
      <c r="BE17" s="12" t="e">
        <f t="shared" si="14"/>
        <v>#DIV/0!</v>
      </c>
      <c r="BF17" s="12">
        <f t="shared" si="14"/>
        <v>0.70921985815602839</v>
      </c>
      <c r="BG17" s="12" t="e">
        <f t="shared" si="14"/>
        <v>#DIV/0!</v>
      </c>
      <c r="BH17" s="12">
        <f t="shared" si="14"/>
        <v>1.1363636363636365</v>
      </c>
      <c r="BI17" s="12" t="e">
        <f t="shared" si="14"/>
        <v>#DIV/0!</v>
      </c>
      <c r="BJ17" s="12">
        <f t="shared" si="14"/>
        <v>0</v>
      </c>
      <c r="BK17" s="12" t="e">
        <f t="shared" si="14"/>
        <v>#DIV/0!</v>
      </c>
      <c r="BL17" s="12">
        <f t="shared" si="14"/>
        <v>0</v>
      </c>
      <c r="BM17" s="12" t="e">
        <f t="shared" si="14"/>
        <v>#DIV/0!</v>
      </c>
      <c r="BN17" s="12">
        <f t="shared" si="14"/>
        <v>0</v>
      </c>
      <c r="BO17" s="12" t="e">
        <f t="shared" si="14"/>
        <v>#DIV/0!</v>
      </c>
      <c r="BP17" s="12">
        <f t="shared" si="14"/>
        <v>-1.5384615384615385</v>
      </c>
      <c r="BQ17" s="12" t="e">
        <f t="shared" si="14"/>
        <v>#DIV/0!</v>
      </c>
      <c r="BR17" s="12">
        <f t="shared" si="14"/>
        <v>9.9236641221373922</v>
      </c>
      <c r="BS17" s="12" t="e">
        <f t="shared" si="14"/>
        <v>#DIV/0!</v>
      </c>
      <c r="BT17" s="12">
        <f t="shared" si="14"/>
        <v>8.4628670120898093</v>
      </c>
      <c r="BU17" s="12" t="e">
        <f t="shared" ref="BU17:CD17" si="15">100*(BU16-BU15)/BU16</f>
        <v>#DIV/0!</v>
      </c>
      <c r="BV17" s="12">
        <f t="shared" si="15"/>
        <v>-4.1125541125541005</v>
      </c>
      <c r="BW17" s="12" t="e">
        <f t="shared" si="15"/>
        <v>#DIV/0!</v>
      </c>
      <c r="BX17" s="12">
        <f t="shared" si="15"/>
        <v>5.2808046940486166</v>
      </c>
      <c r="BY17" s="12" t="e">
        <f t="shared" si="15"/>
        <v>#DIV/0!</v>
      </c>
      <c r="BZ17" s="12">
        <f t="shared" si="15"/>
        <v>5.4109589041095889</v>
      </c>
      <c r="CA17" s="12" t="e">
        <f t="shared" si="15"/>
        <v>#DIV/0!</v>
      </c>
      <c r="CB17" s="12">
        <f t="shared" si="15"/>
        <v>5.5555555555555438</v>
      </c>
      <c r="CC17" s="12">
        <f t="shared" si="15"/>
        <v>4.9764489043620719</v>
      </c>
      <c r="CD17" s="12">
        <f t="shared" si="15"/>
        <v>2.0408163265306141</v>
      </c>
    </row>
    <row r="18" spans="1:82" s="18" customFormat="1" ht="12" x14ac:dyDescent="0.2">
      <c r="A18" s="10" t="s">
        <v>268</v>
      </c>
      <c r="H18" s="12">
        <f>100*_xlfn.STDEV.S(H16,H15)/((H16+H15)/2)</f>
        <v>3.3348907534581942</v>
      </c>
      <c r="I18" s="12">
        <f t="shared" ref="I18:BT18" si="16">100*_xlfn.STDEV.S(I16,I15)/((I16+I15)/2)</f>
        <v>0</v>
      </c>
      <c r="J18" s="12" t="e">
        <f t="shared" si="16"/>
        <v>#DIV/0!</v>
      </c>
      <c r="K18" s="12">
        <f t="shared" si="16"/>
        <v>1.9168557321322039</v>
      </c>
      <c r="L18" s="12">
        <f t="shared" si="16"/>
        <v>1.7347686365109987</v>
      </c>
      <c r="M18" s="12">
        <f t="shared" si="16"/>
        <v>0</v>
      </c>
      <c r="N18" s="12">
        <f t="shared" si="16"/>
        <v>0.20203050891043681</v>
      </c>
      <c r="O18" s="12">
        <f t="shared" si="16"/>
        <v>0</v>
      </c>
      <c r="P18" s="12">
        <f t="shared" si="16"/>
        <v>9.2009075142345988</v>
      </c>
      <c r="Q18" s="12">
        <f t="shared" si="16"/>
        <v>3.40774352379059</v>
      </c>
      <c r="R18" s="12">
        <f t="shared" si="16"/>
        <v>12.647438362686209</v>
      </c>
      <c r="S18" s="12">
        <f t="shared" si="16"/>
        <v>0</v>
      </c>
      <c r="T18" s="12">
        <f t="shared" si="16"/>
        <v>0</v>
      </c>
      <c r="U18" s="12">
        <f t="shared" si="16"/>
        <v>0</v>
      </c>
      <c r="V18" s="12" t="e">
        <f t="shared" si="16"/>
        <v>#DIV/0!</v>
      </c>
      <c r="W18" s="12">
        <f t="shared" si="16"/>
        <v>2.7549614851424011</v>
      </c>
      <c r="X18" s="12" t="e">
        <f t="shared" si="16"/>
        <v>#DIV/0!</v>
      </c>
      <c r="Y18" s="12">
        <f t="shared" si="16"/>
        <v>1.991850087849437</v>
      </c>
      <c r="Z18" s="12">
        <f t="shared" si="16"/>
        <v>3.4006072447859776</v>
      </c>
      <c r="AA18" s="12"/>
      <c r="AB18" s="12" t="e">
        <f t="shared" si="16"/>
        <v>#DIV/0!</v>
      </c>
      <c r="AC18" s="12">
        <f t="shared" si="16"/>
        <v>3.0522594871361672</v>
      </c>
      <c r="AD18" s="12" t="e">
        <f t="shared" si="16"/>
        <v>#DIV/0!</v>
      </c>
      <c r="AE18" s="12">
        <f t="shared" si="16"/>
        <v>0</v>
      </c>
      <c r="AF18" s="12" t="e">
        <f t="shared" si="16"/>
        <v>#DIV/0!</v>
      </c>
      <c r="AG18" s="12" t="e">
        <f t="shared" si="16"/>
        <v>#DIV/0!</v>
      </c>
      <c r="AH18" s="12"/>
      <c r="AI18" s="12" t="e">
        <f t="shared" si="16"/>
        <v>#DIV/0!</v>
      </c>
      <c r="AJ18" s="12">
        <f t="shared" si="16"/>
        <v>2.0167038322610984</v>
      </c>
      <c r="AK18" s="12" t="e">
        <f t="shared" si="16"/>
        <v>#DIV/0!</v>
      </c>
      <c r="AL18" s="12">
        <f t="shared" si="16"/>
        <v>1.4423742015461387</v>
      </c>
      <c r="AM18" s="12" t="e">
        <f t="shared" si="16"/>
        <v>#DIV/0!</v>
      </c>
      <c r="AN18" s="12">
        <f t="shared" si="16"/>
        <v>0</v>
      </c>
      <c r="AO18" s="12">
        <f t="shared" si="16"/>
        <v>4.582135253638894</v>
      </c>
      <c r="AP18" s="12">
        <f t="shared" si="16"/>
        <v>1.7459426695964138</v>
      </c>
      <c r="AQ18" s="12" t="e">
        <f t="shared" si="16"/>
        <v>#DIV/0!</v>
      </c>
      <c r="AR18" s="12">
        <f t="shared" si="16"/>
        <v>3.759667957229079</v>
      </c>
      <c r="AS18" s="12">
        <f t="shared" si="16"/>
        <v>14.142135623730949</v>
      </c>
      <c r="AT18" s="12">
        <f t="shared" si="16"/>
        <v>6.7343502970147382</v>
      </c>
      <c r="AU18" s="12" t="e">
        <f t="shared" si="16"/>
        <v>#DIV/0!</v>
      </c>
      <c r="AV18" s="12">
        <f t="shared" si="16"/>
        <v>4.5203173226537192</v>
      </c>
      <c r="AW18" s="12" t="e">
        <f t="shared" si="16"/>
        <v>#DIV/0!</v>
      </c>
      <c r="AX18" s="12">
        <f t="shared" si="16"/>
        <v>11.861146007000151</v>
      </c>
      <c r="AY18" s="12" t="e">
        <f t="shared" si="16"/>
        <v>#DIV/0!</v>
      </c>
      <c r="AZ18" s="12">
        <f t="shared" si="16"/>
        <v>0</v>
      </c>
      <c r="BA18" s="12">
        <f t="shared" si="16"/>
        <v>3.0089650263257344</v>
      </c>
      <c r="BB18" s="12">
        <f t="shared" si="16"/>
        <v>0</v>
      </c>
      <c r="BC18" s="12" t="e">
        <f t="shared" si="16"/>
        <v>#DIV/0!</v>
      </c>
      <c r="BD18" s="12">
        <f t="shared" si="16"/>
        <v>2.4105912994995937</v>
      </c>
      <c r="BE18" s="12" t="e">
        <f t="shared" si="16"/>
        <v>#DIV/0!</v>
      </c>
      <c r="BF18" s="12">
        <f t="shared" si="16"/>
        <v>0.50327884781960674</v>
      </c>
      <c r="BG18" s="12" t="e">
        <f t="shared" si="16"/>
        <v>#DIV/0!</v>
      </c>
      <c r="BH18" s="12">
        <f t="shared" si="16"/>
        <v>0.80812203564176865</v>
      </c>
      <c r="BI18" s="12" t="e">
        <f t="shared" si="16"/>
        <v>#DIV/0!</v>
      </c>
      <c r="BJ18" s="12">
        <f t="shared" si="16"/>
        <v>0</v>
      </c>
      <c r="BK18" s="12" t="e">
        <f t="shared" si="16"/>
        <v>#DIV/0!</v>
      </c>
      <c r="BL18" s="12">
        <f t="shared" si="16"/>
        <v>0</v>
      </c>
      <c r="BM18" s="12" t="e">
        <f t="shared" si="16"/>
        <v>#DIV/0!</v>
      </c>
      <c r="BN18" s="12">
        <f t="shared" si="16"/>
        <v>0</v>
      </c>
      <c r="BO18" s="12" t="e">
        <f t="shared" si="16"/>
        <v>#DIV/0!</v>
      </c>
      <c r="BP18" s="12">
        <f t="shared" si="16"/>
        <v>1.0795523376893856</v>
      </c>
      <c r="BQ18" s="12" t="e">
        <f t="shared" si="16"/>
        <v>#DIV/0!</v>
      </c>
      <c r="BR18" s="12">
        <f t="shared" si="16"/>
        <v>7.3834443015462687</v>
      </c>
      <c r="BS18" s="12" t="e">
        <f t="shared" si="16"/>
        <v>#DIV/0!</v>
      </c>
      <c r="BT18" s="12">
        <f t="shared" si="16"/>
        <v>6.2485540627846401</v>
      </c>
      <c r="BU18" s="12" t="e">
        <f t="shared" ref="BU18:CD18" si="17">100*_xlfn.STDEV.S(BU16,BU15)/((BU16+BU15)/2)</f>
        <v>#DIV/0!</v>
      </c>
      <c r="BV18" s="12">
        <f t="shared" si="17"/>
        <v>2.8494228722257393</v>
      </c>
      <c r="BW18" s="12" t="e">
        <f t="shared" si="17"/>
        <v>#DIV/0!</v>
      </c>
      <c r="BX18" s="12">
        <f t="shared" si="17"/>
        <v>3.8353617920578986</v>
      </c>
      <c r="BY18" s="12" t="e">
        <f t="shared" si="17"/>
        <v>#DIV/0!</v>
      </c>
      <c r="BZ18" s="12">
        <f t="shared" si="17"/>
        <v>3.9325192336316266</v>
      </c>
      <c r="CA18" s="12" t="e">
        <f t="shared" si="17"/>
        <v>#DIV/0!</v>
      </c>
      <c r="CB18" s="12">
        <f t="shared" si="17"/>
        <v>4.0406101782088344</v>
      </c>
      <c r="CC18" s="12">
        <f t="shared" si="17"/>
        <v>3.6086726415694859</v>
      </c>
      <c r="CD18" s="12">
        <f t="shared" si="17"/>
        <v>1.4579521261578312</v>
      </c>
    </row>
    <row r="19" spans="1:82" s="18" customFormat="1" ht="12" x14ac:dyDescent="0.2">
      <c r="A19" s="10" t="s">
        <v>267</v>
      </c>
      <c r="H19" s="12">
        <f>_xlfn.STDEV.S(H16,H15)</f>
        <v>1.3765799834411732</v>
      </c>
      <c r="I19" s="12">
        <f t="shared" ref="I19:BT19" si="18">_xlfn.STDEV.S(I16,I15)</f>
        <v>0</v>
      </c>
      <c r="J19" s="12">
        <f t="shared" si="18"/>
        <v>0</v>
      </c>
      <c r="K19" s="12">
        <f t="shared" si="18"/>
        <v>2.1230612537877446E-3</v>
      </c>
      <c r="L19" s="12">
        <f t="shared" si="18"/>
        <v>0.30729192703066427</v>
      </c>
      <c r="M19" s="12">
        <f t="shared" si="18"/>
        <v>0</v>
      </c>
      <c r="N19" s="12">
        <f t="shared" si="18"/>
        <v>2.0219428628232547E-2</v>
      </c>
      <c r="O19" s="12">
        <f t="shared" si="18"/>
        <v>0</v>
      </c>
      <c r="P19" s="12">
        <f t="shared" si="18"/>
        <v>9.8607840549116577E-3</v>
      </c>
      <c r="Q19" s="12">
        <f t="shared" si="18"/>
        <v>3.6521422425598703E-4</v>
      </c>
      <c r="R19" s="12">
        <f t="shared" si="18"/>
        <v>1.5478030352520284</v>
      </c>
      <c r="S19" s="12">
        <f t="shared" si="18"/>
        <v>0</v>
      </c>
      <c r="T19" s="12">
        <f t="shared" si="18"/>
        <v>0</v>
      </c>
      <c r="U19" s="12">
        <f t="shared" si="18"/>
        <v>0</v>
      </c>
      <c r="V19" s="12">
        <f t="shared" si="18"/>
        <v>0</v>
      </c>
      <c r="W19" s="12">
        <f t="shared" si="18"/>
        <v>1.5332130407455418E-3</v>
      </c>
      <c r="X19" s="12">
        <f t="shared" si="18"/>
        <v>0</v>
      </c>
      <c r="Y19" s="12">
        <f t="shared" si="18"/>
        <v>2.7544080784772849E-3</v>
      </c>
      <c r="Z19" s="12">
        <f t="shared" si="18"/>
        <v>3.2015947330407228</v>
      </c>
      <c r="AA19" s="12"/>
      <c r="AB19" s="12">
        <f t="shared" si="18"/>
        <v>0</v>
      </c>
      <c r="AC19" s="12">
        <f t="shared" si="18"/>
        <v>6.3639610306789081</v>
      </c>
      <c r="AD19" s="12">
        <f t="shared" si="18"/>
        <v>0</v>
      </c>
      <c r="AE19" s="12">
        <f t="shared" si="18"/>
        <v>0</v>
      </c>
      <c r="AF19" s="12">
        <f t="shared" si="18"/>
        <v>0</v>
      </c>
      <c r="AG19" s="12">
        <f t="shared" si="18"/>
        <v>0</v>
      </c>
      <c r="AH19" s="12"/>
      <c r="AI19" s="12">
        <f t="shared" si="18"/>
        <v>0</v>
      </c>
      <c r="AJ19" s="12">
        <f t="shared" si="18"/>
        <v>11.313708498984761</v>
      </c>
      <c r="AK19" s="12">
        <f t="shared" si="18"/>
        <v>0</v>
      </c>
      <c r="AL19" s="12">
        <f t="shared" si="18"/>
        <v>14.849242404917497</v>
      </c>
      <c r="AM19" s="12">
        <f t="shared" si="18"/>
        <v>0</v>
      </c>
      <c r="AN19" s="12">
        <f t="shared" si="18"/>
        <v>0</v>
      </c>
      <c r="AO19" s="12">
        <f t="shared" si="18"/>
        <v>31.11269837220809</v>
      </c>
      <c r="AP19" s="12">
        <f t="shared" si="18"/>
        <v>0.70710678118654757</v>
      </c>
      <c r="AQ19" s="12">
        <f t="shared" si="18"/>
        <v>0</v>
      </c>
      <c r="AR19" s="12">
        <f t="shared" si="18"/>
        <v>9.1923881554250979</v>
      </c>
      <c r="AS19" s="12">
        <f t="shared" si="18"/>
        <v>8.4852813742385695</v>
      </c>
      <c r="AT19" s="12">
        <f t="shared" si="18"/>
        <v>0.70710678118654757</v>
      </c>
      <c r="AU19" s="12">
        <f t="shared" si="18"/>
        <v>0</v>
      </c>
      <c r="AV19" s="12">
        <f t="shared" si="18"/>
        <v>4.9497474683058229</v>
      </c>
      <c r="AW19" s="12">
        <f t="shared" si="18"/>
        <v>0</v>
      </c>
      <c r="AX19" s="12">
        <f t="shared" si="18"/>
        <v>9.1923881554251174</v>
      </c>
      <c r="AY19" s="12">
        <f t="shared" si="18"/>
        <v>0</v>
      </c>
      <c r="AZ19" s="12">
        <f t="shared" si="18"/>
        <v>0</v>
      </c>
      <c r="BA19" s="12">
        <f t="shared" si="18"/>
        <v>6.3639610306789276</v>
      </c>
      <c r="BB19" s="12">
        <f t="shared" si="18"/>
        <v>0</v>
      </c>
      <c r="BC19" s="12">
        <f t="shared" si="18"/>
        <v>0</v>
      </c>
      <c r="BD19" s="12">
        <f t="shared" si="18"/>
        <v>4.2426406871192848</v>
      </c>
      <c r="BE19" s="12">
        <f t="shared" si="18"/>
        <v>0</v>
      </c>
      <c r="BF19" s="12">
        <f t="shared" si="18"/>
        <v>1.4142135623730951</v>
      </c>
      <c r="BG19" s="12">
        <f t="shared" si="18"/>
        <v>0</v>
      </c>
      <c r="BH19" s="12">
        <f t="shared" si="18"/>
        <v>2.8284271247461903</v>
      </c>
      <c r="BI19" s="12">
        <f t="shared" si="18"/>
        <v>0</v>
      </c>
      <c r="BJ19" s="12">
        <f t="shared" si="18"/>
        <v>0</v>
      </c>
      <c r="BK19" s="12">
        <f t="shared" si="18"/>
        <v>0</v>
      </c>
      <c r="BL19" s="12">
        <f t="shared" si="18"/>
        <v>0</v>
      </c>
      <c r="BM19" s="12">
        <f t="shared" si="18"/>
        <v>0</v>
      </c>
      <c r="BN19" s="12">
        <f t="shared" si="18"/>
        <v>0</v>
      </c>
      <c r="BO19" s="12">
        <f t="shared" si="18"/>
        <v>0</v>
      </c>
      <c r="BP19" s="12">
        <f t="shared" si="18"/>
        <v>70.710678118654755</v>
      </c>
      <c r="BQ19" s="12">
        <f t="shared" si="18"/>
        <v>0</v>
      </c>
      <c r="BR19" s="12">
        <f t="shared" si="18"/>
        <v>64.346717087975733</v>
      </c>
      <c r="BS19" s="12">
        <f t="shared" si="18"/>
        <v>0</v>
      </c>
      <c r="BT19" s="12">
        <f t="shared" si="18"/>
        <v>34.648232278140831</v>
      </c>
      <c r="BU19" s="12">
        <f t="shared" ref="BU19:CD19" si="19">_xlfn.STDEV.S(BU16,BU15)</f>
        <v>0</v>
      </c>
      <c r="BV19" s="12">
        <f t="shared" si="19"/>
        <v>13.435028842544362</v>
      </c>
      <c r="BW19" s="12">
        <f t="shared" si="19"/>
        <v>0</v>
      </c>
      <c r="BX19" s="12">
        <f t="shared" si="19"/>
        <v>44.547727214752491</v>
      </c>
      <c r="BY19" s="12">
        <f t="shared" si="19"/>
        <v>0</v>
      </c>
      <c r="BZ19" s="12">
        <f t="shared" si="19"/>
        <v>55.861435713737258</v>
      </c>
      <c r="CA19" s="12">
        <f t="shared" si="19"/>
        <v>0</v>
      </c>
      <c r="CB19" s="12">
        <f t="shared" si="19"/>
        <v>35.355339059327299</v>
      </c>
      <c r="CC19" s="12">
        <f t="shared" si="19"/>
        <v>1.7182694782833103</v>
      </c>
      <c r="CD19" s="12">
        <f t="shared" si="19"/>
        <v>7.0710678118654814E-3</v>
      </c>
    </row>
    <row r="20" spans="1:82" s="5" customFormat="1" ht="12" x14ac:dyDescent="0.2">
      <c r="A20" s="6"/>
      <c r="B20" s="9"/>
      <c r="C20" s="20"/>
      <c r="D20" s="20"/>
      <c r="E20" s="20"/>
      <c r="F20" s="20"/>
      <c r="G20" s="21"/>
      <c r="H20" s="22"/>
      <c r="I20" s="22"/>
      <c r="J20" s="23"/>
      <c r="K20" s="23"/>
      <c r="L20" s="22"/>
      <c r="M20" s="22"/>
      <c r="N20" s="22"/>
      <c r="O20" s="22"/>
      <c r="P20" s="24"/>
      <c r="Q20" s="24"/>
      <c r="R20" s="22"/>
      <c r="S20" s="22"/>
      <c r="T20" s="24"/>
      <c r="U20" s="24"/>
      <c r="V20" s="23"/>
      <c r="W20" s="23"/>
      <c r="X20" s="23"/>
      <c r="Y20" s="23"/>
      <c r="Z20" s="23"/>
      <c r="AA20" s="23"/>
      <c r="AB20" s="16"/>
      <c r="AC20" s="16"/>
      <c r="AD20" s="16"/>
      <c r="AE20" s="16"/>
      <c r="AF20" s="17"/>
      <c r="AG20" s="13"/>
      <c r="AI20" s="16"/>
      <c r="AJ20" s="16"/>
      <c r="AK20" s="16"/>
      <c r="AL20" s="16"/>
      <c r="AM20" s="16"/>
      <c r="AN20" s="16"/>
      <c r="AO20" s="8"/>
      <c r="AP20" s="8"/>
      <c r="AQ20" s="16"/>
      <c r="AR20" s="16"/>
      <c r="AS20" s="8"/>
      <c r="AT20" s="8"/>
      <c r="AU20" s="16"/>
      <c r="AV20" s="16"/>
      <c r="AW20" s="16"/>
      <c r="AX20" s="16"/>
      <c r="AY20" s="16"/>
      <c r="AZ20" s="16"/>
      <c r="BA20" s="8"/>
      <c r="BB20" s="8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8"/>
      <c r="CD20" s="8"/>
    </row>
    <row r="21" spans="1:82" s="5" customFormat="1" ht="12" x14ac:dyDescent="0.2">
      <c r="A21" s="6" t="s">
        <v>258</v>
      </c>
      <c r="B21" s="9">
        <v>230.24</v>
      </c>
      <c r="C21" s="18">
        <v>2951.8999999999996</v>
      </c>
      <c r="D21" s="18">
        <v>-1376.0999999999997</v>
      </c>
      <c r="E21" s="18">
        <v>2977.7999999999993</v>
      </c>
      <c r="F21" s="20" t="s">
        <v>233</v>
      </c>
      <c r="G21" s="21">
        <v>4</v>
      </c>
      <c r="H21" s="22">
        <v>53.24758952505033</v>
      </c>
      <c r="I21" s="22">
        <v>0.51343597774255034</v>
      </c>
      <c r="J21" s="24">
        <v>1.0692100856035283</v>
      </c>
      <c r="K21" s="24">
        <v>6.505334374186833E-2</v>
      </c>
      <c r="L21" s="22">
        <v>12.886135311978625</v>
      </c>
      <c r="M21" s="22">
        <v>0.2078408921286875</v>
      </c>
      <c r="N21" s="22">
        <v>9.4791066478132997</v>
      </c>
      <c r="O21" s="22">
        <v>0.11437836075792822</v>
      </c>
      <c r="P21" s="24">
        <v>8.7674331822167023E-2</v>
      </c>
      <c r="Q21" s="24">
        <v>9.2968363640589472E-3</v>
      </c>
      <c r="R21" s="22">
        <v>3.1673067611220556</v>
      </c>
      <c r="S21" s="22">
        <v>0.58039652690718291</v>
      </c>
      <c r="T21" s="24">
        <v>6.6917494168890208</v>
      </c>
      <c r="U21" s="24">
        <v>6.5621847457887975E-2</v>
      </c>
      <c r="V21" s="23">
        <v>0</v>
      </c>
      <c r="W21" s="23">
        <v>6.8421616894357273E-2</v>
      </c>
      <c r="X21" s="24">
        <v>0.17139413547927346</v>
      </c>
      <c r="Y21" s="24">
        <v>2.9558614273831919E-2</v>
      </c>
      <c r="Z21" s="23">
        <v>86.800166215758296</v>
      </c>
      <c r="AA21" s="23"/>
      <c r="AB21" s="16">
        <v>0</v>
      </c>
      <c r="AC21" s="16">
        <v>231</v>
      </c>
      <c r="AD21" s="16">
        <v>0</v>
      </c>
      <c r="AE21" s="16">
        <v>1600</v>
      </c>
      <c r="AF21" s="17">
        <v>0</v>
      </c>
      <c r="AG21" s="13">
        <v>0</v>
      </c>
      <c r="AI21" s="16">
        <v>0</v>
      </c>
      <c r="AJ21" s="16">
        <v>515</v>
      </c>
      <c r="AK21" s="16">
        <v>0</v>
      </c>
      <c r="AL21" s="16">
        <v>1257</v>
      </c>
      <c r="AM21" s="16">
        <v>0</v>
      </c>
      <c r="AN21" s="16">
        <v>1445</v>
      </c>
      <c r="AO21" s="8">
        <v>87</v>
      </c>
      <c r="AP21" s="8">
        <v>19</v>
      </c>
      <c r="AQ21" s="8">
        <v>139</v>
      </c>
      <c r="AR21" s="8">
        <v>18</v>
      </c>
      <c r="AS21" s="8">
        <v>60</v>
      </c>
      <c r="AT21" s="8">
        <v>10</v>
      </c>
      <c r="AU21" s="16">
        <v>0</v>
      </c>
      <c r="AV21" s="16">
        <v>114</v>
      </c>
      <c r="AW21" s="16">
        <v>0</v>
      </c>
      <c r="AX21" s="16">
        <v>71</v>
      </c>
      <c r="AY21" s="16">
        <v>9</v>
      </c>
      <c r="AZ21" s="4">
        <v>2</v>
      </c>
      <c r="BA21" s="8">
        <v>188</v>
      </c>
      <c r="BB21" s="8">
        <v>5.9999999999999991</v>
      </c>
      <c r="BC21" s="4">
        <v>23.999999999999996</v>
      </c>
      <c r="BD21" s="4">
        <v>4</v>
      </c>
      <c r="BE21" s="8">
        <v>266</v>
      </c>
      <c r="BF21" s="8">
        <v>7</v>
      </c>
      <c r="BG21" s="16">
        <v>0</v>
      </c>
      <c r="BH21" s="16">
        <v>343</v>
      </c>
      <c r="BI21" s="16">
        <v>0</v>
      </c>
      <c r="BJ21" s="16">
        <v>2300</v>
      </c>
      <c r="BK21" s="16">
        <v>0</v>
      </c>
      <c r="BL21" s="16">
        <v>2800.0000000000005</v>
      </c>
      <c r="BM21" s="16">
        <v>0</v>
      </c>
      <c r="BN21" s="16">
        <v>4500</v>
      </c>
      <c r="BO21" s="16">
        <v>0</v>
      </c>
      <c r="BP21" s="16">
        <v>5800</v>
      </c>
      <c r="BQ21" s="16">
        <v>0</v>
      </c>
      <c r="BR21" s="16">
        <v>772.99999999999989</v>
      </c>
      <c r="BS21" s="16">
        <v>0</v>
      </c>
      <c r="BT21" s="16">
        <v>500</v>
      </c>
      <c r="BU21" s="16">
        <v>0</v>
      </c>
      <c r="BV21" s="16">
        <v>470</v>
      </c>
      <c r="BW21" s="16">
        <v>0</v>
      </c>
      <c r="BX21" s="16">
        <v>1145</v>
      </c>
      <c r="BY21" s="16">
        <v>0</v>
      </c>
      <c r="BZ21" s="16">
        <v>1386</v>
      </c>
      <c r="CA21" s="16">
        <v>0</v>
      </c>
      <c r="CB21" s="16">
        <v>754</v>
      </c>
      <c r="CC21" s="8">
        <v>54.11</v>
      </c>
      <c r="CD21" s="8">
        <v>0.45</v>
      </c>
    </row>
    <row r="22" spans="1:82" s="5" customFormat="1" ht="12" x14ac:dyDescent="0.2">
      <c r="A22" s="6" t="s">
        <v>265</v>
      </c>
      <c r="B22" s="9">
        <v>230.24</v>
      </c>
      <c r="C22" s="18">
        <v>2951.8999999999996</v>
      </c>
      <c r="D22" s="18">
        <v>-1376.0999999999997</v>
      </c>
      <c r="E22" s="18">
        <v>2977.7999999999993</v>
      </c>
      <c r="F22" s="20" t="s">
        <v>233</v>
      </c>
      <c r="G22" s="21">
        <v>4</v>
      </c>
      <c r="H22" s="22">
        <v>51.643102094604856</v>
      </c>
      <c r="I22" s="22">
        <v>0.53482914348182331</v>
      </c>
      <c r="J22" s="24">
        <v>1.0963990472187193</v>
      </c>
      <c r="K22" s="24">
        <v>6.6888181642279998E-2</v>
      </c>
      <c r="L22" s="22">
        <v>12.470453527721251</v>
      </c>
      <c r="M22" s="22">
        <v>0.2078408921286875</v>
      </c>
      <c r="N22" s="22">
        <v>9.8794309104660503</v>
      </c>
      <c r="O22" s="22">
        <v>0.11437836075792822</v>
      </c>
      <c r="P22" s="24">
        <v>9.2968363640589469E-2</v>
      </c>
      <c r="Q22" s="24">
        <v>9.8133272731733331E-3</v>
      </c>
      <c r="R22" s="22">
        <v>2.4376654130101683</v>
      </c>
      <c r="S22" s="22">
        <v>0.59697928481881679</v>
      </c>
      <c r="T22" s="24">
        <v>6.5434356465151158</v>
      </c>
      <c r="U22" s="24">
        <v>6.744078992473776E-2</v>
      </c>
      <c r="V22" s="23">
        <v>0</v>
      </c>
      <c r="W22" s="23">
        <v>7.2999119433064266E-2</v>
      </c>
      <c r="X22" s="24">
        <v>0.13725279031027379</v>
      </c>
      <c r="Y22" s="24">
        <v>2.9787750818590305E-2</v>
      </c>
      <c r="Z22" s="23">
        <v>84.300707793487035</v>
      </c>
      <c r="AA22" s="23"/>
      <c r="AB22" s="16">
        <v>0</v>
      </c>
      <c r="AC22" s="16">
        <v>248.99999999999997</v>
      </c>
      <c r="AD22" s="16">
        <v>0</v>
      </c>
      <c r="AE22" s="16">
        <v>1700.0000000000002</v>
      </c>
      <c r="AF22" s="17">
        <v>0</v>
      </c>
      <c r="AG22" s="13">
        <v>0</v>
      </c>
      <c r="AI22" s="16">
        <v>0</v>
      </c>
      <c r="AJ22" s="16">
        <v>567</v>
      </c>
      <c r="AK22" s="4">
        <v>516</v>
      </c>
      <c r="AL22" s="4">
        <v>154</v>
      </c>
      <c r="AM22" s="16">
        <v>0</v>
      </c>
      <c r="AN22" s="16">
        <v>1492.9999999999998</v>
      </c>
      <c r="AO22" s="8">
        <v>92.999999999999986</v>
      </c>
      <c r="AP22" s="8">
        <v>20</v>
      </c>
      <c r="AQ22" s="8">
        <v>151</v>
      </c>
      <c r="AR22" s="8">
        <v>20</v>
      </c>
      <c r="AS22" s="8">
        <v>57.999999999999993</v>
      </c>
      <c r="AT22" s="8">
        <v>10</v>
      </c>
      <c r="AU22" s="16">
        <v>0</v>
      </c>
      <c r="AV22" s="16">
        <v>115.99999999999999</v>
      </c>
      <c r="AW22" s="16">
        <v>0</v>
      </c>
      <c r="AX22" s="16">
        <v>64</v>
      </c>
      <c r="AY22" s="16">
        <v>0</v>
      </c>
      <c r="AZ22" s="16">
        <v>114</v>
      </c>
      <c r="BA22" s="8">
        <v>191.99999999999997</v>
      </c>
      <c r="BB22" s="8">
        <v>5.9999999999999991</v>
      </c>
      <c r="BC22" s="4">
        <v>23.999999999999996</v>
      </c>
      <c r="BD22" s="4">
        <v>4</v>
      </c>
      <c r="BE22" s="8">
        <v>277</v>
      </c>
      <c r="BF22" s="8">
        <v>8</v>
      </c>
      <c r="BG22" s="16">
        <v>0</v>
      </c>
      <c r="BH22" s="16">
        <v>350.00000000000006</v>
      </c>
      <c r="BI22" s="16">
        <v>0</v>
      </c>
      <c r="BJ22" s="16">
        <v>2300</v>
      </c>
      <c r="BK22" s="16">
        <v>0</v>
      </c>
      <c r="BL22" s="16">
        <v>2900</v>
      </c>
      <c r="BM22" s="16">
        <v>0</v>
      </c>
      <c r="BN22" s="16">
        <v>4700</v>
      </c>
      <c r="BO22" s="16">
        <v>0</v>
      </c>
      <c r="BP22" s="16">
        <v>6000</v>
      </c>
      <c r="BQ22" s="16">
        <v>0</v>
      </c>
      <c r="BR22" s="16">
        <v>749</v>
      </c>
      <c r="BS22" s="16">
        <v>0</v>
      </c>
      <c r="BT22" s="16">
        <v>503</v>
      </c>
      <c r="BU22" s="16">
        <v>0</v>
      </c>
      <c r="BV22" s="16">
        <v>515</v>
      </c>
      <c r="BW22" s="16">
        <v>0</v>
      </c>
      <c r="BX22" s="16">
        <v>1203</v>
      </c>
      <c r="BY22" s="4">
        <v>47.999999999999993</v>
      </c>
      <c r="BZ22" s="4">
        <v>13</v>
      </c>
      <c r="CA22" s="16">
        <v>0</v>
      </c>
      <c r="CB22" s="16">
        <v>849</v>
      </c>
      <c r="CC22" s="8">
        <v>55.27</v>
      </c>
      <c r="CD22" s="8">
        <v>0.47</v>
      </c>
    </row>
    <row r="23" spans="1:82" s="5" customFormat="1" ht="12" x14ac:dyDescent="0.2">
      <c r="A23" s="6" t="s">
        <v>266</v>
      </c>
      <c r="B23" s="9"/>
      <c r="C23" s="18"/>
      <c r="D23" s="18"/>
      <c r="E23" s="18"/>
      <c r="F23" s="20"/>
      <c r="G23" s="21"/>
      <c r="H23" s="22">
        <f>100*(H22-H21)/H22</f>
        <v>-3.1068765534382843</v>
      </c>
      <c r="I23" s="22">
        <f t="shared" ref="I23:BT23" si="20">100*(I22-I21)/I22</f>
        <v>4.0000000000000062</v>
      </c>
      <c r="J23" s="22">
        <f t="shared" si="20"/>
        <v>2.4798417769663685</v>
      </c>
      <c r="K23" s="22">
        <f t="shared" si="20"/>
        <v>2.7431421446383992</v>
      </c>
      <c r="L23" s="22">
        <f t="shared" si="20"/>
        <v>-3.3333333333333313</v>
      </c>
      <c r="M23" s="22">
        <f t="shared" si="20"/>
        <v>0</v>
      </c>
      <c r="N23" s="22">
        <f t="shared" si="20"/>
        <v>4.0520984081042153</v>
      </c>
      <c r="O23" s="22">
        <f t="shared" si="20"/>
        <v>0</v>
      </c>
      <c r="P23" s="22">
        <f t="shared" si="20"/>
        <v>5.6944444444444331</v>
      </c>
      <c r="Q23" s="22">
        <f t="shared" si="20"/>
        <v>5.2631578947368416</v>
      </c>
      <c r="R23" s="22">
        <f t="shared" si="20"/>
        <v>-29.931972789115655</v>
      </c>
      <c r="S23" s="22">
        <f t="shared" si="20"/>
        <v>2.7777777777777919</v>
      </c>
      <c r="T23" s="22">
        <f t="shared" si="20"/>
        <v>-2.2666039430355451</v>
      </c>
      <c r="U23" s="22">
        <f t="shared" si="20"/>
        <v>2.6970954356846644</v>
      </c>
      <c r="V23" s="22" t="e">
        <f t="shared" si="20"/>
        <v>#DIV/0!</v>
      </c>
      <c r="W23" s="22">
        <f t="shared" si="20"/>
        <v>6.2706270627062608</v>
      </c>
      <c r="X23" s="22">
        <f t="shared" si="20"/>
        <v>-24.87479131886478</v>
      </c>
      <c r="Y23" s="22">
        <f t="shared" si="20"/>
        <v>0.7692307692307645</v>
      </c>
      <c r="Z23" s="22">
        <f t="shared" si="20"/>
        <v>-2.9649317161063804</v>
      </c>
      <c r="AA23" s="22"/>
      <c r="AB23" s="22" t="e">
        <f t="shared" si="20"/>
        <v>#DIV/0!</v>
      </c>
      <c r="AC23" s="22">
        <f t="shared" si="20"/>
        <v>7.2289156626505919</v>
      </c>
      <c r="AD23" s="22" t="e">
        <f t="shared" si="20"/>
        <v>#DIV/0!</v>
      </c>
      <c r="AE23" s="22">
        <f t="shared" si="20"/>
        <v>5.8823529411764826</v>
      </c>
      <c r="AF23" s="22" t="e">
        <f t="shared" si="20"/>
        <v>#DIV/0!</v>
      </c>
      <c r="AG23" s="22" t="e">
        <f t="shared" si="20"/>
        <v>#DIV/0!</v>
      </c>
      <c r="AH23" s="22"/>
      <c r="AI23" s="22" t="e">
        <f t="shared" si="20"/>
        <v>#DIV/0!</v>
      </c>
      <c r="AJ23" s="22">
        <f t="shared" si="20"/>
        <v>9.1710758377425048</v>
      </c>
      <c r="AK23" s="22">
        <f t="shared" si="20"/>
        <v>100</v>
      </c>
      <c r="AL23" s="22">
        <f t="shared" si="20"/>
        <v>-716.23376623376623</v>
      </c>
      <c r="AM23" s="22" t="e">
        <f t="shared" si="20"/>
        <v>#DIV/0!</v>
      </c>
      <c r="AN23" s="22">
        <f t="shared" si="20"/>
        <v>3.2150033489618073</v>
      </c>
      <c r="AO23" s="22">
        <f t="shared" si="20"/>
        <v>6.4516129032257927</v>
      </c>
      <c r="AP23" s="22">
        <f t="shared" si="20"/>
        <v>5</v>
      </c>
      <c r="AQ23" s="22">
        <f t="shared" si="20"/>
        <v>7.9470198675496686</v>
      </c>
      <c r="AR23" s="22">
        <f t="shared" si="20"/>
        <v>10</v>
      </c>
      <c r="AS23" s="22">
        <f t="shared" si="20"/>
        <v>-3.4482758620689782</v>
      </c>
      <c r="AT23" s="22">
        <f t="shared" si="20"/>
        <v>0</v>
      </c>
      <c r="AU23" s="22" t="e">
        <f t="shared" si="20"/>
        <v>#DIV/0!</v>
      </c>
      <c r="AV23" s="22">
        <f t="shared" si="20"/>
        <v>1.7241379310344707</v>
      </c>
      <c r="AW23" s="22" t="e">
        <f t="shared" si="20"/>
        <v>#DIV/0!</v>
      </c>
      <c r="AX23" s="22">
        <f t="shared" si="20"/>
        <v>-10.9375</v>
      </c>
      <c r="AY23" s="22" t="e">
        <f t="shared" si="20"/>
        <v>#DIV/0!</v>
      </c>
      <c r="AZ23" s="22">
        <f t="shared" si="20"/>
        <v>98.245614035087726</v>
      </c>
      <c r="BA23" s="22">
        <f t="shared" si="20"/>
        <v>2.0833333333333188</v>
      </c>
      <c r="BB23" s="22">
        <f t="shared" si="20"/>
        <v>0</v>
      </c>
      <c r="BC23" s="22">
        <f t="shared" si="20"/>
        <v>0</v>
      </c>
      <c r="BD23" s="22">
        <f t="shared" si="20"/>
        <v>0</v>
      </c>
      <c r="BE23" s="22">
        <f t="shared" si="20"/>
        <v>3.9711191335740073</v>
      </c>
      <c r="BF23" s="22">
        <f t="shared" si="20"/>
        <v>12.5</v>
      </c>
      <c r="BG23" s="22" t="e">
        <f t="shared" si="20"/>
        <v>#DIV/0!</v>
      </c>
      <c r="BH23" s="22">
        <f t="shared" si="20"/>
        <v>2.000000000000016</v>
      </c>
      <c r="BI23" s="22" t="e">
        <f t="shared" si="20"/>
        <v>#DIV/0!</v>
      </c>
      <c r="BJ23" s="22">
        <f t="shared" si="20"/>
        <v>0</v>
      </c>
      <c r="BK23" s="22" t="e">
        <f t="shared" si="20"/>
        <v>#DIV/0!</v>
      </c>
      <c r="BL23" s="22">
        <f t="shared" si="20"/>
        <v>3.4482758620689498</v>
      </c>
      <c r="BM23" s="22" t="e">
        <f t="shared" si="20"/>
        <v>#DIV/0!</v>
      </c>
      <c r="BN23" s="22">
        <f t="shared" si="20"/>
        <v>4.2553191489361701</v>
      </c>
      <c r="BO23" s="22" t="e">
        <f t="shared" si="20"/>
        <v>#DIV/0!</v>
      </c>
      <c r="BP23" s="22">
        <f t="shared" si="20"/>
        <v>3.3333333333333335</v>
      </c>
      <c r="BQ23" s="22" t="e">
        <f t="shared" si="20"/>
        <v>#DIV/0!</v>
      </c>
      <c r="BR23" s="22">
        <f t="shared" si="20"/>
        <v>-3.2042723631508525</v>
      </c>
      <c r="BS23" s="22" t="e">
        <f t="shared" si="20"/>
        <v>#DIV/0!</v>
      </c>
      <c r="BT23" s="22">
        <f t="shared" si="20"/>
        <v>0.59642147117296218</v>
      </c>
      <c r="BU23" s="22" t="e">
        <f t="shared" ref="BU23:CD23" si="21">100*(BU22-BU21)/BU22</f>
        <v>#DIV/0!</v>
      </c>
      <c r="BV23" s="22">
        <f t="shared" si="21"/>
        <v>8.7378640776699026</v>
      </c>
      <c r="BW23" s="22" t="e">
        <f t="shared" si="21"/>
        <v>#DIV/0!</v>
      </c>
      <c r="BX23" s="22">
        <f t="shared" si="21"/>
        <v>4.8212801330008315</v>
      </c>
      <c r="BY23" s="22">
        <f t="shared" si="21"/>
        <v>100</v>
      </c>
      <c r="BZ23" s="22">
        <f t="shared" si="21"/>
        <v>-10561.538461538461</v>
      </c>
      <c r="CA23" s="22" t="e">
        <f t="shared" si="21"/>
        <v>#DIV/0!</v>
      </c>
      <c r="CB23" s="22">
        <f t="shared" si="21"/>
        <v>11.189634864546525</v>
      </c>
      <c r="CC23" s="22">
        <f t="shared" si="21"/>
        <v>2.0987877691333519</v>
      </c>
      <c r="CD23" s="22">
        <f t="shared" si="21"/>
        <v>4.2553191489361621</v>
      </c>
    </row>
    <row r="24" spans="1:82" s="5" customFormat="1" ht="12" x14ac:dyDescent="0.2">
      <c r="A24" s="6" t="s">
        <v>268</v>
      </c>
      <c r="B24" s="9"/>
      <c r="C24" s="18"/>
      <c r="D24" s="18"/>
      <c r="E24" s="18"/>
      <c r="F24" s="20"/>
      <c r="G24" s="21"/>
      <c r="H24" s="22">
        <f>100*_xlfn.STDEV.S(H22,H21)/((H22+H21)/2)</f>
        <v>2.1632881333465712</v>
      </c>
      <c r="I24" s="22">
        <f t="shared" ref="I24:BT24" si="22">100*_xlfn.STDEV.S(I22,I21)/((I22+I21)/2)</f>
        <v>2.8861501272920354</v>
      </c>
      <c r="J24" s="22">
        <f t="shared" si="22"/>
        <v>1.7755280803112812</v>
      </c>
      <c r="K24" s="22">
        <f t="shared" si="22"/>
        <v>1.9666686708096106</v>
      </c>
      <c r="L24" s="22">
        <f t="shared" si="22"/>
        <v>2.3183828891362199</v>
      </c>
      <c r="M24" s="22">
        <f t="shared" si="22"/>
        <v>0</v>
      </c>
      <c r="N24" s="22">
        <f t="shared" si="22"/>
        <v>2.9245184450847006</v>
      </c>
      <c r="O24" s="22">
        <f t="shared" si="22"/>
        <v>0</v>
      </c>
      <c r="P24" s="22">
        <f t="shared" si="22"/>
        <v>4.1445858511291478</v>
      </c>
      <c r="Q24" s="22">
        <f t="shared" si="22"/>
        <v>3.8221988172245807</v>
      </c>
      <c r="R24" s="22">
        <f t="shared" si="22"/>
        <v>18.409880693614348</v>
      </c>
      <c r="S24" s="22">
        <f t="shared" si="22"/>
        <v>1.9918500878494394</v>
      </c>
      <c r="T24" s="22">
        <f t="shared" si="22"/>
        <v>1.584770779892047</v>
      </c>
      <c r="U24" s="22">
        <f t="shared" si="22"/>
        <v>1.9332046593954102</v>
      </c>
      <c r="V24" s="22" t="e">
        <f t="shared" si="22"/>
        <v>#DIV/0!</v>
      </c>
      <c r="W24" s="22">
        <f t="shared" si="22"/>
        <v>4.5775226039333496</v>
      </c>
      <c r="X24" s="22">
        <f t="shared" si="22"/>
        <v>15.643490779034309</v>
      </c>
      <c r="Y24" s="22">
        <f t="shared" si="22"/>
        <v>0.5460284024606511</v>
      </c>
      <c r="Z24" s="22">
        <f t="shared" si="22"/>
        <v>2.0658971029994131</v>
      </c>
      <c r="AA24" s="22"/>
      <c r="AB24" s="22" t="e">
        <f t="shared" si="22"/>
        <v>#DIV/0!</v>
      </c>
      <c r="AC24" s="22">
        <f t="shared" si="22"/>
        <v>5.3033008588990977</v>
      </c>
      <c r="AD24" s="22" t="e">
        <f t="shared" si="22"/>
        <v>#DIV/0!</v>
      </c>
      <c r="AE24" s="22">
        <f t="shared" si="22"/>
        <v>4.2854956435548432</v>
      </c>
      <c r="AF24" s="22" t="e">
        <f t="shared" si="22"/>
        <v>#DIV/0!</v>
      </c>
      <c r="AG24" s="22" t="e">
        <f t="shared" si="22"/>
        <v>#DIV/0!</v>
      </c>
      <c r="AH24" s="22"/>
      <c r="AI24" s="22" t="e">
        <f t="shared" si="22"/>
        <v>#DIV/0!</v>
      </c>
      <c r="AJ24" s="22">
        <f t="shared" si="22"/>
        <v>6.796590133401196</v>
      </c>
      <c r="AK24" s="22">
        <f t="shared" si="22"/>
        <v>141.42135623730951</v>
      </c>
      <c r="AL24" s="22">
        <f t="shared" si="22"/>
        <v>110.55120902179475</v>
      </c>
      <c r="AM24" s="22" t="e">
        <f t="shared" si="22"/>
        <v>#DIV/0!</v>
      </c>
      <c r="AN24" s="22">
        <f t="shared" si="22"/>
        <v>2.310491865007088</v>
      </c>
      <c r="AO24" s="22">
        <f t="shared" si="22"/>
        <v>4.7140452079103055</v>
      </c>
      <c r="AP24" s="22">
        <f t="shared" si="22"/>
        <v>3.6261886214694745</v>
      </c>
      <c r="AQ24" s="22">
        <f t="shared" si="22"/>
        <v>5.851918189130048</v>
      </c>
      <c r="AR24" s="22">
        <f t="shared" si="22"/>
        <v>7.4432292756478686</v>
      </c>
      <c r="AS24" s="22">
        <f t="shared" si="22"/>
        <v>2.3969721396154235</v>
      </c>
      <c r="AT24" s="22">
        <f t="shared" si="22"/>
        <v>0</v>
      </c>
      <c r="AU24" s="22" t="e">
        <f t="shared" si="22"/>
        <v>#DIV/0!</v>
      </c>
      <c r="AV24" s="22">
        <f t="shared" si="22"/>
        <v>1.2297509238026825</v>
      </c>
      <c r="AW24" s="22" t="e">
        <f t="shared" si="22"/>
        <v>#DIV/0!</v>
      </c>
      <c r="AX24" s="22">
        <f t="shared" si="22"/>
        <v>7.3329592123049379</v>
      </c>
      <c r="AY24" s="22">
        <f t="shared" si="22"/>
        <v>141.42135623730951</v>
      </c>
      <c r="AZ24" s="22">
        <f t="shared" si="22"/>
        <v>136.54475774636779</v>
      </c>
      <c r="BA24" s="22">
        <f t="shared" si="22"/>
        <v>1.4886458551295629</v>
      </c>
      <c r="BB24" s="22">
        <f t="shared" si="22"/>
        <v>0</v>
      </c>
      <c r="BC24" s="22">
        <f t="shared" si="22"/>
        <v>0</v>
      </c>
      <c r="BD24" s="22">
        <f t="shared" si="22"/>
        <v>0</v>
      </c>
      <c r="BE24" s="22">
        <f t="shared" si="22"/>
        <v>2.8648893528736732</v>
      </c>
      <c r="BF24" s="22">
        <f t="shared" si="22"/>
        <v>9.428090415820634</v>
      </c>
      <c r="BG24" s="22" t="e">
        <f t="shared" si="22"/>
        <v>#DIV/0!</v>
      </c>
      <c r="BH24" s="22">
        <f t="shared" si="22"/>
        <v>1.4284985478516228</v>
      </c>
      <c r="BI24" s="22" t="e">
        <f t="shared" si="22"/>
        <v>#DIV/0!</v>
      </c>
      <c r="BJ24" s="22">
        <f t="shared" si="22"/>
        <v>0</v>
      </c>
      <c r="BK24" s="22" t="e">
        <f t="shared" si="22"/>
        <v>#DIV/0!</v>
      </c>
      <c r="BL24" s="22">
        <f t="shared" si="22"/>
        <v>2.481076425215945</v>
      </c>
      <c r="BM24" s="22" t="e">
        <f t="shared" si="22"/>
        <v>#DIV/0!</v>
      </c>
      <c r="BN24" s="22">
        <f t="shared" si="22"/>
        <v>3.0743773095067288</v>
      </c>
      <c r="BO24" s="22" t="e">
        <f t="shared" si="22"/>
        <v>#DIV/0!</v>
      </c>
      <c r="BP24" s="22">
        <f t="shared" si="22"/>
        <v>2.3969721396154156</v>
      </c>
      <c r="BQ24" s="22" t="e">
        <f t="shared" si="22"/>
        <v>#DIV/0!</v>
      </c>
      <c r="BR24" s="22">
        <f t="shared" si="22"/>
        <v>2.2300345267381156</v>
      </c>
      <c r="BS24" s="22" t="e">
        <f t="shared" si="22"/>
        <v>#DIV/0!</v>
      </c>
      <c r="BT24" s="22">
        <f t="shared" si="22"/>
        <v>0.42299508346154385</v>
      </c>
      <c r="BU24" s="22" t="e">
        <f t="shared" ref="BU24:CD24" si="23">100*_xlfn.STDEV.S(BU22,BU21)/((BU22+BU21)/2)</f>
        <v>#DIV/0!</v>
      </c>
      <c r="BV24" s="22">
        <f t="shared" si="23"/>
        <v>6.4608741428212468</v>
      </c>
      <c r="BW24" s="22" t="e">
        <f t="shared" si="23"/>
        <v>#DIV/0!</v>
      </c>
      <c r="BX24" s="22">
        <f t="shared" si="23"/>
        <v>3.493372513528088</v>
      </c>
      <c r="BY24" s="22">
        <f t="shared" si="23"/>
        <v>141.42135623730948</v>
      </c>
      <c r="BZ24" s="22">
        <f t="shared" si="23"/>
        <v>138.79308228293493</v>
      </c>
      <c r="CA24" s="22" t="e">
        <f t="shared" si="23"/>
        <v>#DIV/0!</v>
      </c>
      <c r="CB24" s="22">
        <f t="shared" si="23"/>
        <v>8.3811783172454177</v>
      </c>
      <c r="CC24" s="22">
        <f t="shared" si="23"/>
        <v>1.4998059355940716</v>
      </c>
      <c r="CD24" s="22">
        <f t="shared" si="23"/>
        <v>3.0743773095067231</v>
      </c>
    </row>
    <row r="25" spans="1:82" s="5" customFormat="1" ht="12" x14ac:dyDescent="0.2">
      <c r="A25" s="6" t="s">
        <v>267</v>
      </c>
      <c r="B25" s="9"/>
      <c r="C25" s="18"/>
      <c r="D25" s="18"/>
      <c r="E25" s="18"/>
      <c r="F25" s="20"/>
      <c r="G25" s="21"/>
      <c r="H25" s="22">
        <f>_xlfn.STDEV.S(H22,H21)</f>
        <v>1.1345439423965735</v>
      </c>
      <c r="I25" s="22">
        <f t="shared" ref="I25:BT25" si="24">_xlfn.STDEV.S(I22,I21)</f>
        <v>1.5127252565287635E-2</v>
      </c>
      <c r="J25" s="22">
        <f t="shared" si="24"/>
        <v>1.9225499131522317E-2</v>
      </c>
      <c r="K25" s="22">
        <f t="shared" si="24"/>
        <v>1.2974263217591774E-3</v>
      </c>
      <c r="L25" s="22">
        <f t="shared" si="24"/>
        <v>0.29393140846411314</v>
      </c>
      <c r="M25" s="22">
        <f t="shared" si="24"/>
        <v>0</v>
      </c>
      <c r="N25" s="22">
        <f t="shared" si="24"/>
        <v>0.28307200079526451</v>
      </c>
      <c r="O25" s="22">
        <f t="shared" si="24"/>
        <v>0</v>
      </c>
      <c r="P25" s="22">
        <f t="shared" si="24"/>
        <v>3.7434457986238604E-3</v>
      </c>
      <c r="Q25" s="22">
        <f t="shared" si="24"/>
        <v>3.6521422425598703E-4</v>
      </c>
      <c r="R25" s="22">
        <f t="shared" si="24"/>
        <v>0.51593434508401226</v>
      </c>
      <c r="S25" s="22">
        <f t="shared" si="24"/>
        <v>1.1725780570091189E-2</v>
      </c>
      <c r="T25" s="22">
        <f t="shared" si="24"/>
        <v>0.10487367277473272</v>
      </c>
      <c r="U25" s="22">
        <f t="shared" si="24"/>
        <v>1.2861865528976698E-3</v>
      </c>
      <c r="V25" s="22">
        <f t="shared" si="24"/>
        <v>0</v>
      </c>
      <c r="W25" s="22">
        <f t="shared" si="24"/>
        <v>3.2367830860183513E-3</v>
      </c>
      <c r="X25" s="22">
        <f t="shared" si="24"/>
        <v>2.4141576687830343E-2</v>
      </c>
      <c r="Y25" s="22">
        <f t="shared" si="24"/>
        <v>1.6202400461630927E-4</v>
      </c>
      <c r="Z25" s="22">
        <f t="shared" si="24"/>
        <v>1.7673839996818375</v>
      </c>
      <c r="AA25" s="22"/>
      <c r="AB25" s="22">
        <f t="shared" si="24"/>
        <v>0</v>
      </c>
      <c r="AC25" s="22">
        <f t="shared" si="24"/>
        <v>12.727922061357836</v>
      </c>
      <c r="AD25" s="22">
        <f t="shared" si="24"/>
        <v>0</v>
      </c>
      <c r="AE25" s="22">
        <f t="shared" si="24"/>
        <v>70.710678118654911</v>
      </c>
      <c r="AF25" s="22">
        <f t="shared" si="24"/>
        <v>0</v>
      </c>
      <c r="AG25" s="22">
        <f t="shared" si="24"/>
        <v>0</v>
      </c>
      <c r="AH25" s="22"/>
      <c r="AI25" s="22">
        <f t="shared" si="24"/>
        <v>0</v>
      </c>
      <c r="AJ25" s="22">
        <f t="shared" si="24"/>
        <v>36.76955262170047</v>
      </c>
      <c r="AK25" s="22">
        <f t="shared" si="24"/>
        <v>364.86709909225851</v>
      </c>
      <c r="AL25" s="22">
        <f t="shared" si="24"/>
        <v>779.93877964876197</v>
      </c>
      <c r="AM25" s="22">
        <f t="shared" si="24"/>
        <v>0</v>
      </c>
      <c r="AN25" s="22">
        <f t="shared" si="24"/>
        <v>33.941125496954122</v>
      </c>
      <c r="AO25" s="22">
        <f t="shared" si="24"/>
        <v>4.242640687119275</v>
      </c>
      <c r="AP25" s="22">
        <f t="shared" si="24"/>
        <v>0.70710678118654757</v>
      </c>
      <c r="AQ25" s="22">
        <f t="shared" si="24"/>
        <v>8.4852813742385695</v>
      </c>
      <c r="AR25" s="22">
        <f t="shared" si="24"/>
        <v>1.4142135623730951</v>
      </c>
      <c r="AS25" s="22">
        <f t="shared" si="24"/>
        <v>1.4142135623731</v>
      </c>
      <c r="AT25" s="22">
        <f t="shared" si="24"/>
        <v>0</v>
      </c>
      <c r="AU25" s="22">
        <f t="shared" si="24"/>
        <v>0</v>
      </c>
      <c r="AV25" s="22">
        <f t="shared" si="24"/>
        <v>1.4142135623730849</v>
      </c>
      <c r="AW25" s="22">
        <f t="shared" si="24"/>
        <v>0</v>
      </c>
      <c r="AX25" s="22">
        <f t="shared" si="24"/>
        <v>4.9497474683058327</v>
      </c>
      <c r="AY25" s="22">
        <f t="shared" si="24"/>
        <v>6.3639610306789276</v>
      </c>
      <c r="AZ25" s="22">
        <f t="shared" si="24"/>
        <v>79.195959492893323</v>
      </c>
      <c r="BA25" s="22">
        <f t="shared" si="24"/>
        <v>2.8284271247461699</v>
      </c>
      <c r="BB25" s="22">
        <f t="shared" si="24"/>
        <v>0</v>
      </c>
      <c r="BC25" s="22">
        <f t="shared" si="24"/>
        <v>0</v>
      </c>
      <c r="BD25" s="22">
        <f t="shared" si="24"/>
        <v>0</v>
      </c>
      <c r="BE25" s="22">
        <f t="shared" si="24"/>
        <v>7.7781745930520225</v>
      </c>
      <c r="BF25" s="22">
        <f t="shared" si="24"/>
        <v>0.70710678118654757</v>
      </c>
      <c r="BG25" s="22">
        <f t="shared" si="24"/>
        <v>0</v>
      </c>
      <c r="BH25" s="22">
        <f t="shared" si="24"/>
        <v>4.9497474683058726</v>
      </c>
      <c r="BI25" s="22">
        <f t="shared" si="24"/>
        <v>0</v>
      </c>
      <c r="BJ25" s="22">
        <f t="shared" si="24"/>
        <v>0</v>
      </c>
      <c r="BK25" s="22">
        <f t="shared" si="24"/>
        <v>0</v>
      </c>
      <c r="BL25" s="22">
        <f t="shared" si="24"/>
        <v>70.710678118654428</v>
      </c>
      <c r="BM25" s="22">
        <f t="shared" si="24"/>
        <v>0</v>
      </c>
      <c r="BN25" s="22">
        <f t="shared" si="24"/>
        <v>141.42135623730951</v>
      </c>
      <c r="BO25" s="22">
        <f t="shared" si="24"/>
        <v>0</v>
      </c>
      <c r="BP25" s="22">
        <f t="shared" si="24"/>
        <v>141.42135623730951</v>
      </c>
      <c r="BQ25" s="22">
        <f t="shared" si="24"/>
        <v>0</v>
      </c>
      <c r="BR25" s="22">
        <f t="shared" si="24"/>
        <v>16.970562748477061</v>
      </c>
      <c r="BS25" s="22">
        <f t="shared" si="24"/>
        <v>0</v>
      </c>
      <c r="BT25" s="22">
        <f t="shared" si="24"/>
        <v>2.1213203435596424</v>
      </c>
      <c r="BU25" s="22">
        <f t="shared" ref="BU25:CD25" si="25">_xlfn.STDEV.S(BU22,BU21)</f>
        <v>0</v>
      </c>
      <c r="BV25" s="22">
        <f t="shared" si="25"/>
        <v>31.81980515339464</v>
      </c>
      <c r="BW25" s="22">
        <f t="shared" si="25"/>
        <v>0</v>
      </c>
      <c r="BX25" s="22">
        <f t="shared" si="25"/>
        <v>41.012193308819754</v>
      </c>
      <c r="BY25" s="22">
        <f t="shared" si="25"/>
        <v>33.941125496954271</v>
      </c>
      <c r="BZ25" s="22">
        <f t="shared" si="25"/>
        <v>970.85761056912975</v>
      </c>
      <c r="CA25" s="22">
        <f t="shared" si="25"/>
        <v>0</v>
      </c>
      <c r="CB25" s="22">
        <f t="shared" si="25"/>
        <v>67.175144212722017</v>
      </c>
      <c r="CC25" s="22">
        <f t="shared" si="25"/>
        <v>0.82024386617639777</v>
      </c>
      <c r="CD25" s="22">
        <f t="shared" si="25"/>
        <v>1.4142135623730925E-2</v>
      </c>
    </row>
    <row r="26" spans="1:82" s="5" customFormat="1" ht="12" x14ac:dyDescent="0.2">
      <c r="A26" s="6"/>
      <c r="B26" s="9"/>
      <c r="C26" s="18"/>
      <c r="D26" s="18"/>
      <c r="E26" s="18"/>
      <c r="F26" s="20"/>
      <c r="G26" s="21"/>
      <c r="H26" s="22"/>
      <c r="I26" s="22"/>
      <c r="J26" s="24"/>
      <c r="K26" s="24"/>
      <c r="L26" s="22"/>
      <c r="M26" s="22"/>
      <c r="N26" s="22"/>
      <c r="O26" s="22"/>
      <c r="P26" s="24"/>
      <c r="Q26" s="24"/>
      <c r="R26" s="22"/>
      <c r="S26" s="22"/>
      <c r="T26" s="24"/>
      <c r="U26" s="24"/>
      <c r="V26" s="23"/>
      <c r="W26" s="23"/>
      <c r="X26" s="24"/>
      <c r="Y26" s="24"/>
      <c r="Z26" s="23"/>
      <c r="AA26" s="23"/>
      <c r="AB26" s="16"/>
      <c r="AC26" s="16"/>
      <c r="AD26" s="16"/>
      <c r="AE26" s="16"/>
      <c r="AF26" s="17"/>
      <c r="AG26" s="13"/>
      <c r="AI26" s="16"/>
      <c r="AJ26" s="16"/>
      <c r="AK26" s="4"/>
      <c r="AL26" s="4"/>
      <c r="AM26" s="16"/>
      <c r="AN26" s="16"/>
      <c r="AO26" s="8"/>
      <c r="AP26" s="8"/>
      <c r="AQ26" s="8"/>
      <c r="AR26" s="8"/>
      <c r="AS26" s="8"/>
      <c r="AT26" s="8"/>
      <c r="AU26" s="16"/>
      <c r="AV26" s="16"/>
      <c r="AW26" s="16"/>
      <c r="AX26" s="16"/>
      <c r="AY26" s="16"/>
      <c r="AZ26" s="16"/>
      <c r="BA26" s="8"/>
      <c r="BB26" s="8"/>
      <c r="BC26" s="4"/>
      <c r="BD26" s="4"/>
      <c r="BE26" s="8"/>
      <c r="BF26" s="8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4"/>
      <c r="BZ26" s="4"/>
      <c r="CA26" s="16"/>
      <c r="CB26" s="16"/>
      <c r="CC26" s="8"/>
      <c r="CD26" s="8"/>
    </row>
    <row r="27" spans="1:82" s="5" customFormat="1" ht="12" x14ac:dyDescent="0.2">
      <c r="A27" s="6"/>
      <c r="B27" s="9"/>
      <c r="C27" s="18"/>
      <c r="D27" s="18"/>
      <c r="E27" s="18"/>
      <c r="F27" s="20"/>
      <c r="G27" s="21"/>
      <c r="H27" s="22"/>
      <c r="I27" s="22"/>
      <c r="J27" s="24"/>
      <c r="K27" s="24"/>
      <c r="L27" s="22"/>
      <c r="M27" s="22"/>
      <c r="N27" s="22"/>
      <c r="O27" s="22"/>
      <c r="P27" s="24"/>
      <c r="Q27" s="24"/>
      <c r="R27" s="22"/>
      <c r="S27" s="22"/>
      <c r="T27" s="24"/>
      <c r="U27" s="24"/>
      <c r="V27" s="23"/>
      <c r="W27" s="23"/>
      <c r="X27" s="24"/>
      <c r="Y27" s="24"/>
      <c r="Z27" s="23"/>
      <c r="AA27" s="23"/>
      <c r="AB27" s="16"/>
      <c r="AC27" s="16"/>
      <c r="AD27" s="16"/>
      <c r="AE27" s="16"/>
      <c r="AF27" s="17"/>
      <c r="AG27" s="13"/>
      <c r="AI27" s="16"/>
      <c r="AJ27" s="16"/>
      <c r="AK27" s="4"/>
      <c r="AL27" s="4"/>
      <c r="AM27" s="16"/>
      <c r="AN27" s="16"/>
      <c r="AO27" s="8"/>
      <c r="AP27" s="8"/>
      <c r="AQ27" s="8"/>
      <c r="AR27" s="8"/>
      <c r="AS27" s="8"/>
      <c r="AT27" s="8"/>
      <c r="AU27" s="16"/>
      <c r="AV27" s="16"/>
      <c r="AW27" s="16"/>
      <c r="AX27" s="16"/>
      <c r="AY27" s="16"/>
      <c r="AZ27" s="16"/>
      <c r="BA27" s="8"/>
      <c r="BB27" s="8"/>
      <c r="BC27" s="4"/>
      <c r="BD27" s="4"/>
      <c r="BE27" s="8"/>
      <c r="BF27" s="8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4"/>
      <c r="BZ27" s="4"/>
      <c r="CA27" s="16"/>
      <c r="CB27" s="16"/>
      <c r="CC27" s="8"/>
      <c r="CD27" s="8"/>
    </row>
    <row r="28" spans="1:82" s="19" customFormat="1" ht="12" x14ac:dyDescent="0.2">
      <c r="A28" s="10" t="s">
        <v>115</v>
      </c>
      <c r="B28" s="20">
        <v>234.29</v>
      </c>
      <c r="C28" s="18">
        <v>2955.99</v>
      </c>
      <c r="D28" s="18">
        <v>-1380.1899999999998</v>
      </c>
      <c r="E28" s="18">
        <v>2981.8899999999994</v>
      </c>
      <c r="F28" s="20" t="s">
        <v>233</v>
      </c>
      <c r="G28" s="4">
        <v>3</v>
      </c>
      <c r="H28" s="12">
        <v>38.144014513123636</v>
      </c>
      <c r="I28" s="12">
        <v>0.40647014904618572</v>
      </c>
      <c r="J28" s="13">
        <v>0</v>
      </c>
      <c r="K28" s="13">
        <v>0.14511899757801394</v>
      </c>
      <c r="L28" s="12">
        <v>3.3821381537304607</v>
      </c>
      <c r="M28" s="12">
        <v>0.13226238590007389</v>
      </c>
      <c r="N28" s="12">
        <v>22.246591167417037</v>
      </c>
      <c r="O28" s="12">
        <v>0.24305401661059747</v>
      </c>
      <c r="P28" s="14">
        <v>0.21072829091866949</v>
      </c>
      <c r="Q28" s="14">
        <v>1.2266659091466667E-2</v>
      </c>
      <c r="R28" s="12">
        <v>30.578605589052728</v>
      </c>
      <c r="S28" s="12">
        <v>0.81255513767005616</v>
      </c>
      <c r="T28" s="14">
        <v>2.862595686867655</v>
      </c>
      <c r="U28" s="14">
        <v>3.0502265982557741E-2</v>
      </c>
      <c r="V28" s="14">
        <v>4.4088577083335842E-2</v>
      </c>
      <c r="W28" s="14">
        <v>4.0956601662115264E-3</v>
      </c>
      <c r="X28" s="12">
        <v>0.18903764942566925</v>
      </c>
      <c r="Y28" s="12">
        <v>2.4288473744389017E-2</v>
      </c>
      <c r="Z28" s="14">
        <v>97.65779962761917</v>
      </c>
      <c r="AA28" s="17"/>
      <c r="AB28" s="8">
        <v>281</v>
      </c>
      <c r="AC28" s="18">
        <v>34</v>
      </c>
      <c r="AD28" s="4">
        <v>2407</v>
      </c>
      <c r="AE28" s="15">
        <v>198.00000000000003</v>
      </c>
      <c r="AF28" s="17">
        <v>2688</v>
      </c>
      <c r="AG28" s="13">
        <v>0.26879999999999998</v>
      </c>
      <c r="AH28" s="15"/>
      <c r="AI28" s="17">
        <v>0</v>
      </c>
      <c r="AJ28" s="17">
        <v>531</v>
      </c>
      <c r="AK28" s="17">
        <v>0</v>
      </c>
      <c r="AL28" s="17">
        <v>834</v>
      </c>
      <c r="AM28" s="17">
        <v>0</v>
      </c>
      <c r="AN28" s="17">
        <v>1900</v>
      </c>
      <c r="AO28" s="18">
        <v>1678</v>
      </c>
      <c r="AP28" s="18">
        <v>67</v>
      </c>
      <c r="AQ28" s="17">
        <v>0</v>
      </c>
      <c r="AR28" s="17">
        <v>188</v>
      </c>
      <c r="AS28" s="18">
        <v>75</v>
      </c>
      <c r="AT28" s="18">
        <v>11.999999999999998</v>
      </c>
      <c r="AU28" s="17">
        <v>0</v>
      </c>
      <c r="AV28" s="17">
        <v>81</v>
      </c>
      <c r="AW28" s="17">
        <v>0</v>
      </c>
      <c r="AX28" s="17">
        <v>53</v>
      </c>
      <c r="AY28" s="18">
        <v>14</v>
      </c>
      <c r="AZ28" s="18">
        <v>2.9999999999999996</v>
      </c>
      <c r="BA28" s="18">
        <v>33</v>
      </c>
      <c r="BB28" s="18">
        <v>4</v>
      </c>
      <c r="BC28" s="17">
        <v>0</v>
      </c>
      <c r="BD28" s="17">
        <v>121</v>
      </c>
      <c r="BE28" s="17">
        <v>0</v>
      </c>
      <c r="BF28" s="17">
        <v>156</v>
      </c>
      <c r="BG28" s="17">
        <v>0</v>
      </c>
      <c r="BH28" s="17">
        <v>219</v>
      </c>
      <c r="BI28" s="17">
        <v>0</v>
      </c>
      <c r="BJ28" s="17">
        <v>1600</v>
      </c>
      <c r="BK28" s="17">
        <v>0</v>
      </c>
      <c r="BL28" s="17">
        <v>1900</v>
      </c>
      <c r="BM28" s="17">
        <v>0</v>
      </c>
      <c r="BN28" s="17">
        <v>3200</v>
      </c>
      <c r="BO28" s="17">
        <v>0</v>
      </c>
      <c r="BP28" s="17">
        <v>4200</v>
      </c>
      <c r="BQ28" s="17">
        <v>0</v>
      </c>
      <c r="BR28" s="17">
        <v>513</v>
      </c>
      <c r="BS28" s="17">
        <v>0</v>
      </c>
      <c r="BT28" s="17">
        <v>327</v>
      </c>
      <c r="BU28" s="17">
        <v>0</v>
      </c>
      <c r="BV28" s="17">
        <v>361</v>
      </c>
      <c r="BW28" s="17">
        <v>0</v>
      </c>
      <c r="BX28" s="17">
        <v>702</v>
      </c>
      <c r="BY28" s="17">
        <v>0</v>
      </c>
      <c r="BZ28" s="17">
        <v>832</v>
      </c>
      <c r="CA28" s="17">
        <v>0</v>
      </c>
      <c r="CB28" s="17">
        <v>496</v>
      </c>
      <c r="CC28" s="18">
        <v>43.6</v>
      </c>
      <c r="CD28" s="18">
        <v>0.53</v>
      </c>
    </row>
    <row r="29" spans="1:82" s="19" customFormat="1" ht="12" x14ac:dyDescent="0.2">
      <c r="A29" s="10" t="s">
        <v>260</v>
      </c>
      <c r="B29" s="20">
        <v>234.29</v>
      </c>
      <c r="C29" s="18">
        <v>2955.99</v>
      </c>
      <c r="D29" s="18">
        <v>-1380.1899999999998</v>
      </c>
      <c r="E29" s="18">
        <v>2981.8899999999994</v>
      </c>
      <c r="F29" s="20" t="s">
        <v>233</v>
      </c>
      <c r="G29" s="4">
        <v>3</v>
      </c>
      <c r="H29" s="12">
        <v>39.941040435222568</v>
      </c>
      <c r="I29" s="12">
        <v>0.40647014904618572</v>
      </c>
      <c r="J29" s="13">
        <v>0</v>
      </c>
      <c r="K29" s="13">
        <v>0.14011489421325488</v>
      </c>
      <c r="L29" s="12">
        <v>3.4577166599590741</v>
      </c>
      <c r="M29" s="12">
        <v>0.13226238590007389</v>
      </c>
      <c r="N29" s="12">
        <v>21.660402068532655</v>
      </c>
      <c r="O29" s="12">
        <v>0.22875672151585644</v>
      </c>
      <c r="P29" s="14">
        <v>0.21989600455544983</v>
      </c>
      <c r="Q29" s="14">
        <v>1.2266659091466667E-2</v>
      </c>
      <c r="R29" s="12">
        <v>32.05447104318813</v>
      </c>
      <c r="S29" s="12">
        <v>0.77938962184678851</v>
      </c>
      <c r="T29" s="14">
        <v>2.8542005677898867</v>
      </c>
      <c r="U29" s="14">
        <v>2.9103079469596373E-2</v>
      </c>
      <c r="V29" s="14">
        <v>2.1562446169172449E-2</v>
      </c>
      <c r="W29" s="14">
        <v>3.8547389799637897E-3</v>
      </c>
      <c r="X29" s="12">
        <v>0.17620600291919958</v>
      </c>
      <c r="Y29" s="12">
        <v>2.3601064110113857E-2</v>
      </c>
      <c r="Z29" s="14">
        <v>100.38549522833614</v>
      </c>
      <c r="AA29" s="17"/>
      <c r="AB29" s="16">
        <v>0</v>
      </c>
      <c r="AC29" s="17">
        <v>269</v>
      </c>
      <c r="AD29" s="4">
        <v>709</v>
      </c>
      <c r="AE29" s="15">
        <v>199</v>
      </c>
      <c r="AF29" s="17">
        <v>709</v>
      </c>
      <c r="AG29" s="13">
        <v>7.0900000000000005E-2</v>
      </c>
      <c r="AH29" s="15"/>
      <c r="AI29" s="17">
        <v>0</v>
      </c>
      <c r="AJ29" s="17">
        <v>504</v>
      </c>
      <c r="AK29" s="17">
        <v>0</v>
      </c>
      <c r="AL29" s="17">
        <v>846</v>
      </c>
      <c r="AM29" s="17">
        <v>0</v>
      </c>
      <c r="AN29" s="17">
        <v>1800</v>
      </c>
      <c r="AO29" s="18">
        <v>1524</v>
      </c>
      <c r="AP29" s="18">
        <v>62</v>
      </c>
      <c r="AQ29" s="17">
        <v>0</v>
      </c>
      <c r="AR29" s="17">
        <v>179</v>
      </c>
      <c r="AS29" s="18">
        <v>90</v>
      </c>
      <c r="AT29" s="18">
        <v>13</v>
      </c>
      <c r="AU29" s="17">
        <v>0</v>
      </c>
      <c r="AV29" s="17">
        <v>76</v>
      </c>
      <c r="AW29" s="17">
        <v>0</v>
      </c>
      <c r="AX29" s="17">
        <v>42</v>
      </c>
      <c r="AY29" s="17">
        <v>0</v>
      </c>
      <c r="AZ29" s="17">
        <v>75</v>
      </c>
      <c r="BA29" s="18">
        <v>28</v>
      </c>
      <c r="BB29" s="18">
        <v>2.9999999999999996</v>
      </c>
      <c r="BC29" s="17">
        <v>0</v>
      </c>
      <c r="BD29" s="17">
        <v>108</v>
      </c>
      <c r="BE29" s="17">
        <v>0</v>
      </c>
      <c r="BF29" s="17">
        <v>158.00000000000003</v>
      </c>
      <c r="BG29" s="17">
        <v>0</v>
      </c>
      <c r="BH29" s="17">
        <v>208.99999999999997</v>
      </c>
      <c r="BI29" s="17">
        <v>0</v>
      </c>
      <c r="BJ29" s="17">
        <v>1499</v>
      </c>
      <c r="BK29" s="17">
        <v>0</v>
      </c>
      <c r="BL29" s="17">
        <v>1800</v>
      </c>
      <c r="BM29" s="17">
        <v>0</v>
      </c>
      <c r="BN29" s="17">
        <v>3100</v>
      </c>
      <c r="BO29" s="17">
        <v>0</v>
      </c>
      <c r="BP29" s="17">
        <v>3900</v>
      </c>
      <c r="BQ29" s="17">
        <v>0</v>
      </c>
      <c r="BR29" s="17">
        <v>488.00000000000006</v>
      </c>
      <c r="BS29" s="17">
        <v>0</v>
      </c>
      <c r="BT29" s="17">
        <v>276</v>
      </c>
      <c r="BU29" s="17">
        <v>0</v>
      </c>
      <c r="BV29" s="17">
        <v>350.00000000000006</v>
      </c>
      <c r="BW29" s="17">
        <v>0</v>
      </c>
      <c r="BX29" s="17">
        <v>722</v>
      </c>
      <c r="BY29" s="17">
        <v>0</v>
      </c>
      <c r="BZ29" s="17">
        <v>878</v>
      </c>
      <c r="CA29" s="17">
        <v>0</v>
      </c>
      <c r="CB29" s="17">
        <v>504</v>
      </c>
      <c r="CC29" s="18">
        <v>42.48</v>
      </c>
      <c r="CD29" s="18">
        <v>0.51</v>
      </c>
    </row>
    <row r="30" spans="1:82" s="19" customFormat="1" ht="12" x14ac:dyDescent="0.2">
      <c r="A30" s="27" t="s">
        <v>266</v>
      </c>
      <c r="B30" s="18"/>
      <c r="C30" s="18"/>
      <c r="D30" s="18"/>
      <c r="E30" s="18"/>
      <c r="F30" s="18"/>
      <c r="G30" s="18"/>
      <c r="H30" s="12">
        <f>100*(H29-H28)/H29</f>
        <v>4.499196572040721</v>
      </c>
      <c r="I30" s="12">
        <f t="shared" ref="I30:BT30" si="26">100*(I29-I28)/I29</f>
        <v>0</v>
      </c>
      <c r="J30" s="12" t="e">
        <f t="shared" si="26"/>
        <v>#DIV/0!</v>
      </c>
      <c r="K30" s="12">
        <f t="shared" si="26"/>
        <v>-3.5714285714285454</v>
      </c>
      <c r="L30" s="12">
        <f t="shared" si="26"/>
        <v>2.1857923497267691</v>
      </c>
      <c r="M30" s="12">
        <f t="shared" si="26"/>
        <v>0</v>
      </c>
      <c r="N30" s="12">
        <f t="shared" si="26"/>
        <v>-2.7062706270627084</v>
      </c>
      <c r="O30" s="12">
        <f t="shared" si="26"/>
        <v>-6.2500000000000036</v>
      </c>
      <c r="P30" s="12">
        <f t="shared" si="26"/>
        <v>4.1691133294186704</v>
      </c>
      <c r="Q30" s="12">
        <f t="shared" si="26"/>
        <v>0</v>
      </c>
      <c r="R30" s="12">
        <f t="shared" si="26"/>
        <v>4.6042421107087241</v>
      </c>
      <c r="S30" s="12">
        <f t="shared" si="26"/>
        <v>-4.2553191489361781</v>
      </c>
      <c r="T30" s="12">
        <f t="shared" si="26"/>
        <v>-0.2941320652973205</v>
      </c>
      <c r="U30" s="12">
        <f t="shared" si="26"/>
        <v>-4.8076923076923208</v>
      </c>
      <c r="V30" s="12">
        <f t="shared" si="26"/>
        <v>-104.46927374301673</v>
      </c>
      <c r="W30" s="12">
        <f t="shared" si="26"/>
        <v>-6.2499999999999956</v>
      </c>
      <c r="X30" s="12">
        <f t="shared" si="26"/>
        <v>-7.2821846553966214</v>
      </c>
      <c r="Y30" s="12">
        <f t="shared" si="26"/>
        <v>-2.9126213592232979</v>
      </c>
      <c r="Z30" s="12">
        <f t="shared" si="26"/>
        <v>2.7172208440199186</v>
      </c>
      <c r="AA30" s="12"/>
      <c r="AB30" s="12" t="e">
        <f t="shared" si="26"/>
        <v>#DIV/0!</v>
      </c>
      <c r="AC30" s="12">
        <f t="shared" si="26"/>
        <v>87.360594795539029</v>
      </c>
      <c r="AD30" s="12">
        <f t="shared" si="26"/>
        <v>-239.49224259520452</v>
      </c>
      <c r="AE30" s="12">
        <f t="shared" si="26"/>
        <v>0.5025125628140561</v>
      </c>
      <c r="AF30" s="12">
        <f t="shared" si="26"/>
        <v>-279.12552891396331</v>
      </c>
      <c r="AG30" s="12">
        <f t="shared" si="26"/>
        <v>-279.12552891396325</v>
      </c>
      <c r="AH30" s="12"/>
      <c r="AI30" s="12" t="e">
        <f t="shared" si="26"/>
        <v>#DIV/0!</v>
      </c>
      <c r="AJ30" s="12">
        <f t="shared" si="26"/>
        <v>-5.3571428571428568</v>
      </c>
      <c r="AK30" s="12" t="e">
        <f t="shared" si="26"/>
        <v>#DIV/0!</v>
      </c>
      <c r="AL30" s="12">
        <f t="shared" si="26"/>
        <v>1.4184397163120568</v>
      </c>
      <c r="AM30" s="12" t="e">
        <f t="shared" si="26"/>
        <v>#DIV/0!</v>
      </c>
      <c r="AN30" s="12">
        <f t="shared" si="26"/>
        <v>-5.5555555555555554</v>
      </c>
      <c r="AO30" s="12">
        <f t="shared" si="26"/>
        <v>-10.104986876640419</v>
      </c>
      <c r="AP30" s="12">
        <f t="shared" si="26"/>
        <v>-8.064516129032258</v>
      </c>
      <c r="AQ30" s="12" t="e">
        <f t="shared" si="26"/>
        <v>#DIV/0!</v>
      </c>
      <c r="AR30" s="12">
        <f t="shared" si="26"/>
        <v>-5.027932960893855</v>
      </c>
      <c r="AS30" s="12">
        <f t="shared" si="26"/>
        <v>16.666666666666668</v>
      </c>
      <c r="AT30" s="12">
        <f t="shared" si="26"/>
        <v>7.6923076923077058</v>
      </c>
      <c r="AU30" s="12" t="e">
        <f t="shared" si="26"/>
        <v>#DIV/0!</v>
      </c>
      <c r="AV30" s="12">
        <f t="shared" si="26"/>
        <v>-6.5789473684210522</v>
      </c>
      <c r="AW30" s="12" t="e">
        <f t="shared" si="26"/>
        <v>#DIV/0!</v>
      </c>
      <c r="AX30" s="12">
        <f t="shared" si="26"/>
        <v>-26.19047619047619</v>
      </c>
      <c r="AY30" s="12" t="e">
        <f t="shared" si="26"/>
        <v>#DIV/0!</v>
      </c>
      <c r="AZ30" s="12">
        <f t="shared" si="26"/>
        <v>96</v>
      </c>
      <c r="BA30" s="12">
        <f t="shared" si="26"/>
        <v>-17.857142857142858</v>
      </c>
      <c r="BB30" s="12">
        <f t="shared" si="26"/>
        <v>-33.33333333333335</v>
      </c>
      <c r="BC30" s="12" t="e">
        <f t="shared" si="26"/>
        <v>#DIV/0!</v>
      </c>
      <c r="BD30" s="12">
        <f t="shared" si="26"/>
        <v>-12.037037037037036</v>
      </c>
      <c r="BE30" s="12" t="e">
        <f t="shared" si="26"/>
        <v>#DIV/0!</v>
      </c>
      <c r="BF30" s="12">
        <f t="shared" si="26"/>
        <v>1.2658227848101444</v>
      </c>
      <c r="BG30" s="12" t="e">
        <f t="shared" si="26"/>
        <v>#DIV/0!</v>
      </c>
      <c r="BH30" s="12">
        <f t="shared" si="26"/>
        <v>-4.7846889952153253</v>
      </c>
      <c r="BI30" s="12" t="e">
        <f t="shared" si="26"/>
        <v>#DIV/0!</v>
      </c>
      <c r="BJ30" s="12">
        <f t="shared" si="26"/>
        <v>-6.7378252168112072</v>
      </c>
      <c r="BK30" s="12" t="e">
        <f t="shared" si="26"/>
        <v>#DIV/0!</v>
      </c>
      <c r="BL30" s="12">
        <f t="shared" si="26"/>
        <v>-5.5555555555555554</v>
      </c>
      <c r="BM30" s="12" t="e">
        <f t="shared" si="26"/>
        <v>#DIV/0!</v>
      </c>
      <c r="BN30" s="12">
        <f t="shared" si="26"/>
        <v>-3.225806451612903</v>
      </c>
      <c r="BO30" s="12" t="e">
        <f t="shared" si="26"/>
        <v>#DIV/0!</v>
      </c>
      <c r="BP30" s="12">
        <f t="shared" si="26"/>
        <v>-7.6923076923076925</v>
      </c>
      <c r="BQ30" s="12" t="e">
        <f t="shared" si="26"/>
        <v>#DIV/0!</v>
      </c>
      <c r="BR30" s="12">
        <f t="shared" si="26"/>
        <v>-5.122950819672119</v>
      </c>
      <c r="BS30" s="12" t="e">
        <f t="shared" si="26"/>
        <v>#DIV/0!</v>
      </c>
      <c r="BT30" s="12">
        <f t="shared" si="26"/>
        <v>-18.478260869565219</v>
      </c>
      <c r="BU30" s="12" t="e">
        <f t="shared" ref="BU30:CD30" si="27">100*(BU29-BU28)/BU29</f>
        <v>#DIV/0!</v>
      </c>
      <c r="BV30" s="12">
        <f t="shared" si="27"/>
        <v>-3.1428571428571259</v>
      </c>
      <c r="BW30" s="12" t="e">
        <f t="shared" si="27"/>
        <v>#DIV/0!</v>
      </c>
      <c r="BX30" s="12">
        <f t="shared" si="27"/>
        <v>2.770083102493075</v>
      </c>
      <c r="BY30" s="12" t="e">
        <f t="shared" si="27"/>
        <v>#DIV/0!</v>
      </c>
      <c r="BZ30" s="12">
        <f t="shared" si="27"/>
        <v>5.2391799544419131</v>
      </c>
      <c r="CA30" s="12" t="e">
        <f t="shared" si="27"/>
        <v>#DIV/0!</v>
      </c>
      <c r="CB30" s="12">
        <f t="shared" si="27"/>
        <v>1.5873015873015872</v>
      </c>
      <c r="CC30" s="12">
        <f t="shared" si="27"/>
        <v>-2.6365348399246815</v>
      </c>
      <c r="CD30" s="12">
        <f t="shared" si="27"/>
        <v>-3.9215686274509838</v>
      </c>
    </row>
    <row r="31" spans="1:82" s="19" customFormat="1" ht="12" x14ac:dyDescent="0.2">
      <c r="A31" s="27" t="s">
        <v>268</v>
      </c>
      <c r="B31" s="18"/>
      <c r="C31" s="18"/>
      <c r="D31" s="18"/>
      <c r="E31" s="18"/>
      <c r="F31" s="18"/>
      <c r="G31" s="18"/>
      <c r="H31" s="12">
        <f>100*_xlfn.STDEV.S(H29,H28)/((H29+H28)/2)</f>
        <v>3.2546284723106944</v>
      </c>
      <c r="I31" s="12">
        <f t="shared" ref="I31:BT31" si="28">100*_xlfn.STDEV.S(I29,I28)/((I29+I28)/2)</f>
        <v>0</v>
      </c>
      <c r="J31" s="12" t="e">
        <f t="shared" si="28"/>
        <v>#DIV/0!</v>
      </c>
      <c r="K31" s="12">
        <f t="shared" si="28"/>
        <v>2.4810764252159387</v>
      </c>
      <c r="L31" s="12">
        <f t="shared" si="28"/>
        <v>1.5626669197492713</v>
      </c>
      <c r="M31" s="12">
        <f t="shared" si="28"/>
        <v>0</v>
      </c>
      <c r="N31" s="12">
        <f t="shared" si="28"/>
        <v>1.8880741145326259</v>
      </c>
      <c r="O31" s="12">
        <f t="shared" si="28"/>
        <v>4.2854956435548361</v>
      </c>
      <c r="P31" s="12">
        <f t="shared" si="28"/>
        <v>3.010769503103139</v>
      </c>
      <c r="Q31" s="12">
        <f t="shared" si="28"/>
        <v>0</v>
      </c>
      <c r="R31" s="12">
        <f t="shared" si="28"/>
        <v>3.3324068586498523</v>
      </c>
      <c r="S31" s="12">
        <f t="shared" si="28"/>
        <v>2.9462782549439526</v>
      </c>
      <c r="T31" s="12">
        <f t="shared" si="28"/>
        <v>0.20767735508930024</v>
      </c>
      <c r="U31" s="12">
        <f t="shared" si="28"/>
        <v>3.3197501464157257</v>
      </c>
      <c r="V31" s="12">
        <f t="shared" si="28"/>
        <v>48.524391956654796</v>
      </c>
      <c r="W31" s="12">
        <f t="shared" si="28"/>
        <v>4.2854956435548317</v>
      </c>
      <c r="X31" s="12">
        <f t="shared" si="28"/>
        <v>4.9683788891401095</v>
      </c>
      <c r="Y31" s="12">
        <f t="shared" si="28"/>
        <v>2.0299716206312346</v>
      </c>
      <c r="Z31" s="12">
        <f t="shared" si="28"/>
        <v>1.9478286883507516</v>
      </c>
      <c r="AA31" s="12"/>
      <c r="AB31" s="12">
        <f t="shared" si="28"/>
        <v>141.42135623730951</v>
      </c>
      <c r="AC31" s="12">
        <f t="shared" si="28"/>
        <v>109.68323008504203</v>
      </c>
      <c r="AD31" s="12">
        <f t="shared" si="28"/>
        <v>77.064654329573656</v>
      </c>
      <c r="AE31" s="12">
        <f t="shared" si="28"/>
        <v>0.35622507868338915</v>
      </c>
      <c r="AF31" s="12">
        <f t="shared" si="28"/>
        <v>82.388243742606861</v>
      </c>
      <c r="AG31" s="12">
        <f t="shared" si="28"/>
        <v>82.388243742606832</v>
      </c>
      <c r="AH31" s="12"/>
      <c r="AI31" s="12" t="e">
        <f t="shared" si="28"/>
        <v>#DIV/0!</v>
      </c>
      <c r="AJ31" s="12">
        <f t="shared" si="28"/>
        <v>3.6892527714080745</v>
      </c>
      <c r="AK31" s="12" t="e">
        <f t="shared" si="28"/>
        <v>#DIV/0!</v>
      </c>
      <c r="AL31" s="12">
        <f t="shared" si="28"/>
        <v>1.0101525445522106</v>
      </c>
      <c r="AM31" s="12" t="e">
        <f t="shared" si="28"/>
        <v>#DIV/0!</v>
      </c>
      <c r="AN31" s="12">
        <f t="shared" si="28"/>
        <v>3.8221988172245815</v>
      </c>
      <c r="AO31" s="12">
        <f t="shared" si="28"/>
        <v>6.8016517365851543</v>
      </c>
      <c r="AP31" s="12">
        <f t="shared" si="28"/>
        <v>5.4814479161747869</v>
      </c>
      <c r="AQ31" s="12" t="e">
        <f t="shared" si="28"/>
        <v>#DIV/0!</v>
      </c>
      <c r="AR31" s="12">
        <f t="shared" si="28"/>
        <v>3.4680986543209418</v>
      </c>
      <c r="AS31" s="12">
        <f t="shared" si="28"/>
        <v>12.856486930664499</v>
      </c>
      <c r="AT31" s="12">
        <f t="shared" si="28"/>
        <v>5.6568542494923904</v>
      </c>
      <c r="AU31" s="12" t="e">
        <f t="shared" si="28"/>
        <v>#DIV/0!</v>
      </c>
      <c r="AV31" s="12">
        <f t="shared" si="28"/>
        <v>4.5038648483219585</v>
      </c>
      <c r="AW31" s="12" t="e">
        <f t="shared" si="28"/>
        <v>#DIV/0!</v>
      </c>
      <c r="AX31" s="12">
        <f t="shared" si="28"/>
        <v>16.375104406425312</v>
      </c>
      <c r="AY31" s="12">
        <f t="shared" si="28"/>
        <v>141.42135623730951</v>
      </c>
      <c r="AZ31" s="12">
        <f t="shared" si="28"/>
        <v>130.54279037290109</v>
      </c>
      <c r="BA31" s="12">
        <f t="shared" si="28"/>
        <v>11.591914445681107</v>
      </c>
      <c r="BB31" s="12">
        <f t="shared" si="28"/>
        <v>20.203050891044143</v>
      </c>
      <c r="BC31" s="12" t="e">
        <f t="shared" si="28"/>
        <v>#DIV/0!</v>
      </c>
      <c r="BD31" s="12">
        <f t="shared" si="28"/>
        <v>8.0282865986245557</v>
      </c>
      <c r="BE31" s="12" t="e">
        <f t="shared" si="28"/>
        <v>#DIV/0!</v>
      </c>
      <c r="BF31" s="12">
        <f t="shared" si="28"/>
        <v>0.90077296966440445</v>
      </c>
      <c r="BG31" s="12" t="e">
        <f t="shared" si="28"/>
        <v>#DIV/0!</v>
      </c>
      <c r="BH31" s="12">
        <f t="shared" si="28"/>
        <v>3.30423729526425</v>
      </c>
      <c r="BI31" s="12" t="e">
        <f t="shared" si="28"/>
        <v>#DIV/0!</v>
      </c>
      <c r="BJ31" s="12">
        <f t="shared" si="28"/>
        <v>4.6090858276761075</v>
      </c>
      <c r="BK31" s="12" t="e">
        <f t="shared" si="28"/>
        <v>#DIV/0!</v>
      </c>
      <c r="BL31" s="12">
        <f t="shared" si="28"/>
        <v>3.8221988172245815</v>
      </c>
      <c r="BM31" s="12" t="e">
        <f t="shared" si="28"/>
        <v>#DIV/0!</v>
      </c>
      <c r="BN31" s="12">
        <f t="shared" si="28"/>
        <v>2.2447834323382465</v>
      </c>
      <c r="BO31" s="12" t="e">
        <f t="shared" si="28"/>
        <v>#DIV/0!</v>
      </c>
      <c r="BP31" s="12">
        <f t="shared" si="28"/>
        <v>5.2378280087892417</v>
      </c>
      <c r="BQ31" s="12" t="e">
        <f t="shared" si="28"/>
        <v>#DIV/0!</v>
      </c>
      <c r="BR31" s="12">
        <f t="shared" si="28"/>
        <v>3.532001904028701</v>
      </c>
      <c r="BS31" s="12" t="e">
        <f t="shared" si="28"/>
        <v>#DIV/0!</v>
      </c>
      <c r="BT31" s="12">
        <f t="shared" si="28"/>
        <v>11.961010229026177</v>
      </c>
      <c r="BU31" s="12" t="e">
        <f t="shared" ref="BU31:CD31" si="29">100*_xlfn.STDEV.S(BU29,BU28)/((BU29+BU28)/2)</f>
        <v>#DIV/0!</v>
      </c>
      <c r="BV31" s="12">
        <f t="shared" si="29"/>
        <v>2.1879534720258742</v>
      </c>
      <c r="BW31" s="12" t="e">
        <f t="shared" si="29"/>
        <v>#DIV/0!</v>
      </c>
      <c r="BX31" s="12">
        <f t="shared" si="29"/>
        <v>1.9862550033329986</v>
      </c>
      <c r="BY31" s="12" t="e">
        <f t="shared" si="29"/>
        <v>#DIV/0!</v>
      </c>
      <c r="BZ31" s="12">
        <f t="shared" si="29"/>
        <v>3.8043171853311328</v>
      </c>
      <c r="CA31" s="12" t="e">
        <f t="shared" si="29"/>
        <v>#DIV/0!</v>
      </c>
      <c r="CB31" s="12">
        <f t="shared" si="29"/>
        <v>1.131370849898476</v>
      </c>
      <c r="CC31" s="12">
        <f t="shared" si="29"/>
        <v>1.8400548209315437</v>
      </c>
      <c r="CD31" s="12">
        <f t="shared" si="29"/>
        <v>2.7196414661021082</v>
      </c>
    </row>
    <row r="32" spans="1:82" s="19" customFormat="1" ht="12" x14ac:dyDescent="0.2">
      <c r="A32" s="27" t="s">
        <v>267</v>
      </c>
      <c r="B32" s="18"/>
      <c r="C32" s="18"/>
      <c r="D32" s="18"/>
      <c r="E32" s="18"/>
      <c r="F32" s="18"/>
      <c r="G32" s="18"/>
      <c r="H32" s="12">
        <f>_xlfn.STDEV.S(H29,H28)</f>
        <v>1.2706892154841631</v>
      </c>
      <c r="I32" s="12">
        <f t="shared" ref="I32:BT32" si="30">_xlfn.STDEV.S(I29,I28)</f>
        <v>0</v>
      </c>
      <c r="J32" s="12">
        <f t="shared" si="30"/>
        <v>0</v>
      </c>
      <c r="K32" s="12">
        <f t="shared" si="30"/>
        <v>3.538435422979555E-3</v>
      </c>
      <c r="L32" s="12">
        <f t="shared" si="30"/>
        <v>5.3442074266202254E-2</v>
      </c>
      <c r="M32" s="12">
        <f t="shared" si="30"/>
        <v>0</v>
      </c>
      <c r="N32" s="12">
        <f t="shared" si="30"/>
        <v>0.41449828687877854</v>
      </c>
      <c r="O32" s="12">
        <f t="shared" si="30"/>
        <v>1.0109714314116549E-2</v>
      </c>
      <c r="P32" s="12">
        <f t="shared" si="30"/>
        <v>6.482552480543767E-3</v>
      </c>
      <c r="Q32" s="12">
        <f t="shared" si="30"/>
        <v>0</v>
      </c>
      <c r="R32" s="12">
        <f t="shared" si="30"/>
        <v>1.0435944707381062</v>
      </c>
      <c r="S32" s="12">
        <f t="shared" si="30"/>
        <v>2.3451561140182299E-2</v>
      </c>
      <c r="T32" s="12">
        <f t="shared" si="30"/>
        <v>5.9362456287584799E-3</v>
      </c>
      <c r="U32" s="12">
        <f t="shared" si="30"/>
        <v>9.893742714597426E-4</v>
      </c>
      <c r="V32" s="12">
        <f t="shared" si="30"/>
        <v>1.5928379923300852E-2</v>
      </c>
      <c r="W32" s="12">
        <f t="shared" si="30"/>
        <v>1.7035700452728181E-4</v>
      </c>
      <c r="X32" s="12">
        <f t="shared" si="30"/>
        <v>9.0733442585133797E-3</v>
      </c>
      <c r="Y32" s="12">
        <f t="shared" si="30"/>
        <v>4.8607201384893029E-4</v>
      </c>
      <c r="Z32" s="12">
        <f t="shared" si="30"/>
        <v>1.9287720562796828</v>
      </c>
      <c r="AA32" s="12"/>
      <c r="AB32" s="12">
        <f t="shared" si="30"/>
        <v>198.69700551341987</v>
      </c>
      <c r="AC32" s="12">
        <f t="shared" si="30"/>
        <v>166.17009357883867</v>
      </c>
      <c r="AD32" s="12">
        <f t="shared" si="30"/>
        <v>1200.6673144547576</v>
      </c>
      <c r="AE32" s="12">
        <f t="shared" si="30"/>
        <v>0.70710678118652748</v>
      </c>
      <c r="AF32" s="12">
        <f t="shared" si="30"/>
        <v>1399.3643199681776</v>
      </c>
      <c r="AG32" s="12">
        <f t="shared" si="30"/>
        <v>0.13993643199681771</v>
      </c>
      <c r="AH32" s="12"/>
      <c r="AI32" s="12">
        <f t="shared" si="30"/>
        <v>0</v>
      </c>
      <c r="AJ32" s="12">
        <f t="shared" si="30"/>
        <v>19.091883092036785</v>
      </c>
      <c r="AK32" s="12">
        <f t="shared" si="30"/>
        <v>0</v>
      </c>
      <c r="AL32" s="12">
        <f t="shared" si="30"/>
        <v>8.4852813742385695</v>
      </c>
      <c r="AM32" s="12">
        <f t="shared" si="30"/>
        <v>0</v>
      </c>
      <c r="AN32" s="12">
        <f t="shared" si="30"/>
        <v>70.710678118654755</v>
      </c>
      <c r="AO32" s="12">
        <f t="shared" si="30"/>
        <v>108.89444430272832</v>
      </c>
      <c r="AP32" s="12">
        <f t="shared" si="30"/>
        <v>3.5355339059327378</v>
      </c>
      <c r="AQ32" s="12">
        <f t="shared" si="30"/>
        <v>0</v>
      </c>
      <c r="AR32" s="12">
        <f t="shared" si="30"/>
        <v>6.3639610306789276</v>
      </c>
      <c r="AS32" s="12">
        <f t="shared" si="30"/>
        <v>10.606601717798213</v>
      </c>
      <c r="AT32" s="12">
        <f t="shared" si="30"/>
        <v>0.70710678118654879</v>
      </c>
      <c r="AU32" s="12">
        <f t="shared" si="30"/>
        <v>0</v>
      </c>
      <c r="AV32" s="12">
        <f t="shared" si="30"/>
        <v>3.5355339059327378</v>
      </c>
      <c r="AW32" s="12">
        <f t="shared" si="30"/>
        <v>0</v>
      </c>
      <c r="AX32" s="12">
        <f t="shared" si="30"/>
        <v>7.7781745930520225</v>
      </c>
      <c r="AY32" s="12">
        <f t="shared" si="30"/>
        <v>9.8994949366116654</v>
      </c>
      <c r="AZ32" s="12">
        <f t="shared" si="30"/>
        <v>50.911688245431421</v>
      </c>
      <c r="BA32" s="12">
        <f t="shared" si="30"/>
        <v>3.5355339059327378</v>
      </c>
      <c r="BB32" s="12">
        <f t="shared" si="30"/>
        <v>0.70710678118654502</v>
      </c>
      <c r="BC32" s="12">
        <f t="shared" si="30"/>
        <v>0</v>
      </c>
      <c r="BD32" s="12">
        <f t="shared" si="30"/>
        <v>9.1923881554251174</v>
      </c>
      <c r="BE32" s="12">
        <f t="shared" si="30"/>
        <v>0</v>
      </c>
      <c r="BF32" s="12">
        <f t="shared" si="30"/>
        <v>1.4142135623731151</v>
      </c>
      <c r="BG32" s="12">
        <f t="shared" si="30"/>
        <v>0</v>
      </c>
      <c r="BH32" s="12">
        <f t="shared" si="30"/>
        <v>7.071067811865495</v>
      </c>
      <c r="BI32" s="12">
        <f t="shared" si="30"/>
        <v>0</v>
      </c>
      <c r="BJ32" s="12">
        <f t="shared" si="30"/>
        <v>71.417784899841294</v>
      </c>
      <c r="BK32" s="12">
        <f t="shared" si="30"/>
        <v>0</v>
      </c>
      <c r="BL32" s="12">
        <f t="shared" si="30"/>
        <v>70.710678118654755</v>
      </c>
      <c r="BM32" s="12">
        <f t="shared" si="30"/>
        <v>0</v>
      </c>
      <c r="BN32" s="12">
        <f t="shared" si="30"/>
        <v>70.710678118654755</v>
      </c>
      <c r="BO32" s="12">
        <f t="shared" si="30"/>
        <v>0</v>
      </c>
      <c r="BP32" s="12">
        <f t="shared" si="30"/>
        <v>212.13203435596427</v>
      </c>
      <c r="BQ32" s="12">
        <f t="shared" si="30"/>
        <v>0</v>
      </c>
      <c r="BR32" s="12">
        <f t="shared" si="30"/>
        <v>17.67766952966365</v>
      </c>
      <c r="BS32" s="12">
        <f t="shared" si="30"/>
        <v>0</v>
      </c>
      <c r="BT32" s="12">
        <f t="shared" si="30"/>
        <v>36.062445840513924</v>
      </c>
      <c r="BU32" s="12">
        <f t="shared" ref="BU32:CD32" si="31">_xlfn.STDEV.S(BU29,BU28)</f>
        <v>0</v>
      </c>
      <c r="BV32" s="12">
        <f t="shared" si="31"/>
        <v>7.7781745930519826</v>
      </c>
      <c r="BW32" s="12">
        <f t="shared" si="31"/>
        <v>0</v>
      </c>
      <c r="BX32" s="12">
        <f t="shared" si="31"/>
        <v>14.142135623730951</v>
      </c>
      <c r="BY32" s="12">
        <f t="shared" si="31"/>
        <v>0</v>
      </c>
      <c r="BZ32" s="12">
        <f t="shared" si="31"/>
        <v>32.526911934581186</v>
      </c>
      <c r="CA32" s="12">
        <f t="shared" si="31"/>
        <v>0</v>
      </c>
      <c r="CB32" s="12">
        <f t="shared" si="31"/>
        <v>5.6568542494923806</v>
      </c>
      <c r="CC32" s="12">
        <f t="shared" si="31"/>
        <v>0.79195959492893642</v>
      </c>
      <c r="CD32" s="12">
        <f t="shared" si="31"/>
        <v>1.4142135623730963E-2</v>
      </c>
    </row>
    <row r="33" spans="1:82" s="19" customFormat="1" ht="12" x14ac:dyDescent="0.2">
      <c r="A33" s="27"/>
      <c r="B33" s="18"/>
      <c r="C33" s="18"/>
      <c r="D33" s="18"/>
      <c r="E33" s="18"/>
      <c r="F33" s="18"/>
      <c r="G33" s="18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</row>
    <row r="34" spans="1:82" s="19" customFormat="1" ht="12" x14ac:dyDescent="0.2">
      <c r="A34" s="27" t="s">
        <v>278</v>
      </c>
      <c r="B34" s="18">
        <v>85.790000000000148</v>
      </c>
      <c r="C34" s="18">
        <v>2808.44</v>
      </c>
      <c r="D34" s="18">
        <v>-1232.6400000000001</v>
      </c>
      <c r="E34" s="18"/>
      <c r="F34" s="18" t="s">
        <v>237</v>
      </c>
      <c r="G34" s="18">
        <v>4</v>
      </c>
      <c r="H34" s="12">
        <v>46.44456281996154</v>
      </c>
      <c r="I34" s="12">
        <v>0.49204281200327749</v>
      </c>
      <c r="J34" s="12">
        <v>0.18348379004116708</v>
      </c>
      <c r="K34" s="12">
        <v>4.2868485491436306E-2</v>
      </c>
      <c r="L34" s="12">
        <v>6.8209601871323811</v>
      </c>
      <c r="M34" s="12">
        <v>0.1700516390143807</v>
      </c>
      <c r="N34" s="12">
        <v>15.912889440446763</v>
      </c>
      <c r="O34" s="12">
        <v>0.18586483623163336</v>
      </c>
      <c r="P34" s="12">
        <v>0.24042651819274669</v>
      </c>
      <c r="Q34" s="12">
        <v>1.471999090976E-2</v>
      </c>
      <c r="R34" s="12">
        <v>17.561140628420194</v>
      </c>
      <c r="S34" s="12">
        <v>0.74622410602352096</v>
      </c>
      <c r="T34" s="12">
        <v>7.1498430812325715</v>
      </c>
      <c r="U34" s="12">
        <v>6.9959325648068213E-2</v>
      </c>
      <c r="V34" s="12">
        <v>0</v>
      </c>
      <c r="W34" s="12">
        <v>6.6855629183746976E-2</v>
      </c>
      <c r="X34" s="12">
        <v>0</v>
      </c>
      <c r="Y34" s="12">
        <v>0.15168839263005215</v>
      </c>
      <c r="Z34" s="12">
        <v>94.31330646542736</v>
      </c>
      <c r="AB34" s="19">
        <v>0</v>
      </c>
      <c r="AC34" s="19">
        <v>259</v>
      </c>
      <c r="AD34" s="19">
        <v>0</v>
      </c>
      <c r="AE34" s="19">
        <v>1800</v>
      </c>
      <c r="AF34" s="19">
        <v>0</v>
      </c>
      <c r="AG34" s="19">
        <v>0</v>
      </c>
      <c r="AI34" s="18">
        <v>1293</v>
      </c>
      <c r="AJ34" s="18">
        <v>99.000000000000014</v>
      </c>
      <c r="AK34" s="18">
        <v>0</v>
      </c>
      <c r="AL34" s="18">
        <v>1071</v>
      </c>
      <c r="AM34" s="18">
        <v>0</v>
      </c>
      <c r="AN34" s="18">
        <v>1800</v>
      </c>
      <c r="AO34" s="18">
        <v>478</v>
      </c>
      <c r="AP34" s="18">
        <v>37</v>
      </c>
      <c r="AQ34" s="18">
        <v>0</v>
      </c>
      <c r="AR34" s="18">
        <v>177</v>
      </c>
      <c r="AS34" s="18">
        <v>92.999999999999986</v>
      </c>
      <c r="AT34" s="18">
        <v>13</v>
      </c>
      <c r="AU34" s="18">
        <v>0</v>
      </c>
      <c r="AV34" s="18">
        <v>82</v>
      </c>
      <c r="AW34" s="18">
        <v>0</v>
      </c>
      <c r="AX34" s="18">
        <v>66</v>
      </c>
      <c r="AY34" s="18">
        <v>0</v>
      </c>
      <c r="AZ34" s="18">
        <v>89</v>
      </c>
      <c r="BA34" s="18">
        <v>46</v>
      </c>
      <c r="BB34" s="18">
        <v>4</v>
      </c>
      <c r="BC34" s="18">
        <v>0</v>
      </c>
      <c r="BD34" s="18">
        <v>154</v>
      </c>
      <c r="BE34" s="18">
        <v>27</v>
      </c>
      <c r="BF34" s="18">
        <v>5</v>
      </c>
      <c r="BG34" s="18">
        <v>0</v>
      </c>
      <c r="BH34" s="18">
        <v>287</v>
      </c>
      <c r="BI34" s="18">
        <v>0</v>
      </c>
      <c r="BJ34" s="18">
        <v>2100</v>
      </c>
      <c r="BK34" s="18">
        <v>0</v>
      </c>
      <c r="BL34" s="18">
        <v>2500</v>
      </c>
      <c r="BM34" s="18">
        <v>0</v>
      </c>
      <c r="BN34" s="18">
        <v>4200</v>
      </c>
      <c r="BO34" s="18">
        <v>0</v>
      </c>
      <c r="BP34" s="18">
        <v>5300</v>
      </c>
      <c r="BQ34" s="18">
        <v>0</v>
      </c>
      <c r="BR34" s="18">
        <v>709.99999999999989</v>
      </c>
      <c r="BS34" s="18">
        <v>0</v>
      </c>
      <c r="BT34" s="18">
        <v>390</v>
      </c>
      <c r="BU34" s="18">
        <v>0</v>
      </c>
      <c r="BV34" s="18">
        <v>367.00000000000006</v>
      </c>
      <c r="BW34" s="18">
        <v>0</v>
      </c>
      <c r="BX34" s="18">
        <v>936</v>
      </c>
      <c r="BY34" s="18">
        <v>0</v>
      </c>
      <c r="BZ34" s="18">
        <v>1141</v>
      </c>
      <c r="CA34" s="18">
        <v>0</v>
      </c>
      <c r="CB34" s="18">
        <v>679</v>
      </c>
      <c r="CC34" s="18">
        <v>47.36</v>
      </c>
      <c r="CD34" s="18">
        <v>0.52</v>
      </c>
    </row>
    <row r="35" spans="1:82" s="19" customFormat="1" ht="12" x14ac:dyDescent="0.2">
      <c r="A35" s="27" t="s">
        <v>279</v>
      </c>
      <c r="B35" s="18">
        <v>85.790000000000148</v>
      </c>
      <c r="C35" s="18">
        <v>2808.44</v>
      </c>
      <c r="D35" s="18">
        <v>-1232.6400000000001</v>
      </c>
      <c r="E35" s="18"/>
      <c r="F35" s="18" t="s">
        <v>237</v>
      </c>
      <c r="G35" s="18">
        <v>4</v>
      </c>
      <c r="H35" s="12">
        <v>48.134622913364097</v>
      </c>
      <c r="I35" s="12">
        <v>0.49204281200327749</v>
      </c>
      <c r="J35" s="12">
        <v>0.23636048226212159</v>
      </c>
      <c r="K35" s="12">
        <v>4.4703323391847981E-2</v>
      </c>
      <c r="L35" s="12">
        <v>6.9154333199181481</v>
      </c>
      <c r="M35" s="12">
        <v>0.1700516390143807</v>
      </c>
      <c r="N35" s="12">
        <v>16.256024522720548</v>
      </c>
      <c r="O35" s="12">
        <v>0.18586483623163336</v>
      </c>
      <c r="P35" s="12">
        <v>0.258245454557193</v>
      </c>
      <c r="Q35" s="12">
        <v>1.4978236364317192E-2</v>
      </c>
      <c r="R35" s="12">
        <v>17.295816501834054</v>
      </c>
      <c r="S35" s="12">
        <v>0.72964134811188719</v>
      </c>
      <c r="T35" s="12">
        <v>7.2897617325287074</v>
      </c>
      <c r="U35" s="12">
        <v>6.9959325648068213E-2</v>
      </c>
      <c r="V35" s="12">
        <v>0</v>
      </c>
      <c r="W35" s="12">
        <v>6.5530562659384423E-2</v>
      </c>
      <c r="X35" s="12">
        <v>0</v>
      </c>
      <c r="Y35" s="12">
        <v>0.14756393482440119</v>
      </c>
      <c r="Z35" s="12">
        <v>96.386264927184868</v>
      </c>
      <c r="AB35" s="19">
        <v>0</v>
      </c>
      <c r="AC35" s="19">
        <v>247</v>
      </c>
      <c r="AD35" s="19">
        <v>0</v>
      </c>
      <c r="AE35" s="19">
        <v>1700.0000000000002</v>
      </c>
      <c r="AF35" s="19">
        <v>0</v>
      </c>
      <c r="AG35" s="19">
        <v>0</v>
      </c>
      <c r="AI35" s="18">
        <v>1173</v>
      </c>
      <c r="AJ35" s="18">
        <v>95</v>
      </c>
      <c r="AK35" s="18">
        <v>0</v>
      </c>
      <c r="AL35" s="18">
        <v>1043</v>
      </c>
      <c r="AM35" s="18">
        <v>0</v>
      </c>
      <c r="AN35" s="18">
        <v>1800</v>
      </c>
      <c r="AO35" s="18">
        <v>443</v>
      </c>
      <c r="AP35" s="18">
        <v>36</v>
      </c>
      <c r="AQ35" s="18">
        <v>0</v>
      </c>
      <c r="AR35" s="18">
        <v>168</v>
      </c>
      <c r="AS35" s="18">
        <v>102.00000000000001</v>
      </c>
      <c r="AT35" s="18">
        <v>13</v>
      </c>
      <c r="AU35" s="18">
        <v>0</v>
      </c>
      <c r="AV35" s="18">
        <v>104</v>
      </c>
      <c r="AW35" s="18">
        <v>0</v>
      </c>
      <c r="AX35" s="18">
        <v>63</v>
      </c>
      <c r="AY35" s="18">
        <v>0</v>
      </c>
      <c r="AZ35" s="18">
        <v>90</v>
      </c>
      <c r="BA35" s="18">
        <v>56</v>
      </c>
      <c r="BB35" s="18">
        <v>4</v>
      </c>
      <c r="BC35" s="18">
        <v>0</v>
      </c>
      <c r="BD35" s="18">
        <v>152</v>
      </c>
      <c r="BE35" s="18">
        <v>22</v>
      </c>
      <c r="BF35" s="18">
        <v>4</v>
      </c>
      <c r="BG35" s="18">
        <v>0</v>
      </c>
      <c r="BH35" s="18">
        <v>284</v>
      </c>
      <c r="BI35" s="18">
        <v>0</v>
      </c>
      <c r="BJ35" s="18">
        <v>2100</v>
      </c>
      <c r="BK35" s="18">
        <v>0</v>
      </c>
      <c r="BL35" s="18">
        <v>2500</v>
      </c>
      <c r="BM35" s="18">
        <v>0</v>
      </c>
      <c r="BN35" s="18">
        <v>4200</v>
      </c>
      <c r="BO35" s="18">
        <v>0</v>
      </c>
      <c r="BP35" s="18">
        <v>5300</v>
      </c>
      <c r="BQ35" s="18">
        <v>0</v>
      </c>
      <c r="BR35" s="18">
        <v>626</v>
      </c>
      <c r="BS35" s="18">
        <v>0</v>
      </c>
      <c r="BT35" s="18">
        <v>417</v>
      </c>
      <c r="BU35" s="18">
        <v>0</v>
      </c>
      <c r="BV35" s="18">
        <v>444</v>
      </c>
      <c r="BW35" s="18">
        <v>0</v>
      </c>
      <c r="BX35" s="18">
        <v>935</v>
      </c>
      <c r="BY35" s="18">
        <v>0</v>
      </c>
      <c r="BZ35" s="18">
        <v>1135</v>
      </c>
      <c r="CA35" s="18">
        <v>0</v>
      </c>
      <c r="CB35" s="18">
        <v>636</v>
      </c>
      <c r="CC35" s="18">
        <v>46.31</v>
      </c>
      <c r="CD35" s="18">
        <v>0.51</v>
      </c>
    </row>
    <row r="36" spans="1:82" s="19" customFormat="1" ht="12" x14ac:dyDescent="0.2">
      <c r="A36" s="27" t="s">
        <v>266</v>
      </c>
      <c r="B36" s="18"/>
      <c r="C36" s="18"/>
      <c r="D36" s="18"/>
      <c r="E36" s="18"/>
      <c r="F36" s="18"/>
      <c r="G36" s="18"/>
      <c r="H36" s="12">
        <f>100*(H35-H34)/H35</f>
        <v>3.5111111111111026</v>
      </c>
      <c r="I36" s="12">
        <f t="shared" ref="I36:BT36" si="32">100*(I35-I34)/I35</f>
        <v>0</v>
      </c>
      <c r="J36" s="12">
        <f t="shared" si="32"/>
        <v>22.371206774876498</v>
      </c>
      <c r="K36" s="12">
        <f t="shared" si="32"/>
        <v>4.1044776119403066</v>
      </c>
      <c r="L36" s="12">
        <f t="shared" si="32"/>
        <v>1.3661202185792354</v>
      </c>
      <c r="M36" s="12">
        <f t="shared" si="32"/>
        <v>0</v>
      </c>
      <c r="N36" s="12">
        <f t="shared" si="32"/>
        <v>2.1108179419525053</v>
      </c>
      <c r="O36" s="12">
        <f t="shared" si="32"/>
        <v>0</v>
      </c>
      <c r="P36" s="12">
        <f t="shared" si="32"/>
        <v>6.8999999999999986</v>
      </c>
      <c r="Q36" s="12">
        <f t="shared" si="32"/>
        <v>1.7241379310344709</v>
      </c>
      <c r="R36" s="12">
        <f t="shared" si="32"/>
        <v>-1.5340364333652898</v>
      </c>
      <c r="S36" s="12">
        <f t="shared" si="32"/>
        <v>-2.2727272727272689</v>
      </c>
      <c r="T36" s="12">
        <f t="shared" si="32"/>
        <v>1.9193857965450984</v>
      </c>
      <c r="U36" s="12">
        <f t="shared" si="32"/>
        <v>0</v>
      </c>
      <c r="V36" s="12" t="e">
        <f t="shared" si="32"/>
        <v>#DIV/0!</v>
      </c>
      <c r="W36" s="12">
        <f t="shared" si="32"/>
        <v>-2.0220588235294126</v>
      </c>
      <c r="X36" s="12" t="e">
        <f t="shared" si="32"/>
        <v>#DIV/0!</v>
      </c>
      <c r="Y36" s="12">
        <f t="shared" si="32"/>
        <v>-2.7950310559006182</v>
      </c>
      <c r="Z36" s="12">
        <f t="shared" si="32"/>
        <v>2.1506782769552566</v>
      </c>
      <c r="AA36" s="34"/>
      <c r="AB36" s="34" t="e">
        <f t="shared" si="32"/>
        <v>#DIV/0!</v>
      </c>
      <c r="AC36" s="34">
        <f t="shared" si="32"/>
        <v>-4.8582995951417001</v>
      </c>
      <c r="AD36" s="34" t="e">
        <f t="shared" si="32"/>
        <v>#DIV/0!</v>
      </c>
      <c r="AE36" s="34">
        <f t="shared" si="32"/>
        <v>-5.8823529411764568</v>
      </c>
      <c r="AF36" s="34" t="e">
        <f t="shared" si="32"/>
        <v>#DIV/0!</v>
      </c>
      <c r="AG36" s="34" t="e">
        <f t="shared" si="32"/>
        <v>#DIV/0!</v>
      </c>
      <c r="AH36" s="34"/>
      <c r="AI36" s="12">
        <f t="shared" si="32"/>
        <v>-10.230179028132993</v>
      </c>
      <c r="AJ36" s="12">
        <f t="shared" si="32"/>
        <v>-4.2105263157894885</v>
      </c>
      <c r="AK36" s="12" t="e">
        <f t="shared" si="32"/>
        <v>#DIV/0!</v>
      </c>
      <c r="AL36" s="12">
        <f t="shared" si="32"/>
        <v>-2.6845637583892619</v>
      </c>
      <c r="AM36" s="12" t="e">
        <f t="shared" si="32"/>
        <v>#DIV/0!</v>
      </c>
      <c r="AN36" s="12">
        <f t="shared" si="32"/>
        <v>0</v>
      </c>
      <c r="AO36" s="12">
        <f t="shared" si="32"/>
        <v>-7.9006772009029342</v>
      </c>
      <c r="AP36" s="12">
        <f t="shared" si="32"/>
        <v>-2.7777777777777777</v>
      </c>
      <c r="AQ36" s="12" t="e">
        <f t="shared" si="32"/>
        <v>#DIV/0!</v>
      </c>
      <c r="AR36" s="12">
        <f t="shared" si="32"/>
        <v>-5.3571428571428568</v>
      </c>
      <c r="AS36" s="12">
        <f t="shared" si="32"/>
        <v>8.8235294117647332</v>
      </c>
      <c r="AT36" s="12">
        <f t="shared" si="32"/>
        <v>0</v>
      </c>
      <c r="AU36" s="12" t="e">
        <f t="shared" si="32"/>
        <v>#DIV/0!</v>
      </c>
      <c r="AV36" s="12">
        <f t="shared" si="32"/>
        <v>21.153846153846153</v>
      </c>
      <c r="AW36" s="12" t="e">
        <f t="shared" si="32"/>
        <v>#DIV/0!</v>
      </c>
      <c r="AX36" s="12">
        <f t="shared" si="32"/>
        <v>-4.7619047619047619</v>
      </c>
      <c r="AY36" s="12" t="e">
        <f t="shared" si="32"/>
        <v>#DIV/0!</v>
      </c>
      <c r="AZ36" s="12">
        <f t="shared" si="32"/>
        <v>1.1111111111111112</v>
      </c>
      <c r="BA36" s="12">
        <f t="shared" si="32"/>
        <v>17.857142857142858</v>
      </c>
      <c r="BB36" s="12">
        <f t="shared" si="32"/>
        <v>0</v>
      </c>
      <c r="BC36" s="12" t="e">
        <f t="shared" si="32"/>
        <v>#DIV/0!</v>
      </c>
      <c r="BD36" s="12">
        <f t="shared" si="32"/>
        <v>-1.3157894736842106</v>
      </c>
      <c r="BE36" s="12">
        <f t="shared" si="32"/>
        <v>-22.727272727272727</v>
      </c>
      <c r="BF36" s="12">
        <f t="shared" si="32"/>
        <v>-25</v>
      </c>
      <c r="BG36" s="12" t="e">
        <f t="shared" si="32"/>
        <v>#DIV/0!</v>
      </c>
      <c r="BH36" s="12">
        <f t="shared" si="32"/>
        <v>-1.056338028169014</v>
      </c>
      <c r="BI36" s="12" t="e">
        <f t="shared" si="32"/>
        <v>#DIV/0!</v>
      </c>
      <c r="BJ36" s="12">
        <f t="shared" si="32"/>
        <v>0</v>
      </c>
      <c r="BK36" s="12" t="e">
        <f t="shared" si="32"/>
        <v>#DIV/0!</v>
      </c>
      <c r="BL36" s="12">
        <f t="shared" si="32"/>
        <v>0</v>
      </c>
      <c r="BM36" s="12" t="e">
        <f t="shared" si="32"/>
        <v>#DIV/0!</v>
      </c>
      <c r="BN36" s="12">
        <f t="shared" si="32"/>
        <v>0</v>
      </c>
      <c r="BO36" s="12" t="e">
        <f t="shared" si="32"/>
        <v>#DIV/0!</v>
      </c>
      <c r="BP36" s="12">
        <f t="shared" si="32"/>
        <v>0</v>
      </c>
      <c r="BQ36" s="12" t="e">
        <f t="shared" si="32"/>
        <v>#DIV/0!</v>
      </c>
      <c r="BR36" s="12">
        <f t="shared" si="32"/>
        <v>-13.418530351437683</v>
      </c>
      <c r="BS36" s="12" t="e">
        <f t="shared" si="32"/>
        <v>#DIV/0!</v>
      </c>
      <c r="BT36" s="12">
        <f t="shared" si="32"/>
        <v>6.4748201438848918</v>
      </c>
      <c r="BU36" s="12" t="e">
        <f t="shared" ref="BU36:CD36" si="33">100*(BU35-BU34)/BU35</f>
        <v>#DIV/0!</v>
      </c>
      <c r="BV36" s="12">
        <f t="shared" si="33"/>
        <v>17.342342342342331</v>
      </c>
      <c r="BW36" s="12" t="e">
        <f t="shared" si="33"/>
        <v>#DIV/0!</v>
      </c>
      <c r="BX36" s="12">
        <f t="shared" si="33"/>
        <v>-0.10695187165775401</v>
      </c>
      <c r="BY36" s="12" t="e">
        <f t="shared" si="33"/>
        <v>#DIV/0!</v>
      </c>
      <c r="BZ36" s="12">
        <f t="shared" si="33"/>
        <v>-0.52863436123348018</v>
      </c>
      <c r="CA36" s="12" t="e">
        <f t="shared" si="33"/>
        <v>#DIV/0!</v>
      </c>
      <c r="CB36" s="12">
        <f t="shared" si="33"/>
        <v>-6.7610062893081757</v>
      </c>
      <c r="CC36" s="12">
        <f t="shared" si="33"/>
        <v>-2.2673288706542802</v>
      </c>
      <c r="CD36" s="12">
        <f t="shared" si="33"/>
        <v>-1.9607843137254919</v>
      </c>
    </row>
    <row r="37" spans="1:82" s="19" customFormat="1" ht="12" x14ac:dyDescent="0.2">
      <c r="A37" s="27" t="s">
        <v>268</v>
      </c>
      <c r="B37" s="18"/>
      <c r="C37" s="18"/>
      <c r="D37" s="18"/>
      <c r="E37" s="18"/>
      <c r="F37" s="18"/>
      <c r="G37" s="18"/>
      <c r="H37" s="12">
        <f>100*_xlfn.STDEV.S(H35,H34)/((H35+H34)/2)</f>
        <v>2.527095033419458</v>
      </c>
      <c r="I37" s="12">
        <f t="shared" ref="I37:BT37" si="34">100*_xlfn.STDEV.S(I35,I34)/((I35+I34)/2)</f>
        <v>0</v>
      </c>
      <c r="J37" s="12">
        <f t="shared" si="34"/>
        <v>17.811112406526384</v>
      </c>
      <c r="K37" s="12">
        <f t="shared" si="34"/>
        <v>2.963114130686491</v>
      </c>
      <c r="L37" s="12">
        <f t="shared" si="34"/>
        <v>0.97263656284256894</v>
      </c>
      <c r="M37" s="12">
        <f t="shared" si="34"/>
        <v>0</v>
      </c>
      <c r="N37" s="12">
        <f t="shared" si="34"/>
        <v>1.5084944665313003</v>
      </c>
      <c r="O37" s="12">
        <f t="shared" si="34"/>
        <v>0</v>
      </c>
      <c r="P37" s="12">
        <f t="shared" si="34"/>
        <v>5.0533783430214161</v>
      </c>
      <c r="Q37" s="12">
        <f t="shared" si="34"/>
        <v>1.2297509238026827</v>
      </c>
      <c r="R37" s="12">
        <f t="shared" si="34"/>
        <v>1.0764708372012124</v>
      </c>
      <c r="S37" s="12">
        <f t="shared" si="34"/>
        <v>1.5890040026663963</v>
      </c>
      <c r="T37" s="12">
        <f t="shared" si="34"/>
        <v>1.3703619790436918</v>
      </c>
      <c r="U37" s="12">
        <f t="shared" si="34"/>
        <v>0</v>
      </c>
      <c r="V37" s="12" t="e">
        <f t="shared" si="34"/>
        <v>#DIV/0!</v>
      </c>
      <c r="W37" s="12">
        <f t="shared" si="34"/>
        <v>1.4155003809011877</v>
      </c>
      <c r="X37" s="12" t="e">
        <f t="shared" si="34"/>
        <v>#DIV/0!</v>
      </c>
      <c r="Y37" s="12">
        <f t="shared" si="34"/>
        <v>1.9491457980639881</v>
      </c>
      <c r="Z37" s="12">
        <f t="shared" si="34"/>
        <v>1.5372902778150184</v>
      </c>
      <c r="AA37" s="34"/>
      <c r="AB37" s="34" t="e">
        <f t="shared" si="34"/>
        <v>#DIV/0!</v>
      </c>
      <c r="AC37" s="34">
        <f t="shared" si="34"/>
        <v>3.3538661558255214</v>
      </c>
      <c r="AD37" s="34" t="e">
        <f t="shared" si="34"/>
        <v>#DIV/0!</v>
      </c>
      <c r="AE37" s="34">
        <f t="shared" si="34"/>
        <v>4.0406101782088344</v>
      </c>
      <c r="AF37" s="34" t="e">
        <f t="shared" si="34"/>
        <v>#DIV/0!</v>
      </c>
      <c r="AG37" s="34" t="e">
        <f t="shared" si="34"/>
        <v>#DIV/0!</v>
      </c>
      <c r="AH37" s="34"/>
      <c r="AI37" s="12">
        <f t="shared" si="34"/>
        <v>6.8818178217668855</v>
      </c>
      <c r="AJ37" s="12">
        <f t="shared" si="34"/>
        <v>2.91590425231567</v>
      </c>
      <c r="AK37" s="12" t="e">
        <f t="shared" si="34"/>
        <v>#DIV/0!</v>
      </c>
      <c r="AL37" s="12">
        <f t="shared" si="34"/>
        <v>1.87313054618953</v>
      </c>
      <c r="AM37" s="12" t="e">
        <f t="shared" si="34"/>
        <v>#DIV/0!</v>
      </c>
      <c r="AN37" s="12">
        <f t="shared" si="34"/>
        <v>0</v>
      </c>
      <c r="AO37" s="12">
        <f t="shared" si="34"/>
        <v>5.3743186409401007</v>
      </c>
      <c r="AP37" s="12">
        <f t="shared" si="34"/>
        <v>1.9372788525658837</v>
      </c>
      <c r="AQ37" s="12" t="e">
        <f t="shared" si="34"/>
        <v>#DIV/0!</v>
      </c>
      <c r="AR37" s="12">
        <f t="shared" si="34"/>
        <v>3.6892527714080741</v>
      </c>
      <c r="AS37" s="12">
        <f t="shared" si="34"/>
        <v>6.5271395186450754</v>
      </c>
      <c r="AT37" s="12">
        <f t="shared" si="34"/>
        <v>0</v>
      </c>
      <c r="AU37" s="12" t="e">
        <f t="shared" si="34"/>
        <v>#DIV/0!</v>
      </c>
      <c r="AV37" s="12">
        <f t="shared" si="34"/>
        <v>16.727257189359189</v>
      </c>
      <c r="AW37" s="12" t="e">
        <f t="shared" si="34"/>
        <v>#DIV/0!</v>
      </c>
      <c r="AX37" s="12">
        <f t="shared" si="34"/>
        <v>3.2888687497048719</v>
      </c>
      <c r="AY37" s="12" t="e">
        <f t="shared" si="34"/>
        <v>#DIV/0!</v>
      </c>
      <c r="AZ37" s="12">
        <f t="shared" si="34"/>
        <v>0.79006344266653361</v>
      </c>
      <c r="BA37" s="12">
        <f t="shared" si="34"/>
        <v>13.864838846795051</v>
      </c>
      <c r="BB37" s="12">
        <f t="shared" si="34"/>
        <v>0</v>
      </c>
      <c r="BC37" s="12" t="e">
        <f t="shared" si="34"/>
        <v>#DIV/0!</v>
      </c>
      <c r="BD37" s="12">
        <f t="shared" si="34"/>
        <v>0.92432258978633663</v>
      </c>
      <c r="BE37" s="12">
        <f t="shared" si="34"/>
        <v>14.430750636460154</v>
      </c>
      <c r="BF37" s="12">
        <f t="shared" si="34"/>
        <v>15.713484026367723</v>
      </c>
      <c r="BG37" s="12" t="e">
        <f t="shared" si="34"/>
        <v>#DIV/0!</v>
      </c>
      <c r="BH37" s="12">
        <f t="shared" si="34"/>
        <v>0.74301938478446317</v>
      </c>
      <c r="BI37" s="12" t="e">
        <f t="shared" si="34"/>
        <v>#DIV/0!</v>
      </c>
      <c r="BJ37" s="12">
        <f t="shared" si="34"/>
        <v>0</v>
      </c>
      <c r="BK37" s="12" t="e">
        <f t="shared" si="34"/>
        <v>#DIV/0!</v>
      </c>
      <c r="BL37" s="12">
        <f t="shared" si="34"/>
        <v>0</v>
      </c>
      <c r="BM37" s="12" t="e">
        <f t="shared" si="34"/>
        <v>#DIV/0!</v>
      </c>
      <c r="BN37" s="12">
        <f t="shared" si="34"/>
        <v>0</v>
      </c>
      <c r="BO37" s="12" t="e">
        <f t="shared" si="34"/>
        <v>#DIV/0!</v>
      </c>
      <c r="BP37" s="12">
        <f t="shared" si="34"/>
        <v>0</v>
      </c>
      <c r="BQ37" s="12" t="e">
        <f t="shared" si="34"/>
        <v>#DIV/0!</v>
      </c>
      <c r="BR37" s="12">
        <f t="shared" si="34"/>
        <v>8.8917619191122608</v>
      </c>
      <c r="BS37" s="12" t="e">
        <f t="shared" si="34"/>
        <v>#DIV/0!</v>
      </c>
      <c r="BT37" s="12">
        <f t="shared" si="34"/>
        <v>4.7315695395382367</v>
      </c>
      <c r="BU37" s="12" t="e">
        <f t="shared" ref="BU37:CD37" si="35">100*_xlfn.STDEV.S(BU35,BU34)/((BU35+BU34)/2)</f>
        <v>#DIV/0!</v>
      </c>
      <c r="BV37" s="12">
        <f t="shared" si="35"/>
        <v>13.427181788252556</v>
      </c>
      <c r="BW37" s="12" t="e">
        <f t="shared" si="35"/>
        <v>#DIV/0!</v>
      </c>
      <c r="BX37" s="12">
        <f t="shared" si="35"/>
        <v>7.558597340315848E-2</v>
      </c>
      <c r="BY37" s="12" t="e">
        <f t="shared" si="35"/>
        <v>#DIV/0!</v>
      </c>
      <c r="BZ37" s="12">
        <f t="shared" si="35"/>
        <v>0.37281552610890023</v>
      </c>
      <c r="CA37" s="12" t="e">
        <f t="shared" si="35"/>
        <v>#DIV/0!</v>
      </c>
      <c r="CB37" s="12">
        <f t="shared" si="35"/>
        <v>4.6244245765812231</v>
      </c>
      <c r="CC37" s="12">
        <f t="shared" si="35"/>
        <v>1.5852719552596839</v>
      </c>
      <c r="CD37" s="12">
        <f t="shared" si="35"/>
        <v>1.3730228760903846</v>
      </c>
    </row>
    <row r="38" spans="1:82" s="19" customFormat="1" ht="12" x14ac:dyDescent="0.2">
      <c r="A38" s="27" t="s">
        <v>267</v>
      </c>
      <c r="B38" s="18"/>
      <c r="C38" s="18"/>
      <c r="D38" s="18"/>
      <c r="E38" s="18"/>
      <c r="F38" s="18"/>
      <c r="G38" s="18"/>
      <c r="H38" s="12">
        <f>_xlfn.STDEV.S(H35,H34)</f>
        <v>1.1950529526577183</v>
      </c>
      <c r="I38" s="12">
        <f t="shared" ref="I38:BT38" si="36">_xlfn.STDEV.S(I35,I34)</f>
        <v>0</v>
      </c>
      <c r="J38" s="12">
        <f t="shared" si="36"/>
        <v>3.7389467636150732E-2</v>
      </c>
      <c r="K38" s="12">
        <f t="shared" si="36"/>
        <v>1.2974263217591822E-3</v>
      </c>
      <c r="L38" s="12">
        <f t="shared" si="36"/>
        <v>6.6802592832753041E-2</v>
      </c>
      <c r="M38" s="12">
        <f t="shared" si="36"/>
        <v>0</v>
      </c>
      <c r="N38" s="12">
        <f t="shared" si="36"/>
        <v>0.24263314353879686</v>
      </c>
      <c r="O38" s="12">
        <f t="shared" si="36"/>
        <v>0</v>
      </c>
      <c r="P38" s="12">
        <f t="shared" si="36"/>
        <v>1.2599890736831555E-2</v>
      </c>
      <c r="Q38" s="12">
        <f t="shared" si="36"/>
        <v>1.826071121279923E-4</v>
      </c>
      <c r="R38" s="12">
        <f t="shared" si="36"/>
        <v>0.18761248912145778</v>
      </c>
      <c r="S38" s="12">
        <f t="shared" si="36"/>
        <v>1.1725780570091111E-2</v>
      </c>
      <c r="T38" s="12">
        <f t="shared" si="36"/>
        <v>9.8937427145973617E-2</v>
      </c>
      <c r="U38" s="12">
        <f t="shared" si="36"/>
        <v>0</v>
      </c>
      <c r="V38" s="12">
        <f t="shared" si="36"/>
        <v>0</v>
      </c>
      <c r="W38" s="12">
        <f t="shared" si="36"/>
        <v>9.3696352490005091E-4</v>
      </c>
      <c r="X38" s="12">
        <f t="shared" si="36"/>
        <v>0</v>
      </c>
      <c r="Y38" s="12">
        <f t="shared" si="36"/>
        <v>2.916432083093582E-3</v>
      </c>
      <c r="Z38" s="12">
        <f t="shared" si="36"/>
        <v>1.4658029854267689</v>
      </c>
      <c r="AA38" s="34"/>
      <c r="AB38" s="34">
        <f t="shared" si="36"/>
        <v>0</v>
      </c>
      <c r="AC38" s="34">
        <f t="shared" si="36"/>
        <v>8.4852813742385695</v>
      </c>
      <c r="AD38" s="34">
        <f t="shared" si="36"/>
        <v>0</v>
      </c>
      <c r="AE38" s="34">
        <f t="shared" si="36"/>
        <v>70.710678118654599</v>
      </c>
      <c r="AF38" s="34">
        <f t="shared" si="36"/>
        <v>0</v>
      </c>
      <c r="AG38" s="34">
        <f t="shared" si="36"/>
        <v>0</v>
      </c>
      <c r="AH38" s="34"/>
      <c r="AI38" s="12">
        <f t="shared" si="36"/>
        <v>84.852813742385706</v>
      </c>
      <c r="AJ38" s="12">
        <f t="shared" si="36"/>
        <v>2.8284271247462001</v>
      </c>
      <c r="AK38" s="12">
        <f t="shared" si="36"/>
        <v>0</v>
      </c>
      <c r="AL38" s="12">
        <f t="shared" si="36"/>
        <v>19.798989873223331</v>
      </c>
      <c r="AM38" s="12">
        <f t="shared" si="36"/>
        <v>0</v>
      </c>
      <c r="AN38" s="12">
        <f t="shared" si="36"/>
        <v>0</v>
      </c>
      <c r="AO38" s="12">
        <f t="shared" si="36"/>
        <v>24.748737341529164</v>
      </c>
      <c r="AP38" s="12">
        <f t="shared" si="36"/>
        <v>0.70710678118654757</v>
      </c>
      <c r="AQ38" s="12">
        <f t="shared" si="36"/>
        <v>0</v>
      </c>
      <c r="AR38" s="12">
        <f t="shared" si="36"/>
        <v>6.3639610306789276</v>
      </c>
      <c r="AS38" s="12">
        <f t="shared" si="36"/>
        <v>6.363961030678948</v>
      </c>
      <c r="AT38" s="12">
        <f t="shared" si="36"/>
        <v>0</v>
      </c>
      <c r="AU38" s="12">
        <f t="shared" si="36"/>
        <v>0</v>
      </c>
      <c r="AV38" s="12">
        <f t="shared" si="36"/>
        <v>15.556349186104045</v>
      </c>
      <c r="AW38" s="12">
        <f t="shared" si="36"/>
        <v>0</v>
      </c>
      <c r="AX38" s="12">
        <f t="shared" si="36"/>
        <v>2.1213203435596424</v>
      </c>
      <c r="AY38" s="12">
        <f t="shared" si="36"/>
        <v>0</v>
      </c>
      <c r="AZ38" s="12">
        <f t="shared" si="36"/>
        <v>0.70710678118654757</v>
      </c>
      <c r="BA38" s="12">
        <f t="shared" si="36"/>
        <v>7.0710678118654755</v>
      </c>
      <c r="BB38" s="12">
        <f t="shared" si="36"/>
        <v>0</v>
      </c>
      <c r="BC38" s="12">
        <f t="shared" si="36"/>
        <v>0</v>
      </c>
      <c r="BD38" s="12">
        <f t="shared" si="36"/>
        <v>1.4142135623730951</v>
      </c>
      <c r="BE38" s="12">
        <f t="shared" si="36"/>
        <v>3.5355339059327378</v>
      </c>
      <c r="BF38" s="12">
        <f t="shared" si="36"/>
        <v>0.70710678118654757</v>
      </c>
      <c r="BG38" s="12">
        <f t="shared" si="36"/>
        <v>0</v>
      </c>
      <c r="BH38" s="12">
        <f t="shared" si="36"/>
        <v>2.1213203435596424</v>
      </c>
      <c r="BI38" s="12">
        <f t="shared" si="36"/>
        <v>0</v>
      </c>
      <c r="BJ38" s="12">
        <f t="shared" si="36"/>
        <v>0</v>
      </c>
      <c r="BK38" s="12">
        <f t="shared" si="36"/>
        <v>0</v>
      </c>
      <c r="BL38" s="12">
        <f t="shared" si="36"/>
        <v>0</v>
      </c>
      <c r="BM38" s="12">
        <f t="shared" si="36"/>
        <v>0</v>
      </c>
      <c r="BN38" s="12">
        <f t="shared" si="36"/>
        <v>0</v>
      </c>
      <c r="BO38" s="12">
        <f t="shared" si="36"/>
        <v>0</v>
      </c>
      <c r="BP38" s="12">
        <f t="shared" si="36"/>
        <v>0</v>
      </c>
      <c r="BQ38" s="12">
        <f t="shared" si="36"/>
        <v>0</v>
      </c>
      <c r="BR38" s="12">
        <f t="shared" si="36"/>
        <v>59.39696961966991</v>
      </c>
      <c r="BS38" s="12">
        <f t="shared" si="36"/>
        <v>0</v>
      </c>
      <c r="BT38" s="12">
        <f t="shared" si="36"/>
        <v>19.091883092036785</v>
      </c>
      <c r="BU38" s="12">
        <f t="shared" ref="BU38:CD38" si="37">_xlfn.STDEV.S(BU35,BU34)</f>
        <v>0</v>
      </c>
      <c r="BV38" s="12">
        <f t="shared" si="37"/>
        <v>54.447222151364116</v>
      </c>
      <c r="BW38" s="12">
        <f t="shared" si="37"/>
        <v>0</v>
      </c>
      <c r="BX38" s="12">
        <f t="shared" si="37"/>
        <v>0.70710678118654757</v>
      </c>
      <c r="BY38" s="12">
        <f t="shared" si="37"/>
        <v>0</v>
      </c>
      <c r="BZ38" s="12">
        <f t="shared" si="37"/>
        <v>4.2426406871192848</v>
      </c>
      <c r="CA38" s="12">
        <f t="shared" si="37"/>
        <v>0</v>
      </c>
      <c r="CB38" s="12">
        <f t="shared" si="37"/>
        <v>30.405591591021544</v>
      </c>
      <c r="CC38" s="12">
        <f t="shared" si="37"/>
        <v>0.74246212024587288</v>
      </c>
      <c r="CD38" s="12">
        <f t="shared" si="37"/>
        <v>7.0710678118654814E-3</v>
      </c>
    </row>
    <row r="39" spans="1:82" s="19" customFormat="1" ht="12" x14ac:dyDescent="0.2">
      <c r="A39" s="27"/>
      <c r="B39" s="18"/>
      <c r="C39" s="18"/>
      <c r="D39" s="18"/>
      <c r="E39" s="18"/>
      <c r="F39" s="18"/>
      <c r="G39" s="18"/>
    </row>
    <row r="40" spans="1:82" s="19" customFormat="1" ht="12" x14ac:dyDescent="0.2">
      <c r="A40" s="27" t="s">
        <v>276</v>
      </c>
      <c r="B40" s="18">
        <v>90.005000000000294</v>
      </c>
      <c r="C40" s="18">
        <v>2810.9050000000002</v>
      </c>
      <c r="D40" s="18">
        <v>-1235.1050000000002</v>
      </c>
      <c r="E40" s="18"/>
      <c r="F40" s="18" t="s">
        <v>238</v>
      </c>
      <c r="G40" s="18">
        <v>4</v>
      </c>
      <c r="H40" s="12">
        <v>41.181844048100395</v>
      </c>
      <c r="I40" s="12">
        <v>0.40647014904618572</v>
      </c>
      <c r="J40" s="12">
        <v>0</v>
      </c>
      <c r="K40" s="12">
        <v>0.10074928107714992</v>
      </c>
      <c r="L40" s="12">
        <v>18.875731930596256</v>
      </c>
      <c r="M40" s="12">
        <v>0.26452477180014777</v>
      </c>
      <c r="N40" s="12">
        <v>7.9207014824865292</v>
      </c>
      <c r="O40" s="12">
        <v>0.1000810656631872</v>
      </c>
      <c r="P40" s="12">
        <v>9.2064504549639298E-2</v>
      </c>
      <c r="Q40" s="12">
        <v>1.0846309091402105E-2</v>
      </c>
      <c r="R40" s="12">
        <v>7.6280686393515467</v>
      </c>
      <c r="S40" s="12">
        <v>0.63014480064208434</v>
      </c>
      <c r="T40" s="12">
        <v>16.398465931907189</v>
      </c>
      <c r="U40" s="12">
        <v>0.15391051642575007</v>
      </c>
      <c r="V40" s="12">
        <v>0</v>
      </c>
      <c r="W40" s="12">
        <v>5.0232067332653133E-2</v>
      </c>
      <c r="X40" s="12">
        <v>0</v>
      </c>
      <c r="Y40" s="12">
        <v>0.13244092287034767</v>
      </c>
      <c r="Z40" s="12">
        <v>92.096876536991573</v>
      </c>
      <c r="AA40" s="18"/>
      <c r="AB40" s="18">
        <v>0</v>
      </c>
      <c r="AC40" s="18">
        <v>185</v>
      </c>
      <c r="AD40" s="18">
        <v>0</v>
      </c>
      <c r="AE40" s="18">
        <v>1413</v>
      </c>
      <c r="AF40" s="18">
        <v>0</v>
      </c>
      <c r="AG40" s="18">
        <v>0</v>
      </c>
      <c r="AH40" s="18"/>
      <c r="AI40" s="18">
        <v>635</v>
      </c>
      <c r="AJ40" s="18">
        <v>88</v>
      </c>
      <c r="AK40" s="18">
        <v>0</v>
      </c>
      <c r="AL40" s="18">
        <v>1002</v>
      </c>
      <c r="AM40" s="18">
        <v>0</v>
      </c>
      <c r="AN40" s="18">
        <v>1463.0000000000002</v>
      </c>
      <c r="AO40" s="18">
        <v>409</v>
      </c>
      <c r="AP40" s="18">
        <v>32</v>
      </c>
      <c r="AQ40" s="18">
        <v>0</v>
      </c>
      <c r="AR40" s="18">
        <v>221.00000000000003</v>
      </c>
      <c r="AS40" s="18">
        <v>41</v>
      </c>
      <c r="AT40" s="18">
        <v>10</v>
      </c>
      <c r="AU40" s="18">
        <v>0</v>
      </c>
      <c r="AV40" s="18">
        <v>110</v>
      </c>
      <c r="AW40" s="18">
        <v>0</v>
      </c>
      <c r="AX40" s="18">
        <v>78</v>
      </c>
      <c r="AY40" s="18">
        <v>0</v>
      </c>
      <c r="AZ40" s="18">
        <v>114</v>
      </c>
      <c r="BA40" s="18">
        <v>191.99999999999997</v>
      </c>
      <c r="BB40" s="18">
        <v>5.9999999999999991</v>
      </c>
      <c r="BC40" s="18">
        <v>0</v>
      </c>
      <c r="BD40" s="18">
        <v>188</v>
      </c>
      <c r="BE40" s="18">
        <v>0</v>
      </c>
      <c r="BF40" s="18">
        <v>297</v>
      </c>
      <c r="BG40" s="18">
        <v>0</v>
      </c>
      <c r="BH40" s="18">
        <v>370</v>
      </c>
      <c r="BI40" s="18">
        <v>0</v>
      </c>
      <c r="BJ40" s="18">
        <v>2600</v>
      </c>
      <c r="BK40" s="18">
        <v>0</v>
      </c>
      <c r="BL40" s="18">
        <v>3300</v>
      </c>
      <c r="BM40" s="18">
        <v>0</v>
      </c>
      <c r="BN40" s="18">
        <v>5300</v>
      </c>
      <c r="BO40" s="18">
        <v>0</v>
      </c>
      <c r="BP40" s="18">
        <v>6899.9999999999991</v>
      </c>
      <c r="BQ40" s="18">
        <v>0</v>
      </c>
      <c r="BR40" s="18">
        <v>960</v>
      </c>
      <c r="BS40" s="18">
        <v>0</v>
      </c>
      <c r="BT40" s="18">
        <v>608</v>
      </c>
      <c r="BU40" s="18">
        <v>0</v>
      </c>
      <c r="BV40" s="18">
        <v>460</v>
      </c>
      <c r="BW40" s="18">
        <v>0</v>
      </c>
      <c r="BX40" s="18">
        <v>1254.0000000000002</v>
      </c>
      <c r="BY40" s="18">
        <v>0</v>
      </c>
      <c r="BZ40" s="18">
        <v>1500</v>
      </c>
      <c r="CA40" s="18">
        <v>0</v>
      </c>
      <c r="CB40" s="18">
        <v>911</v>
      </c>
      <c r="CC40" s="18">
        <v>48.69</v>
      </c>
      <c r="CD40" s="18">
        <v>0.47</v>
      </c>
    </row>
    <row r="41" spans="1:82" s="19" customFormat="1" ht="12" x14ac:dyDescent="0.2">
      <c r="A41" s="27" t="s">
        <v>277</v>
      </c>
      <c r="B41" s="18">
        <v>90.005000000000294</v>
      </c>
      <c r="C41" s="18">
        <v>2810.9050000000002</v>
      </c>
      <c r="D41" s="18">
        <v>-1235.1050000000002</v>
      </c>
      <c r="E41" s="18"/>
      <c r="F41" s="18" t="s">
        <v>238</v>
      </c>
      <c r="G41" s="18">
        <v>4</v>
      </c>
      <c r="H41" s="12">
        <v>41.438562036971675</v>
      </c>
      <c r="I41" s="12">
        <v>0.38507698330691276</v>
      </c>
      <c r="J41" s="12">
        <v>0</v>
      </c>
      <c r="K41" s="12">
        <v>9.9748460404198103E-2</v>
      </c>
      <c r="L41" s="12">
        <v>19.178045955510711</v>
      </c>
      <c r="M41" s="12">
        <v>0.24563014524299434</v>
      </c>
      <c r="N41" s="12">
        <v>7.8349177119180835</v>
      </c>
      <c r="O41" s="12">
        <v>0.1000810656631872</v>
      </c>
      <c r="P41" s="12">
        <v>9.1031522731410519E-2</v>
      </c>
      <c r="Q41" s="12">
        <v>1.0588063636844914E-2</v>
      </c>
      <c r="R41" s="12">
        <v>7.5949031235282805</v>
      </c>
      <c r="S41" s="12">
        <v>0.61356204273045056</v>
      </c>
      <c r="T41" s="12">
        <v>16.202579820092598</v>
      </c>
      <c r="U41" s="12">
        <v>0.15391051642575007</v>
      </c>
      <c r="V41" s="12">
        <v>0</v>
      </c>
      <c r="W41" s="12">
        <v>4.9147921994538324E-2</v>
      </c>
      <c r="X41" s="12">
        <v>0</v>
      </c>
      <c r="Y41" s="12">
        <v>0.12831646506469671</v>
      </c>
      <c r="Z41" s="12">
        <v>92.340040170752758</v>
      </c>
      <c r="AA41" s="18"/>
      <c r="AB41" s="18">
        <v>0</v>
      </c>
      <c r="AC41" s="18">
        <v>178</v>
      </c>
      <c r="AD41" s="18">
        <v>0</v>
      </c>
      <c r="AE41" s="18">
        <v>1389</v>
      </c>
      <c r="AF41" s="18">
        <v>0</v>
      </c>
      <c r="AG41" s="18">
        <v>0</v>
      </c>
      <c r="AH41" s="18"/>
      <c r="AI41" s="18">
        <v>682</v>
      </c>
      <c r="AJ41" s="18">
        <v>88</v>
      </c>
      <c r="AK41" s="18">
        <v>0</v>
      </c>
      <c r="AL41" s="18">
        <v>979</v>
      </c>
      <c r="AM41" s="18">
        <v>0</v>
      </c>
      <c r="AN41" s="18">
        <v>1416</v>
      </c>
      <c r="AO41" s="18">
        <v>398</v>
      </c>
      <c r="AP41" s="18">
        <v>31</v>
      </c>
      <c r="AQ41" s="18">
        <v>0</v>
      </c>
      <c r="AR41" s="18">
        <v>206</v>
      </c>
      <c r="AS41" s="18">
        <v>31</v>
      </c>
      <c r="AT41" s="18">
        <v>9</v>
      </c>
      <c r="AU41" s="18">
        <v>0</v>
      </c>
      <c r="AV41" s="18">
        <v>115.99999999999999</v>
      </c>
      <c r="AW41" s="18">
        <v>0</v>
      </c>
      <c r="AX41" s="18">
        <v>70</v>
      </c>
      <c r="AY41" s="18">
        <v>0</v>
      </c>
      <c r="AZ41" s="18">
        <v>111</v>
      </c>
      <c r="BA41" s="18">
        <v>196</v>
      </c>
      <c r="BB41" s="18">
        <v>5.9999999999999991</v>
      </c>
      <c r="BC41" s="18">
        <v>0</v>
      </c>
      <c r="BD41" s="18">
        <v>185</v>
      </c>
      <c r="BE41" s="18">
        <v>0</v>
      </c>
      <c r="BF41" s="18">
        <v>284</v>
      </c>
      <c r="BG41" s="18">
        <v>0</v>
      </c>
      <c r="BH41" s="18">
        <v>351</v>
      </c>
      <c r="BI41" s="18">
        <v>0</v>
      </c>
      <c r="BJ41" s="18">
        <v>2600</v>
      </c>
      <c r="BK41" s="18">
        <v>0</v>
      </c>
      <c r="BL41" s="18">
        <v>3200</v>
      </c>
      <c r="BM41" s="18">
        <v>0</v>
      </c>
      <c r="BN41" s="18">
        <v>5200</v>
      </c>
      <c r="BO41" s="18">
        <v>0</v>
      </c>
      <c r="BP41" s="18">
        <v>6600</v>
      </c>
      <c r="BQ41" s="18">
        <v>0</v>
      </c>
      <c r="BR41" s="18">
        <v>910</v>
      </c>
      <c r="BS41" s="18">
        <v>0</v>
      </c>
      <c r="BT41" s="18">
        <v>606</v>
      </c>
      <c r="BU41" s="18">
        <v>0</v>
      </c>
      <c r="BV41" s="18">
        <v>475</v>
      </c>
      <c r="BW41" s="18">
        <v>0</v>
      </c>
      <c r="BX41" s="18">
        <v>1242</v>
      </c>
      <c r="BY41" s="18">
        <v>0</v>
      </c>
      <c r="BZ41" s="18">
        <v>1500</v>
      </c>
      <c r="CA41" s="18">
        <v>0</v>
      </c>
      <c r="CB41" s="18">
        <v>859</v>
      </c>
      <c r="CC41" s="18">
        <v>48.63</v>
      </c>
      <c r="CD41" s="18">
        <v>0.46</v>
      </c>
    </row>
    <row r="42" spans="1:82" s="19" customFormat="1" ht="12" x14ac:dyDescent="0.2">
      <c r="A42" s="27" t="s">
        <v>266</v>
      </c>
      <c r="B42" s="18"/>
      <c r="C42" s="18"/>
      <c r="D42" s="18"/>
      <c r="E42" s="18"/>
      <c r="F42" s="18"/>
      <c r="G42" s="18"/>
      <c r="H42" s="12">
        <f>100*(H41-H40)/H41</f>
        <v>0.61951471347445675</v>
      </c>
      <c r="I42" s="12">
        <f t="shared" ref="I42:Z42" si="38">100*(I41-I40)/I41</f>
        <v>-5.5555555555555651</v>
      </c>
      <c r="J42" s="12" t="e">
        <f t="shared" si="38"/>
        <v>#DIV/0!</v>
      </c>
      <c r="K42" s="12">
        <f t="shared" si="38"/>
        <v>-1.0033444816053494</v>
      </c>
      <c r="L42" s="12">
        <f t="shared" si="38"/>
        <v>1.5763546798029597</v>
      </c>
      <c r="M42" s="12">
        <f t="shared" si="38"/>
        <v>-7.6923076923077014</v>
      </c>
      <c r="N42" s="12">
        <f t="shared" si="38"/>
        <v>-1.0948905109488987</v>
      </c>
      <c r="O42" s="12">
        <f t="shared" si="38"/>
        <v>0</v>
      </c>
      <c r="P42" s="12">
        <f t="shared" si="38"/>
        <v>-1.1347517730496528</v>
      </c>
      <c r="Q42" s="12">
        <f t="shared" si="38"/>
        <v>-2.4390243902438851</v>
      </c>
      <c r="R42" s="12">
        <f t="shared" si="38"/>
        <v>-0.43668122270740528</v>
      </c>
      <c r="S42" s="12">
        <f t="shared" si="38"/>
        <v>-2.7027027027026982</v>
      </c>
      <c r="T42" s="12">
        <f t="shared" si="38"/>
        <v>-1.2089810017271165</v>
      </c>
      <c r="U42" s="12">
        <f t="shared" si="38"/>
        <v>0</v>
      </c>
      <c r="V42" s="12" t="e">
        <f t="shared" si="38"/>
        <v>#DIV/0!</v>
      </c>
      <c r="W42" s="12">
        <f t="shared" si="38"/>
        <v>-2.2058823529411615</v>
      </c>
      <c r="X42" s="12" t="e">
        <f t="shared" si="38"/>
        <v>#DIV/0!</v>
      </c>
      <c r="Y42" s="12">
        <f t="shared" si="38"/>
        <v>-3.2142857142857104</v>
      </c>
      <c r="Z42" s="12">
        <f t="shared" si="38"/>
        <v>0.26333498806317729</v>
      </c>
      <c r="AA42" s="12"/>
      <c r="AB42" s="12" t="e">
        <f t="shared" ref="AB42:AG42" si="39">100*(AB41-AB40)/AB41</f>
        <v>#DIV/0!</v>
      </c>
      <c r="AC42" s="12">
        <f t="shared" si="39"/>
        <v>-3.9325842696629212</v>
      </c>
      <c r="AD42" s="12" t="e">
        <f t="shared" si="39"/>
        <v>#DIV/0!</v>
      </c>
      <c r="AE42" s="12">
        <f t="shared" si="39"/>
        <v>-1.7278617710583153</v>
      </c>
      <c r="AF42" s="12" t="e">
        <f t="shared" si="39"/>
        <v>#DIV/0!</v>
      </c>
      <c r="AG42" s="12" t="e">
        <f t="shared" si="39"/>
        <v>#DIV/0!</v>
      </c>
      <c r="AH42" s="12"/>
      <c r="AI42" s="12">
        <f t="shared" ref="AI42:CD42" si="40">100*(AI41-AI40)/AI41</f>
        <v>6.8914956011730206</v>
      </c>
      <c r="AJ42" s="12">
        <f t="shared" si="40"/>
        <v>0</v>
      </c>
      <c r="AK42" s="12" t="e">
        <f t="shared" si="40"/>
        <v>#DIV/0!</v>
      </c>
      <c r="AL42" s="12">
        <f t="shared" si="40"/>
        <v>-2.3493360572012256</v>
      </c>
      <c r="AM42" s="12" t="e">
        <f t="shared" si="40"/>
        <v>#DIV/0!</v>
      </c>
      <c r="AN42" s="12">
        <f t="shared" si="40"/>
        <v>-3.3192090395480385</v>
      </c>
      <c r="AO42" s="12">
        <f t="shared" si="40"/>
        <v>-2.7638190954773871</v>
      </c>
      <c r="AP42" s="12">
        <f t="shared" si="40"/>
        <v>-3.225806451612903</v>
      </c>
      <c r="AQ42" s="12" t="e">
        <f t="shared" si="40"/>
        <v>#DIV/0!</v>
      </c>
      <c r="AR42" s="12">
        <f t="shared" si="40"/>
        <v>-7.2815533980582661</v>
      </c>
      <c r="AS42" s="12">
        <f t="shared" si="40"/>
        <v>-32.258064516129032</v>
      </c>
      <c r="AT42" s="12">
        <f t="shared" si="40"/>
        <v>-11.111111111111111</v>
      </c>
      <c r="AU42" s="12" t="e">
        <f t="shared" si="40"/>
        <v>#DIV/0!</v>
      </c>
      <c r="AV42" s="12">
        <f t="shared" si="40"/>
        <v>5.1724137931034369</v>
      </c>
      <c r="AW42" s="12" t="e">
        <f t="shared" si="40"/>
        <v>#DIV/0!</v>
      </c>
      <c r="AX42" s="12">
        <f t="shared" si="40"/>
        <v>-11.428571428571429</v>
      </c>
      <c r="AY42" s="12" t="e">
        <f t="shared" si="40"/>
        <v>#DIV/0!</v>
      </c>
      <c r="AZ42" s="12">
        <f t="shared" si="40"/>
        <v>-2.7027027027027026</v>
      </c>
      <c r="BA42" s="12">
        <f t="shared" si="40"/>
        <v>2.0408163265306269</v>
      </c>
      <c r="BB42" s="12">
        <f t="shared" si="40"/>
        <v>0</v>
      </c>
      <c r="BC42" s="12" t="e">
        <f t="shared" si="40"/>
        <v>#DIV/0!</v>
      </c>
      <c r="BD42" s="12">
        <f t="shared" si="40"/>
        <v>-1.6216216216216217</v>
      </c>
      <c r="BE42" s="12" t="e">
        <f t="shared" si="40"/>
        <v>#DIV/0!</v>
      </c>
      <c r="BF42" s="12">
        <f t="shared" si="40"/>
        <v>-4.577464788732394</v>
      </c>
      <c r="BG42" s="12" t="e">
        <f t="shared" si="40"/>
        <v>#DIV/0!</v>
      </c>
      <c r="BH42" s="12">
        <f t="shared" si="40"/>
        <v>-5.4131054131054128</v>
      </c>
      <c r="BI42" s="12" t="e">
        <f t="shared" si="40"/>
        <v>#DIV/0!</v>
      </c>
      <c r="BJ42" s="12">
        <f t="shared" si="40"/>
        <v>0</v>
      </c>
      <c r="BK42" s="12" t="e">
        <f t="shared" si="40"/>
        <v>#DIV/0!</v>
      </c>
      <c r="BL42" s="12">
        <f t="shared" si="40"/>
        <v>-3.125</v>
      </c>
      <c r="BM42" s="12" t="e">
        <f t="shared" si="40"/>
        <v>#DIV/0!</v>
      </c>
      <c r="BN42" s="12">
        <f t="shared" si="40"/>
        <v>-1.9230769230769231</v>
      </c>
      <c r="BO42" s="12" t="e">
        <f t="shared" si="40"/>
        <v>#DIV/0!</v>
      </c>
      <c r="BP42" s="12">
        <f t="shared" si="40"/>
        <v>-4.5454545454545316</v>
      </c>
      <c r="BQ42" s="12" t="e">
        <f t="shared" si="40"/>
        <v>#DIV/0!</v>
      </c>
      <c r="BR42" s="12">
        <f t="shared" si="40"/>
        <v>-5.4945054945054945</v>
      </c>
      <c r="BS42" s="12" t="e">
        <f t="shared" si="40"/>
        <v>#DIV/0!</v>
      </c>
      <c r="BT42" s="12">
        <f t="shared" si="40"/>
        <v>-0.33003300330033003</v>
      </c>
      <c r="BU42" s="12" t="e">
        <f t="shared" si="40"/>
        <v>#DIV/0!</v>
      </c>
      <c r="BV42" s="12">
        <f t="shared" si="40"/>
        <v>3.1578947368421053</v>
      </c>
      <c r="BW42" s="12" t="e">
        <f t="shared" si="40"/>
        <v>#DIV/0!</v>
      </c>
      <c r="BX42" s="12">
        <f t="shared" si="40"/>
        <v>-0.96618357487924533</v>
      </c>
      <c r="BY42" s="12" t="e">
        <f t="shared" si="40"/>
        <v>#DIV/0!</v>
      </c>
      <c r="BZ42" s="12">
        <f t="shared" si="40"/>
        <v>0</v>
      </c>
      <c r="CA42" s="12" t="e">
        <f t="shared" si="40"/>
        <v>#DIV/0!</v>
      </c>
      <c r="CB42" s="12">
        <f t="shared" si="40"/>
        <v>-6.0535506402793944</v>
      </c>
      <c r="CC42" s="12">
        <f t="shared" si="40"/>
        <v>-0.12338062924119919</v>
      </c>
      <c r="CD42" s="12">
        <f t="shared" si="40"/>
        <v>-2.1739130434782505</v>
      </c>
    </row>
    <row r="43" spans="1:82" s="19" customFormat="1" ht="12" x14ac:dyDescent="0.2">
      <c r="A43" s="27" t="s">
        <v>268</v>
      </c>
      <c r="B43" s="18"/>
      <c r="C43" s="18"/>
      <c r="D43" s="18"/>
      <c r="E43" s="18"/>
      <c r="F43" s="18"/>
      <c r="G43" s="18"/>
      <c r="H43" s="12">
        <f>100*_xlfn.STDEV.S(H41,H40)/((H41+H40)/2)</f>
        <v>0.43942420374100116</v>
      </c>
      <c r="I43" s="12">
        <f t="shared" ref="I43:Z43" si="41">100*_xlfn.STDEV.S(I41,I40)/((I41+I40)/2)</f>
        <v>3.8221988172245873</v>
      </c>
      <c r="J43" s="12" t="e">
        <f t="shared" si="41"/>
        <v>#DIV/0!</v>
      </c>
      <c r="K43" s="12">
        <f t="shared" si="41"/>
        <v>0.70593023080187656</v>
      </c>
      <c r="L43" s="12">
        <f t="shared" si="41"/>
        <v>1.1235063057581718</v>
      </c>
      <c r="M43" s="12">
        <f t="shared" si="41"/>
        <v>5.237828008789247</v>
      </c>
      <c r="N43" s="12">
        <f t="shared" si="41"/>
        <v>0.76998923541184394</v>
      </c>
      <c r="O43" s="12">
        <f t="shared" si="41"/>
        <v>0</v>
      </c>
      <c r="P43" s="12">
        <f t="shared" si="41"/>
        <v>0.79786378695238602</v>
      </c>
      <c r="Q43" s="12">
        <f t="shared" si="41"/>
        <v>1.7038717618952832</v>
      </c>
      <c r="R43" s="12">
        <f t="shared" si="41"/>
        <v>0.308107529928766</v>
      </c>
      <c r="S43" s="12">
        <f t="shared" si="41"/>
        <v>1.8856180831641236</v>
      </c>
      <c r="T43" s="12">
        <f t="shared" si="41"/>
        <v>0.8497420546447787</v>
      </c>
      <c r="U43" s="12">
        <f t="shared" si="41"/>
        <v>0</v>
      </c>
      <c r="V43" s="12" t="e">
        <f t="shared" si="41"/>
        <v>#DIV/0!</v>
      </c>
      <c r="W43" s="12">
        <f t="shared" si="41"/>
        <v>1.5427784316797295</v>
      </c>
      <c r="X43" s="12" t="e">
        <f t="shared" si="41"/>
        <v>#DIV/0!</v>
      </c>
      <c r="Y43" s="12">
        <f t="shared" si="41"/>
        <v>2.2368931566533989</v>
      </c>
      <c r="Z43" s="12">
        <f t="shared" si="41"/>
        <v>0.18645145173723915</v>
      </c>
      <c r="AA43" s="12"/>
      <c r="AB43" s="12" t="e">
        <f t="shared" ref="AB43:CD43" si="42">100*_xlfn.STDEV.S(AB41,AB40)/((AB41+AB40)/2)</f>
        <v>#DIV/0!</v>
      </c>
      <c r="AC43" s="12">
        <f t="shared" si="42"/>
        <v>2.7271335913530761</v>
      </c>
      <c r="AD43" s="12" t="e">
        <f t="shared" si="42"/>
        <v>#DIV/0!</v>
      </c>
      <c r="AE43" s="12">
        <f t="shared" si="42"/>
        <v>1.2113178264437643</v>
      </c>
      <c r="AF43" s="12" t="e">
        <f t="shared" si="42"/>
        <v>#DIV/0!</v>
      </c>
      <c r="AG43" s="12" t="e">
        <f t="shared" si="42"/>
        <v>#DIV/0!</v>
      </c>
      <c r="AH43" s="12"/>
      <c r="AI43" s="12">
        <f t="shared" si="42"/>
        <v>5.0469276713390636</v>
      </c>
      <c r="AJ43" s="12">
        <f t="shared" si="42"/>
        <v>0</v>
      </c>
      <c r="AK43" s="12" t="e">
        <f t="shared" si="42"/>
        <v>#DIV/0!</v>
      </c>
      <c r="AL43" s="12">
        <f t="shared" si="42"/>
        <v>1.6419440653498831</v>
      </c>
      <c r="AM43" s="12" t="e">
        <f t="shared" si="42"/>
        <v>#DIV/0!</v>
      </c>
      <c r="AN43" s="12">
        <f t="shared" si="42"/>
        <v>2.30871960512455</v>
      </c>
      <c r="AO43" s="12">
        <f t="shared" si="42"/>
        <v>1.9276764790711334</v>
      </c>
      <c r="AP43" s="12">
        <f t="shared" si="42"/>
        <v>2.2447834323382461</v>
      </c>
      <c r="AQ43" s="12" t="e">
        <f t="shared" si="42"/>
        <v>#DIV/0!</v>
      </c>
      <c r="AR43" s="12">
        <f t="shared" si="42"/>
        <v>4.9679633338633407</v>
      </c>
      <c r="AS43" s="12">
        <f t="shared" si="42"/>
        <v>19.641855032959654</v>
      </c>
      <c r="AT43" s="12">
        <f t="shared" si="42"/>
        <v>7.4432292756478686</v>
      </c>
      <c r="AU43" s="12" t="e">
        <f t="shared" si="42"/>
        <v>#DIV/0!</v>
      </c>
      <c r="AV43" s="12">
        <f t="shared" si="42"/>
        <v>3.7545492806365268</v>
      </c>
      <c r="AW43" s="12" t="e">
        <f t="shared" si="42"/>
        <v>#DIV/0!</v>
      </c>
      <c r="AX43" s="12">
        <f t="shared" si="42"/>
        <v>7.6443976344491631</v>
      </c>
      <c r="AY43" s="12" t="e">
        <f t="shared" si="42"/>
        <v>#DIV/0!</v>
      </c>
      <c r="AZ43" s="12">
        <f t="shared" si="42"/>
        <v>1.8856180831641265</v>
      </c>
      <c r="BA43" s="12">
        <f t="shared" si="42"/>
        <v>1.4579521261578403</v>
      </c>
      <c r="BB43" s="12">
        <f t="shared" si="42"/>
        <v>0</v>
      </c>
      <c r="BC43" s="12" t="e">
        <f t="shared" si="42"/>
        <v>#DIV/0!</v>
      </c>
      <c r="BD43" s="12">
        <f t="shared" si="42"/>
        <v>1.1374371815333204</v>
      </c>
      <c r="BE43" s="12" t="e">
        <f t="shared" si="42"/>
        <v>#DIV/0!</v>
      </c>
      <c r="BF43" s="12">
        <f t="shared" si="42"/>
        <v>3.1643332720912625</v>
      </c>
      <c r="BG43" s="12" t="e">
        <f t="shared" si="42"/>
        <v>#DIV/0!</v>
      </c>
      <c r="BH43" s="12">
        <f t="shared" si="42"/>
        <v>3.7267763779596121</v>
      </c>
      <c r="BI43" s="12" t="e">
        <f t="shared" si="42"/>
        <v>#DIV/0!</v>
      </c>
      <c r="BJ43" s="12">
        <f t="shared" si="42"/>
        <v>0</v>
      </c>
      <c r="BK43" s="12" t="e">
        <f t="shared" si="42"/>
        <v>#DIV/0!</v>
      </c>
      <c r="BL43" s="12">
        <f t="shared" si="42"/>
        <v>2.175713172881685</v>
      </c>
      <c r="BM43" s="12" t="e">
        <f t="shared" si="42"/>
        <v>#DIV/0!</v>
      </c>
      <c r="BN43" s="12">
        <f t="shared" si="42"/>
        <v>1.3468700594029479</v>
      </c>
      <c r="BO43" s="12" t="e">
        <f t="shared" si="42"/>
        <v>#DIV/0!</v>
      </c>
      <c r="BP43" s="12">
        <f t="shared" si="42"/>
        <v>3.1426968052735353</v>
      </c>
      <c r="BQ43" s="12" t="e">
        <f t="shared" si="42"/>
        <v>#DIV/0!</v>
      </c>
      <c r="BR43" s="12">
        <f t="shared" si="42"/>
        <v>3.7813196854895592</v>
      </c>
      <c r="BS43" s="12" t="e">
        <f t="shared" si="42"/>
        <v>#DIV/0!</v>
      </c>
      <c r="BT43" s="12">
        <f t="shared" si="42"/>
        <v>0.23298411241731384</v>
      </c>
      <c r="BU43" s="12" t="e">
        <f t="shared" si="42"/>
        <v>#DIV/0!</v>
      </c>
      <c r="BV43" s="12">
        <f t="shared" si="42"/>
        <v>2.2687918112937351</v>
      </c>
      <c r="BW43" s="12" t="e">
        <f t="shared" si="42"/>
        <v>#DIV/0!</v>
      </c>
      <c r="BX43" s="12">
        <f t="shared" si="42"/>
        <v>0.67991036652553938</v>
      </c>
      <c r="BY43" s="12" t="e">
        <f t="shared" si="42"/>
        <v>#DIV/0!</v>
      </c>
      <c r="BZ43" s="12">
        <f t="shared" si="42"/>
        <v>0</v>
      </c>
      <c r="CA43" s="12" t="e">
        <f t="shared" si="42"/>
        <v>#DIV/0!</v>
      </c>
      <c r="CB43" s="12">
        <f t="shared" si="42"/>
        <v>4.1547517086667192</v>
      </c>
      <c r="CC43" s="12">
        <f t="shared" si="42"/>
        <v>8.7189492131503163E-2</v>
      </c>
      <c r="CD43" s="12">
        <f t="shared" si="42"/>
        <v>1.5206597444871921</v>
      </c>
    </row>
    <row r="44" spans="1:82" s="19" customFormat="1" ht="12" x14ac:dyDescent="0.2">
      <c r="A44" s="27" t="s">
        <v>267</v>
      </c>
      <c r="B44" s="18"/>
      <c r="C44" s="18"/>
      <c r="D44" s="18"/>
      <c r="E44" s="18"/>
      <c r="F44" s="18"/>
      <c r="G44" s="18"/>
      <c r="H44" s="12">
        <f>_xlfn.STDEV.S(H41,H40)</f>
        <v>0.18152703078345478</v>
      </c>
      <c r="I44" s="12">
        <f t="shared" ref="I44:Z44" si="43">_xlfn.STDEV.S(I41,I40)</f>
        <v>1.5127252565287635E-2</v>
      </c>
      <c r="J44" s="12">
        <f t="shared" si="43"/>
        <v>0</v>
      </c>
      <c r="K44" s="12">
        <f t="shared" si="43"/>
        <v>7.0768708459591494E-4</v>
      </c>
      <c r="L44" s="12">
        <f t="shared" si="43"/>
        <v>0.21376829706481026</v>
      </c>
      <c r="M44" s="12">
        <f t="shared" si="43"/>
        <v>1.3360518566550622E-2</v>
      </c>
      <c r="N44" s="12">
        <f t="shared" si="43"/>
        <v>6.0658285884698904E-2</v>
      </c>
      <c r="O44" s="12">
        <f t="shared" si="43"/>
        <v>0</v>
      </c>
      <c r="P44" s="12">
        <f t="shared" si="43"/>
        <v>7.3042844851197906E-4</v>
      </c>
      <c r="Q44" s="12">
        <f t="shared" si="43"/>
        <v>1.826071121279923E-4</v>
      </c>
      <c r="R44" s="12">
        <f t="shared" si="43"/>
        <v>2.3451561140181282E-2</v>
      </c>
      <c r="S44" s="12">
        <f t="shared" si="43"/>
        <v>1.1725780570091111E-2</v>
      </c>
      <c r="T44" s="12">
        <f t="shared" si="43"/>
        <v>0.13851239800436368</v>
      </c>
      <c r="U44" s="12">
        <f t="shared" si="43"/>
        <v>0</v>
      </c>
      <c r="V44" s="12">
        <f t="shared" si="43"/>
        <v>0</v>
      </c>
      <c r="W44" s="12">
        <f t="shared" si="43"/>
        <v>7.6660652037276351E-4</v>
      </c>
      <c r="X44" s="12">
        <f t="shared" si="43"/>
        <v>0</v>
      </c>
      <c r="Y44" s="12">
        <f t="shared" si="43"/>
        <v>2.916432083093582E-3</v>
      </c>
      <c r="Z44" s="12">
        <f t="shared" si="43"/>
        <v>0.17194265437049594</v>
      </c>
      <c r="AA44" s="12"/>
      <c r="AB44" s="12">
        <f t="shared" ref="AB44:CD44" si="44">_xlfn.STDEV.S(AB41,AB40)</f>
        <v>0</v>
      </c>
      <c r="AC44" s="12">
        <f t="shared" si="44"/>
        <v>4.9497474683058327</v>
      </c>
      <c r="AD44" s="12">
        <f t="shared" si="44"/>
        <v>0</v>
      </c>
      <c r="AE44" s="12">
        <f t="shared" si="44"/>
        <v>16.970562748477139</v>
      </c>
      <c r="AF44" s="12">
        <f t="shared" si="44"/>
        <v>0</v>
      </c>
      <c r="AG44" s="12">
        <f t="shared" si="44"/>
        <v>0</v>
      </c>
      <c r="AH44" s="12"/>
      <c r="AI44" s="12">
        <f t="shared" si="44"/>
        <v>33.234018715767732</v>
      </c>
      <c r="AJ44" s="12">
        <f t="shared" si="44"/>
        <v>0</v>
      </c>
      <c r="AK44" s="12">
        <f t="shared" si="44"/>
        <v>0</v>
      </c>
      <c r="AL44" s="12">
        <f t="shared" si="44"/>
        <v>16.263455967290593</v>
      </c>
      <c r="AM44" s="12">
        <f t="shared" si="44"/>
        <v>0</v>
      </c>
      <c r="AN44" s="12">
        <f t="shared" si="44"/>
        <v>33.234018715767895</v>
      </c>
      <c r="AO44" s="12">
        <f t="shared" si="44"/>
        <v>7.7781745930520225</v>
      </c>
      <c r="AP44" s="12">
        <f t="shared" si="44"/>
        <v>0.70710678118654757</v>
      </c>
      <c r="AQ44" s="12">
        <f t="shared" si="44"/>
        <v>0</v>
      </c>
      <c r="AR44" s="12">
        <f t="shared" si="44"/>
        <v>10.606601717798233</v>
      </c>
      <c r="AS44" s="12">
        <f t="shared" si="44"/>
        <v>7.0710678118654755</v>
      </c>
      <c r="AT44" s="12">
        <f t="shared" si="44"/>
        <v>0.70710678118654757</v>
      </c>
      <c r="AU44" s="12">
        <f t="shared" si="44"/>
        <v>0</v>
      </c>
      <c r="AV44" s="12">
        <f t="shared" si="44"/>
        <v>4.242640687119275</v>
      </c>
      <c r="AW44" s="12">
        <f t="shared" si="44"/>
        <v>0</v>
      </c>
      <c r="AX44" s="12">
        <f t="shared" si="44"/>
        <v>5.6568542494923806</v>
      </c>
      <c r="AY44" s="12">
        <f t="shared" si="44"/>
        <v>0</v>
      </c>
      <c r="AZ44" s="12">
        <f t="shared" si="44"/>
        <v>2.1213203435596424</v>
      </c>
      <c r="BA44" s="12">
        <f t="shared" si="44"/>
        <v>2.8284271247462103</v>
      </c>
      <c r="BB44" s="12">
        <f t="shared" si="44"/>
        <v>0</v>
      </c>
      <c r="BC44" s="12">
        <f t="shared" si="44"/>
        <v>0</v>
      </c>
      <c r="BD44" s="12">
        <f t="shared" si="44"/>
        <v>2.1213203435596424</v>
      </c>
      <c r="BE44" s="12">
        <f t="shared" si="44"/>
        <v>0</v>
      </c>
      <c r="BF44" s="12">
        <f t="shared" si="44"/>
        <v>9.1923881554251174</v>
      </c>
      <c r="BG44" s="12">
        <f t="shared" si="44"/>
        <v>0</v>
      </c>
      <c r="BH44" s="12">
        <f t="shared" si="44"/>
        <v>13.435028842544403</v>
      </c>
      <c r="BI44" s="12">
        <f t="shared" si="44"/>
        <v>0</v>
      </c>
      <c r="BJ44" s="12">
        <f t="shared" si="44"/>
        <v>0</v>
      </c>
      <c r="BK44" s="12">
        <f t="shared" si="44"/>
        <v>0</v>
      </c>
      <c r="BL44" s="12">
        <f t="shared" si="44"/>
        <v>70.710678118654755</v>
      </c>
      <c r="BM44" s="12">
        <f t="shared" si="44"/>
        <v>0</v>
      </c>
      <c r="BN44" s="12">
        <f t="shared" si="44"/>
        <v>70.710678118654755</v>
      </c>
      <c r="BO44" s="12">
        <f t="shared" si="44"/>
        <v>0</v>
      </c>
      <c r="BP44" s="12">
        <f t="shared" si="44"/>
        <v>212.13203435596361</v>
      </c>
      <c r="BQ44" s="12">
        <f t="shared" si="44"/>
        <v>0</v>
      </c>
      <c r="BR44" s="12">
        <f t="shared" si="44"/>
        <v>35.355339059327378</v>
      </c>
      <c r="BS44" s="12">
        <f t="shared" si="44"/>
        <v>0</v>
      </c>
      <c r="BT44" s="12">
        <f t="shared" si="44"/>
        <v>1.4142135623730951</v>
      </c>
      <c r="BU44" s="12">
        <f t="shared" si="44"/>
        <v>0</v>
      </c>
      <c r="BV44" s="12">
        <f t="shared" si="44"/>
        <v>10.606601717798213</v>
      </c>
      <c r="BW44" s="12">
        <f t="shared" si="44"/>
        <v>0</v>
      </c>
      <c r="BX44" s="12">
        <f t="shared" si="44"/>
        <v>8.4852813742387312</v>
      </c>
      <c r="BY44" s="12">
        <f t="shared" si="44"/>
        <v>0</v>
      </c>
      <c r="BZ44" s="12">
        <f t="shared" si="44"/>
        <v>0</v>
      </c>
      <c r="CA44" s="12">
        <f t="shared" si="44"/>
        <v>0</v>
      </c>
      <c r="CB44" s="12">
        <f t="shared" si="44"/>
        <v>36.76955262170047</v>
      </c>
      <c r="CC44" s="12">
        <f t="shared" si="44"/>
        <v>4.2426406871189433E-2</v>
      </c>
      <c r="CD44" s="12">
        <f t="shared" si="44"/>
        <v>7.0710678118654424E-3</v>
      </c>
    </row>
    <row r="45" spans="1:82" s="19" customFormat="1" ht="12" x14ac:dyDescent="0.2">
      <c r="A45" s="27"/>
      <c r="B45" s="18"/>
      <c r="C45" s="18"/>
      <c r="D45" s="18"/>
      <c r="E45" s="18"/>
      <c r="F45" s="18"/>
      <c r="G45" s="18"/>
    </row>
    <row r="46" spans="1:82" s="19" customFormat="1" ht="12" x14ac:dyDescent="0.2">
      <c r="A46" s="27" t="s">
        <v>274</v>
      </c>
      <c r="B46" s="18">
        <v>136.12</v>
      </c>
      <c r="C46" s="18">
        <v>2874.58</v>
      </c>
      <c r="D46" s="18">
        <v>-1298.78</v>
      </c>
      <c r="E46" s="18"/>
      <c r="F46" s="18" t="s">
        <v>238</v>
      </c>
      <c r="G46" s="18">
        <v>4</v>
      </c>
      <c r="H46" s="12">
        <v>66.297420626006812</v>
      </c>
      <c r="I46" s="12">
        <v>0.57761547496036925</v>
      </c>
      <c r="J46" s="12">
        <v>0.47172014385129135</v>
      </c>
      <c r="K46" s="12">
        <v>5.5378743903334061E-2</v>
      </c>
      <c r="L46" s="12">
        <v>13.056186950993007</v>
      </c>
      <c r="M46" s="12">
        <v>0.2078408921286875</v>
      </c>
      <c r="N46" s="12">
        <v>5.2358124366451113</v>
      </c>
      <c r="O46" s="12">
        <v>7.034269186612585E-2</v>
      </c>
      <c r="P46" s="12">
        <v>7.7602759094436494E-2</v>
      </c>
      <c r="Q46" s="12">
        <v>9.5550818186161419E-3</v>
      </c>
      <c r="R46" s="12">
        <v>0</v>
      </c>
      <c r="S46" s="12">
        <v>2.3879171392752672</v>
      </c>
      <c r="T46" s="12">
        <v>3.5701643064722171</v>
      </c>
      <c r="U46" s="12">
        <v>3.372039496236888E-2</v>
      </c>
      <c r="V46" s="12">
        <v>3.323266843101282</v>
      </c>
      <c r="W46" s="12">
        <v>3.059699065346258E-2</v>
      </c>
      <c r="X46" s="12">
        <v>0</v>
      </c>
      <c r="Y46" s="12">
        <v>0.12373373416952896</v>
      </c>
      <c r="Z46" s="12">
        <v>92.032174066164146</v>
      </c>
      <c r="AA46" s="18"/>
      <c r="AB46" s="18">
        <v>0</v>
      </c>
      <c r="AC46" s="18">
        <v>213</v>
      </c>
      <c r="AD46" s="18">
        <v>0</v>
      </c>
      <c r="AE46" s="18">
        <v>1600</v>
      </c>
      <c r="AF46" s="18">
        <v>0</v>
      </c>
      <c r="AG46" s="18">
        <v>0</v>
      </c>
      <c r="AH46" s="18"/>
      <c r="AI46" s="18">
        <v>0</v>
      </c>
      <c r="AJ46" s="18">
        <v>597</v>
      </c>
      <c r="AK46" s="18">
        <v>0</v>
      </c>
      <c r="AL46" s="18">
        <v>1187</v>
      </c>
      <c r="AM46" s="18">
        <v>0</v>
      </c>
      <c r="AN46" s="18">
        <v>1150</v>
      </c>
      <c r="AO46" s="18">
        <v>0</v>
      </c>
      <c r="AP46" s="18">
        <v>227.00000000000003</v>
      </c>
      <c r="AQ46" s="18">
        <v>0</v>
      </c>
      <c r="AR46" s="18">
        <v>203</v>
      </c>
      <c r="AS46" s="18">
        <v>125</v>
      </c>
      <c r="AT46" s="18">
        <v>13</v>
      </c>
      <c r="AU46" s="18">
        <v>0</v>
      </c>
      <c r="AV46" s="18">
        <v>157</v>
      </c>
      <c r="AW46" s="18">
        <v>0</v>
      </c>
      <c r="AX46" s="18">
        <v>77</v>
      </c>
      <c r="AY46" s="18">
        <v>112.99999999999999</v>
      </c>
      <c r="AZ46" s="18">
        <v>5</v>
      </c>
      <c r="BA46" s="18">
        <v>182</v>
      </c>
      <c r="BB46" s="18">
        <v>5.9999999999999991</v>
      </c>
      <c r="BC46" s="18">
        <v>53</v>
      </c>
      <c r="BD46" s="18">
        <v>5</v>
      </c>
      <c r="BE46" s="18">
        <v>540</v>
      </c>
      <c r="BF46" s="18">
        <v>10</v>
      </c>
      <c r="BG46" s="18">
        <v>0</v>
      </c>
      <c r="BH46" s="18">
        <v>436</v>
      </c>
      <c r="BI46" s="18">
        <v>0</v>
      </c>
      <c r="BJ46" s="18">
        <v>2700</v>
      </c>
      <c r="BK46" s="18">
        <v>0</v>
      </c>
      <c r="BL46" s="18">
        <v>3300</v>
      </c>
      <c r="BM46" s="18">
        <v>0</v>
      </c>
      <c r="BN46" s="18">
        <v>5300</v>
      </c>
      <c r="BO46" s="18">
        <v>0</v>
      </c>
      <c r="BP46" s="18">
        <v>6899.9999999999991</v>
      </c>
      <c r="BQ46" s="18">
        <v>0</v>
      </c>
      <c r="BR46" s="18">
        <v>942.00000000000011</v>
      </c>
      <c r="BS46" s="18">
        <v>0</v>
      </c>
      <c r="BT46" s="18">
        <v>586</v>
      </c>
      <c r="BU46" s="18">
        <v>30</v>
      </c>
      <c r="BV46" s="18">
        <v>7</v>
      </c>
      <c r="BW46" s="18">
        <v>0</v>
      </c>
      <c r="BX46" s="18">
        <v>1313</v>
      </c>
      <c r="BY46" s="18">
        <v>0</v>
      </c>
      <c r="BZ46" s="18">
        <v>1600</v>
      </c>
      <c r="CA46" s="18">
        <v>0</v>
      </c>
      <c r="CB46" s="18">
        <v>1024</v>
      </c>
      <c r="CC46" s="18">
        <v>52.68</v>
      </c>
      <c r="CD46" s="18">
        <v>0.4</v>
      </c>
    </row>
    <row r="47" spans="1:82" s="19" customFormat="1" ht="12" x14ac:dyDescent="0.2">
      <c r="A47" s="27" t="s">
        <v>275</v>
      </c>
      <c r="B47" s="18">
        <v>136.12</v>
      </c>
      <c r="C47" s="18">
        <v>2874.58</v>
      </c>
      <c r="D47" s="18">
        <v>-1298.78</v>
      </c>
      <c r="E47" s="18"/>
      <c r="F47" s="18" t="s">
        <v>238</v>
      </c>
      <c r="G47" s="18">
        <v>4</v>
      </c>
      <c r="H47" s="12">
        <v>67.238719918534827</v>
      </c>
      <c r="I47" s="12">
        <v>0.55622230922109628</v>
      </c>
      <c r="J47" s="12">
        <v>0.38548276253194286</v>
      </c>
      <c r="K47" s="12">
        <v>5.1709068102510719E-2</v>
      </c>
      <c r="L47" s="12">
        <v>13.226238590007387</v>
      </c>
      <c r="M47" s="12">
        <v>0.2078408921286875</v>
      </c>
      <c r="N47" s="12">
        <v>5.3524783646181984</v>
      </c>
      <c r="O47" s="12">
        <v>7.0199718915178441E-2</v>
      </c>
      <c r="P47" s="12">
        <v>8.0185213640008426E-2</v>
      </c>
      <c r="Q47" s="12">
        <v>9.4259590913375445E-3</v>
      </c>
      <c r="R47" s="12">
        <v>0</v>
      </c>
      <c r="S47" s="12">
        <v>2.2718378338938305</v>
      </c>
      <c r="T47" s="12">
        <v>3.556172441342603</v>
      </c>
      <c r="U47" s="12">
        <v>3.3020801705888198E-2</v>
      </c>
      <c r="V47" s="12">
        <v>3.3148346015826111</v>
      </c>
      <c r="W47" s="12">
        <v>2.9874227094719367E-2</v>
      </c>
      <c r="X47" s="12">
        <v>0</v>
      </c>
      <c r="Y47" s="12">
        <v>0.12075495908766992</v>
      </c>
      <c r="Z47" s="12">
        <v>93.154111892257561</v>
      </c>
      <c r="AA47" s="18"/>
      <c r="AB47" s="18">
        <v>0</v>
      </c>
      <c r="AC47" s="18">
        <v>208</v>
      </c>
      <c r="AD47" s="18">
        <v>0</v>
      </c>
      <c r="AE47" s="18">
        <v>1600</v>
      </c>
      <c r="AF47" s="18">
        <v>0</v>
      </c>
      <c r="AG47" s="18">
        <v>0</v>
      </c>
      <c r="AH47" s="18"/>
      <c r="AI47" s="18">
        <v>0</v>
      </c>
      <c r="AJ47" s="18">
        <v>527</v>
      </c>
      <c r="AK47" s="18">
        <v>465</v>
      </c>
      <c r="AL47" s="18">
        <v>148</v>
      </c>
      <c r="AM47" s="18">
        <v>0</v>
      </c>
      <c r="AN47" s="18">
        <v>1138</v>
      </c>
      <c r="AO47" s="18">
        <v>0</v>
      </c>
      <c r="AP47" s="18">
        <v>203</v>
      </c>
      <c r="AQ47" s="18">
        <v>0</v>
      </c>
      <c r="AR47" s="18">
        <v>184</v>
      </c>
      <c r="AS47" s="18">
        <v>126</v>
      </c>
      <c r="AT47" s="18">
        <v>13</v>
      </c>
      <c r="AU47" s="18">
        <v>0</v>
      </c>
      <c r="AV47" s="18">
        <v>149</v>
      </c>
      <c r="AW47" s="18">
        <v>0</v>
      </c>
      <c r="AX47" s="18">
        <v>82</v>
      </c>
      <c r="AY47" s="18">
        <v>108</v>
      </c>
      <c r="AZ47" s="18">
        <v>5</v>
      </c>
      <c r="BA47" s="18">
        <v>172</v>
      </c>
      <c r="BB47" s="18">
        <v>5.9999999999999991</v>
      </c>
      <c r="BC47" s="18">
        <v>57</v>
      </c>
      <c r="BD47" s="18">
        <v>5</v>
      </c>
      <c r="BE47" s="18">
        <v>487</v>
      </c>
      <c r="BF47" s="18">
        <v>9</v>
      </c>
      <c r="BG47" s="18">
        <v>0</v>
      </c>
      <c r="BH47" s="18">
        <v>420</v>
      </c>
      <c r="BI47" s="18">
        <v>0</v>
      </c>
      <c r="BJ47" s="18">
        <v>2600</v>
      </c>
      <c r="BK47" s="18">
        <v>0</v>
      </c>
      <c r="BL47" s="18">
        <v>3200</v>
      </c>
      <c r="BM47" s="18">
        <v>0</v>
      </c>
      <c r="BN47" s="18">
        <v>5300</v>
      </c>
      <c r="BO47" s="18">
        <v>0</v>
      </c>
      <c r="BP47" s="18">
        <v>6600</v>
      </c>
      <c r="BQ47" s="18">
        <v>0</v>
      </c>
      <c r="BR47" s="18">
        <v>929</v>
      </c>
      <c r="BS47" s="18">
        <v>0</v>
      </c>
      <c r="BT47" s="18">
        <v>568</v>
      </c>
      <c r="BU47" s="18">
        <v>33</v>
      </c>
      <c r="BV47" s="18">
        <v>7</v>
      </c>
      <c r="BW47" s="18">
        <v>0</v>
      </c>
      <c r="BX47" s="18">
        <v>1272</v>
      </c>
      <c r="BY47" s="18">
        <v>0</v>
      </c>
      <c r="BZ47" s="18">
        <v>1500</v>
      </c>
      <c r="CA47" s="18">
        <v>0</v>
      </c>
      <c r="CB47" s="18">
        <v>965</v>
      </c>
      <c r="CC47" s="18">
        <v>52.09</v>
      </c>
      <c r="CD47" s="18">
        <v>0.4</v>
      </c>
    </row>
    <row r="48" spans="1:82" s="19" customFormat="1" ht="12" x14ac:dyDescent="0.2">
      <c r="A48" s="27" t="s">
        <v>266</v>
      </c>
      <c r="B48" s="18"/>
      <c r="C48" s="18"/>
      <c r="D48" s="18"/>
      <c r="E48" s="18"/>
      <c r="F48" s="18"/>
      <c r="G48" s="18"/>
      <c r="H48" s="12">
        <f>100*(H47-H46)/H47</f>
        <v>1.3999363665288032</v>
      </c>
      <c r="I48" s="12">
        <f t="shared" ref="I48:BT48" si="45">100*(I47-I46)/I47</f>
        <v>-3.8461538461538525</v>
      </c>
      <c r="J48" s="12">
        <f t="shared" si="45"/>
        <v>-22.37126784941583</v>
      </c>
      <c r="K48" s="12">
        <f t="shared" si="45"/>
        <v>-7.0967741935483888</v>
      </c>
      <c r="L48" s="12">
        <f t="shared" si="45"/>
        <v>1.2857142857142807</v>
      </c>
      <c r="M48" s="12">
        <f t="shared" si="45"/>
        <v>0</v>
      </c>
      <c r="N48" s="12">
        <f t="shared" si="45"/>
        <v>2.1796618318775596</v>
      </c>
      <c r="O48" s="12">
        <f t="shared" si="45"/>
        <v>-0.20366598778003928</v>
      </c>
      <c r="P48" s="12">
        <f t="shared" si="45"/>
        <v>3.2206119162640938</v>
      </c>
      <c r="Q48" s="12">
        <f t="shared" si="45"/>
        <v>-1.3698630136986389</v>
      </c>
      <c r="R48" s="12" t="e">
        <f t="shared" si="45"/>
        <v>#DIV/0!</v>
      </c>
      <c r="S48" s="12">
        <f t="shared" si="45"/>
        <v>-5.1094890510948918</v>
      </c>
      <c r="T48" s="12">
        <f t="shared" si="45"/>
        <v>-0.39345294302802492</v>
      </c>
      <c r="U48" s="12">
        <f t="shared" si="45"/>
        <v>-2.1186440677966107</v>
      </c>
      <c r="V48" s="12">
        <f t="shared" si="45"/>
        <v>-0.25437895195871935</v>
      </c>
      <c r="W48" s="12">
        <f t="shared" si="45"/>
        <v>-2.4193548387096846</v>
      </c>
      <c r="X48" s="12" t="e">
        <f t="shared" si="45"/>
        <v>#DIV/0!</v>
      </c>
      <c r="Y48" s="12">
        <f t="shared" si="45"/>
        <v>-2.4667931688804603</v>
      </c>
      <c r="Z48" s="12">
        <f t="shared" si="45"/>
        <v>1.2043889456979129</v>
      </c>
      <c r="AA48" s="18"/>
      <c r="AB48" s="18" t="e">
        <f t="shared" si="45"/>
        <v>#DIV/0!</v>
      </c>
      <c r="AC48" s="12">
        <f t="shared" si="45"/>
        <v>-2.4038461538461537</v>
      </c>
      <c r="AD48" s="12" t="e">
        <f t="shared" si="45"/>
        <v>#DIV/0!</v>
      </c>
      <c r="AE48" s="12">
        <f t="shared" si="45"/>
        <v>0</v>
      </c>
      <c r="AF48" s="12" t="e">
        <f t="shared" si="45"/>
        <v>#DIV/0!</v>
      </c>
      <c r="AG48" s="12" t="e">
        <f t="shared" si="45"/>
        <v>#DIV/0!</v>
      </c>
      <c r="AH48" s="12"/>
      <c r="AI48" s="12" t="e">
        <f t="shared" si="45"/>
        <v>#DIV/0!</v>
      </c>
      <c r="AJ48" s="12">
        <f t="shared" si="45"/>
        <v>-13.282732447817837</v>
      </c>
      <c r="AK48" s="12">
        <f t="shared" si="45"/>
        <v>100</v>
      </c>
      <c r="AL48" s="12">
        <f t="shared" si="45"/>
        <v>-702.02702702702697</v>
      </c>
      <c r="AM48" s="12" t="e">
        <f t="shared" si="45"/>
        <v>#DIV/0!</v>
      </c>
      <c r="AN48" s="12">
        <f t="shared" si="45"/>
        <v>-1.0544815465729349</v>
      </c>
      <c r="AO48" s="12" t="e">
        <f t="shared" si="45"/>
        <v>#DIV/0!</v>
      </c>
      <c r="AP48" s="12">
        <f t="shared" si="45"/>
        <v>-11.822660098522181</v>
      </c>
      <c r="AQ48" s="12" t="e">
        <f t="shared" si="45"/>
        <v>#DIV/0!</v>
      </c>
      <c r="AR48" s="12">
        <f t="shared" si="45"/>
        <v>-10.326086956521738</v>
      </c>
      <c r="AS48" s="12">
        <f t="shared" si="45"/>
        <v>0.79365079365079361</v>
      </c>
      <c r="AT48" s="12">
        <f t="shared" si="45"/>
        <v>0</v>
      </c>
      <c r="AU48" s="12" t="e">
        <f t="shared" si="45"/>
        <v>#DIV/0!</v>
      </c>
      <c r="AV48" s="12">
        <f t="shared" si="45"/>
        <v>-5.3691275167785237</v>
      </c>
      <c r="AW48" s="12" t="e">
        <f t="shared" si="45"/>
        <v>#DIV/0!</v>
      </c>
      <c r="AX48" s="12">
        <f t="shared" si="45"/>
        <v>6.0975609756097562</v>
      </c>
      <c r="AY48" s="12">
        <f t="shared" si="45"/>
        <v>-4.6296296296296164</v>
      </c>
      <c r="AZ48" s="12">
        <f t="shared" si="45"/>
        <v>0</v>
      </c>
      <c r="BA48" s="12">
        <f t="shared" si="45"/>
        <v>-5.8139534883720927</v>
      </c>
      <c r="BB48" s="12">
        <f t="shared" si="45"/>
        <v>0</v>
      </c>
      <c r="BC48" s="12">
        <f t="shared" si="45"/>
        <v>7.0175438596491224</v>
      </c>
      <c r="BD48" s="12">
        <f t="shared" si="45"/>
        <v>0</v>
      </c>
      <c r="BE48" s="12">
        <f t="shared" si="45"/>
        <v>-10.882956878850102</v>
      </c>
      <c r="BF48" s="12">
        <f t="shared" si="45"/>
        <v>-11.111111111111111</v>
      </c>
      <c r="BG48" s="12" t="e">
        <f t="shared" si="45"/>
        <v>#DIV/0!</v>
      </c>
      <c r="BH48" s="12">
        <f t="shared" si="45"/>
        <v>-3.8095238095238093</v>
      </c>
      <c r="BI48" s="12" t="e">
        <f t="shared" si="45"/>
        <v>#DIV/0!</v>
      </c>
      <c r="BJ48" s="12">
        <f t="shared" si="45"/>
        <v>-3.8461538461538463</v>
      </c>
      <c r="BK48" s="12" t="e">
        <f t="shared" si="45"/>
        <v>#DIV/0!</v>
      </c>
      <c r="BL48" s="12">
        <f t="shared" si="45"/>
        <v>-3.125</v>
      </c>
      <c r="BM48" s="12" t="e">
        <f t="shared" si="45"/>
        <v>#DIV/0!</v>
      </c>
      <c r="BN48" s="12">
        <f t="shared" si="45"/>
        <v>0</v>
      </c>
      <c r="BO48" s="12" t="e">
        <f t="shared" si="45"/>
        <v>#DIV/0!</v>
      </c>
      <c r="BP48" s="12">
        <f t="shared" si="45"/>
        <v>-4.5454545454545316</v>
      </c>
      <c r="BQ48" s="12" t="e">
        <f t="shared" si="45"/>
        <v>#DIV/0!</v>
      </c>
      <c r="BR48" s="12">
        <f t="shared" si="45"/>
        <v>-1.3993541442411317</v>
      </c>
      <c r="BS48" s="12" t="e">
        <f t="shared" si="45"/>
        <v>#DIV/0!</v>
      </c>
      <c r="BT48" s="12">
        <f t="shared" si="45"/>
        <v>-3.1690140845070425</v>
      </c>
      <c r="BU48" s="12">
        <f t="shared" ref="BU48:CD48" si="46">100*(BU47-BU46)/BU47</f>
        <v>9.0909090909090917</v>
      </c>
      <c r="BV48" s="12">
        <f t="shared" si="46"/>
        <v>0</v>
      </c>
      <c r="BW48" s="12" t="e">
        <f t="shared" si="46"/>
        <v>#DIV/0!</v>
      </c>
      <c r="BX48" s="12">
        <f t="shared" si="46"/>
        <v>-3.2232704402515724</v>
      </c>
      <c r="BY48" s="12" t="e">
        <f t="shared" si="46"/>
        <v>#DIV/0!</v>
      </c>
      <c r="BZ48" s="12">
        <f t="shared" si="46"/>
        <v>-6.666666666666667</v>
      </c>
      <c r="CA48" s="12" t="e">
        <f t="shared" si="46"/>
        <v>#DIV/0!</v>
      </c>
      <c r="CB48" s="12">
        <f t="shared" si="46"/>
        <v>-6.1139896373056999</v>
      </c>
      <c r="CC48" s="12">
        <f t="shared" si="46"/>
        <v>-1.1326550201574126</v>
      </c>
      <c r="CD48" s="12">
        <f t="shared" si="46"/>
        <v>0</v>
      </c>
    </row>
    <row r="49" spans="1:82" s="19" customFormat="1" ht="12" x14ac:dyDescent="0.2">
      <c r="A49" s="27" t="s">
        <v>268</v>
      </c>
      <c r="B49" s="18"/>
      <c r="C49" s="18"/>
      <c r="D49" s="18"/>
      <c r="E49" s="18"/>
      <c r="F49" s="18"/>
      <c r="G49" s="18"/>
      <c r="H49" s="12">
        <f>100*_xlfn.STDEV.S(H47,H46)/((H47+H46)/2)</f>
        <v>0.99688235732804531</v>
      </c>
      <c r="I49" s="12">
        <f t="shared" ref="I49:BT49" si="47">100*_xlfn.STDEV.S(I47,I46)/((I47+I46)/2)</f>
        <v>2.668327476175655</v>
      </c>
      <c r="J49" s="12">
        <f t="shared" si="47"/>
        <v>14.227445256798758</v>
      </c>
      <c r="K49" s="12">
        <f t="shared" si="47"/>
        <v>4.8462146997208873</v>
      </c>
      <c r="L49" s="12">
        <f t="shared" si="47"/>
        <v>0.91501955868855545</v>
      </c>
      <c r="M49" s="12">
        <f t="shared" si="47"/>
        <v>0</v>
      </c>
      <c r="N49" s="12">
        <f t="shared" si="47"/>
        <v>1.5582357974782581</v>
      </c>
      <c r="O49" s="12">
        <f t="shared" si="47"/>
        <v>0.14386709688434232</v>
      </c>
      <c r="P49" s="12">
        <f t="shared" si="47"/>
        <v>2.3145884817890288</v>
      </c>
      <c r="Q49" s="12">
        <f t="shared" si="47"/>
        <v>0.96205004243068304</v>
      </c>
      <c r="R49" s="12" t="e">
        <f t="shared" si="47"/>
        <v>#DIV/0!</v>
      </c>
      <c r="S49" s="12">
        <f t="shared" si="47"/>
        <v>3.522951934737248</v>
      </c>
      <c r="T49" s="12">
        <f t="shared" si="47"/>
        <v>0.27766699960204483</v>
      </c>
      <c r="U49" s="12">
        <f t="shared" si="47"/>
        <v>1.4824041534309176</v>
      </c>
      <c r="V49" s="12">
        <f t="shared" si="47"/>
        <v>0.17964459290479659</v>
      </c>
      <c r="W49" s="12">
        <f t="shared" si="47"/>
        <v>1.6902950944698394</v>
      </c>
      <c r="X49" s="12" t="e">
        <f t="shared" si="47"/>
        <v>#DIV/0!</v>
      </c>
      <c r="Y49" s="12">
        <f t="shared" si="47"/>
        <v>1.7230343309138023</v>
      </c>
      <c r="Z49" s="12">
        <f t="shared" si="47"/>
        <v>0.85679113957549402</v>
      </c>
      <c r="AA49" s="18"/>
      <c r="AB49" s="18" t="e">
        <f t="shared" si="47"/>
        <v>#DIV/0!</v>
      </c>
      <c r="AC49" s="12">
        <f t="shared" si="47"/>
        <v>1.6795885538872863</v>
      </c>
      <c r="AD49" s="12" t="e">
        <f t="shared" si="47"/>
        <v>#DIV/0!</v>
      </c>
      <c r="AE49" s="12">
        <f t="shared" si="47"/>
        <v>0</v>
      </c>
      <c r="AF49" s="12" t="e">
        <f t="shared" si="47"/>
        <v>#DIV/0!</v>
      </c>
      <c r="AG49" s="12" t="e">
        <f t="shared" si="47"/>
        <v>#DIV/0!</v>
      </c>
      <c r="AH49" s="12"/>
      <c r="AI49" s="12" t="e">
        <f t="shared" si="47"/>
        <v>#DIV/0!</v>
      </c>
      <c r="AJ49" s="12">
        <f t="shared" si="47"/>
        <v>8.8073798368431184</v>
      </c>
      <c r="AK49" s="12">
        <f t="shared" si="47"/>
        <v>141.42135623730951</v>
      </c>
      <c r="AL49" s="12">
        <f t="shared" si="47"/>
        <v>110.06501058469257</v>
      </c>
      <c r="AM49" s="12" t="e">
        <f t="shared" si="47"/>
        <v>#DIV/0!</v>
      </c>
      <c r="AN49" s="12">
        <f t="shared" si="47"/>
        <v>0.74172039984602878</v>
      </c>
      <c r="AO49" s="12" t="e">
        <f t="shared" si="47"/>
        <v>#DIV/0!</v>
      </c>
      <c r="AP49" s="12">
        <f t="shared" si="47"/>
        <v>7.8932849992917022</v>
      </c>
      <c r="AQ49" s="12" t="e">
        <f t="shared" si="47"/>
        <v>#DIV/0!</v>
      </c>
      <c r="AR49" s="12">
        <f t="shared" si="47"/>
        <v>6.9431673604880633</v>
      </c>
      <c r="AS49" s="12">
        <f t="shared" si="47"/>
        <v>0.56343169815661165</v>
      </c>
      <c r="AT49" s="12">
        <f t="shared" si="47"/>
        <v>0</v>
      </c>
      <c r="AU49" s="12" t="e">
        <f t="shared" si="47"/>
        <v>#DIV/0!</v>
      </c>
      <c r="AV49" s="12">
        <f t="shared" si="47"/>
        <v>3.6972903591453465</v>
      </c>
      <c r="AW49" s="12" t="e">
        <f t="shared" si="47"/>
        <v>#DIV/0!</v>
      </c>
      <c r="AX49" s="12">
        <f t="shared" si="47"/>
        <v>4.4472124602927519</v>
      </c>
      <c r="AY49" s="12">
        <f t="shared" si="47"/>
        <v>3.1995781954142331</v>
      </c>
      <c r="AZ49" s="12">
        <f t="shared" si="47"/>
        <v>0</v>
      </c>
      <c r="BA49" s="12">
        <f t="shared" si="47"/>
        <v>3.9949535660256923</v>
      </c>
      <c r="BB49" s="12">
        <f t="shared" si="47"/>
        <v>0</v>
      </c>
      <c r="BC49" s="12">
        <f t="shared" si="47"/>
        <v>5.1425947722658005</v>
      </c>
      <c r="BD49" s="12">
        <f t="shared" si="47"/>
        <v>0</v>
      </c>
      <c r="BE49" s="12">
        <f t="shared" si="47"/>
        <v>7.2982783647297014</v>
      </c>
      <c r="BF49" s="12">
        <f t="shared" si="47"/>
        <v>7.4432292756478686</v>
      </c>
      <c r="BG49" s="12" t="e">
        <f t="shared" si="47"/>
        <v>#DIV/0!</v>
      </c>
      <c r="BH49" s="12">
        <f t="shared" si="47"/>
        <v>2.6433898362113926</v>
      </c>
      <c r="BI49" s="12" t="e">
        <f t="shared" si="47"/>
        <v>#DIV/0!</v>
      </c>
      <c r="BJ49" s="12">
        <f t="shared" si="47"/>
        <v>2.6683274761756515</v>
      </c>
      <c r="BK49" s="12" t="e">
        <f t="shared" si="47"/>
        <v>#DIV/0!</v>
      </c>
      <c r="BL49" s="12">
        <f t="shared" si="47"/>
        <v>2.175713172881685</v>
      </c>
      <c r="BM49" s="12" t="e">
        <f t="shared" si="47"/>
        <v>#DIV/0!</v>
      </c>
      <c r="BN49" s="12">
        <f t="shared" si="47"/>
        <v>0</v>
      </c>
      <c r="BO49" s="12" t="e">
        <f t="shared" si="47"/>
        <v>#DIV/0!</v>
      </c>
      <c r="BP49" s="12">
        <f t="shared" si="47"/>
        <v>3.1426968052735353</v>
      </c>
      <c r="BQ49" s="12" t="e">
        <f t="shared" si="47"/>
        <v>#DIV/0!</v>
      </c>
      <c r="BR49" s="12">
        <f t="shared" si="47"/>
        <v>0.98261765424106873</v>
      </c>
      <c r="BS49" s="12" t="e">
        <f t="shared" si="47"/>
        <v>#DIV/0!</v>
      </c>
      <c r="BT49" s="12">
        <f t="shared" si="47"/>
        <v>2.2058790400966823</v>
      </c>
      <c r="BU49" s="12">
        <f t="shared" ref="BU49:CD49" si="48">100*_xlfn.STDEV.S(BU47,BU46)/((BU47+BU46)/2)</f>
        <v>6.7343502970147373</v>
      </c>
      <c r="BV49" s="12">
        <f t="shared" si="48"/>
        <v>0</v>
      </c>
      <c r="BW49" s="12" t="e">
        <f t="shared" si="48"/>
        <v>#DIV/0!</v>
      </c>
      <c r="BX49" s="12">
        <f t="shared" si="48"/>
        <v>2.2430466559882745</v>
      </c>
      <c r="BY49" s="12" t="e">
        <f t="shared" si="48"/>
        <v>#DIV/0!</v>
      </c>
      <c r="BZ49" s="12">
        <f t="shared" si="48"/>
        <v>4.5619792334615976</v>
      </c>
      <c r="CA49" s="12" t="e">
        <f t="shared" si="48"/>
        <v>#DIV/0!</v>
      </c>
      <c r="CB49" s="12">
        <f t="shared" si="48"/>
        <v>4.1950025228764511</v>
      </c>
      <c r="CC49" s="12">
        <f t="shared" si="48"/>
        <v>0.79639782552268856</v>
      </c>
      <c r="CD49" s="12">
        <f t="shared" si="48"/>
        <v>0</v>
      </c>
    </row>
    <row r="50" spans="1:82" s="19" customFormat="1" ht="12" x14ac:dyDescent="0.2">
      <c r="A50" s="27" t="s">
        <v>267</v>
      </c>
      <c r="B50" s="18"/>
      <c r="C50" s="18"/>
      <c r="D50" s="18"/>
      <c r="E50" s="18"/>
      <c r="F50" s="18"/>
      <c r="G50" s="18"/>
      <c r="H50" s="12">
        <f>_xlfn.STDEV.S(H47,H46)</f>
        <v>0.66559911287265916</v>
      </c>
      <c r="I50" s="12">
        <f t="shared" ref="I50:BT50" si="49">_xlfn.STDEV.S(I47,I46)</f>
        <v>1.5127252565287635E-2</v>
      </c>
      <c r="J50" s="12">
        <f t="shared" si="49"/>
        <v>6.0979037122681275E-2</v>
      </c>
      <c r="K50" s="12">
        <f t="shared" si="49"/>
        <v>2.5948526435183596E-3</v>
      </c>
      <c r="L50" s="12">
        <f t="shared" si="49"/>
        <v>0.12024466709895498</v>
      </c>
      <c r="M50" s="12">
        <f t="shared" si="49"/>
        <v>0</v>
      </c>
      <c r="N50" s="12">
        <f t="shared" si="49"/>
        <v>8.2495268803191191E-2</v>
      </c>
      <c r="O50" s="12">
        <f t="shared" si="49"/>
        <v>1.010971431411647E-4</v>
      </c>
      <c r="P50" s="12">
        <f t="shared" si="49"/>
        <v>1.8260711212799378E-3</v>
      </c>
      <c r="Q50" s="12">
        <f t="shared" si="49"/>
        <v>9.1303556063997382E-5</v>
      </c>
      <c r="R50" s="12">
        <f t="shared" si="49"/>
        <v>0</v>
      </c>
      <c r="S50" s="12">
        <f t="shared" si="49"/>
        <v>8.2080463990637939E-2</v>
      </c>
      <c r="T50" s="12">
        <f t="shared" si="49"/>
        <v>9.8937427145976749E-3</v>
      </c>
      <c r="U50" s="12">
        <f t="shared" si="49"/>
        <v>4.9468713572987E-4</v>
      </c>
      <c r="V50" s="12">
        <f t="shared" si="49"/>
        <v>5.9624951584549002E-3</v>
      </c>
      <c r="W50" s="12">
        <f t="shared" si="49"/>
        <v>5.1107101358184722E-4</v>
      </c>
      <c r="X50" s="12">
        <f t="shared" si="49"/>
        <v>0</v>
      </c>
      <c r="Y50" s="12">
        <f t="shared" si="49"/>
        <v>2.1063120600120378E-3</v>
      </c>
      <c r="Z50" s="12">
        <f t="shared" si="49"/>
        <v>0.79332984490034719</v>
      </c>
      <c r="AA50" s="18"/>
      <c r="AB50" s="18">
        <f t="shared" si="49"/>
        <v>0</v>
      </c>
      <c r="AC50" s="12">
        <f t="shared" si="49"/>
        <v>3.5355339059327378</v>
      </c>
      <c r="AD50" s="12">
        <f t="shared" si="49"/>
        <v>0</v>
      </c>
      <c r="AE50" s="12">
        <f t="shared" si="49"/>
        <v>0</v>
      </c>
      <c r="AF50" s="12">
        <f t="shared" si="49"/>
        <v>0</v>
      </c>
      <c r="AG50" s="12">
        <f t="shared" si="49"/>
        <v>0</v>
      </c>
      <c r="AH50" s="12"/>
      <c r="AI50" s="12">
        <f t="shared" si="49"/>
        <v>0</v>
      </c>
      <c r="AJ50" s="12">
        <f t="shared" si="49"/>
        <v>49.497474683058329</v>
      </c>
      <c r="AK50" s="12">
        <f t="shared" si="49"/>
        <v>328.80465325174458</v>
      </c>
      <c r="AL50" s="12">
        <f t="shared" si="49"/>
        <v>734.6839456528229</v>
      </c>
      <c r="AM50" s="12">
        <f t="shared" si="49"/>
        <v>0</v>
      </c>
      <c r="AN50" s="12">
        <f t="shared" si="49"/>
        <v>8.4852813742385695</v>
      </c>
      <c r="AO50" s="12">
        <f t="shared" si="49"/>
        <v>0</v>
      </c>
      <c r="AP50" s="12">
        <f t="shared" si="49"/>
        <v>16.97056274847716</v>
      </c>
      <c r="AQ50" s="12">
        <f t="shared" si="49"/>
        <v>0</v>
      </c>
      <c r="AR50" s="12">
        <f t="shared" si="49"/>
        <v>13.435028842544403</v>
      </c>
      <c r="AS50" s="12">
        <f t="shared" si="49"/>
        <v>0.70710678118654757</v>
      </c>
      <c r="AT50" s="12">
        <f t="shared" si="49"/>
        <v>0</v>
      </c>
      <c r="AU50" s="12">
        <f t="shared" si="49"/>
        <v>0</v>
      </c>
      <c r="AV50" s="12">
        <f t="shared" si="49"/>
        <v>5.6568542494923806</v>
      </c>
      <c r="AW50" s="12">
        <f t="shared" si="49"/>
        <v>0</v>
      </c>
      <c r="AX50" s="12">
        <f t="shared" si="49"/>
        <v>3.5355339059327378</v>
      </c>
      <c r="AY50" s="12">
        <f t="shared" si="49"/>
        <v>3.5355339059327275</v>
      </c>
      <c r="AZ50" s="12">
        <f t="shared" si="49"/>
        <v>0</v>
      </c>
      <c r="BA50" s="12">
        <f t="shared" si="49"/>
        <v>7.0710678118654755</v>
      </c>
      <c r="BB50" s="12">
        <f t="shared" si="49"/>
        <v>0</v>
      </c>
      <c r="BC50" s="12">
        <f t="shared" si="49"/>
        <v>2.8284271247461903</v>
      </c>
      <c r="BD50" s="12">
        <f t="shared" si="49"/>
        <v>0</v>
      </c>
      <c r="BE50" s="12">
        <f t="shared" si="49"/>
        <v>37.476659402887016</v>
      </c>
      <c r="BF50" s="12">
        <f t="shared" si="49"/>
        <v>0.70710678118654757</v>
      </c>
      <c r="BG50" s="12">
        <f t="shared" si="49"/>
        <v>0</v>
      </c>
      <c r="BH50" s="12">
        <f t="shared" si="49"/>
        <v>11.313708498984761</v>
      </c>
      <c r="BI50" s="12">
        <f t="shared" si="49"/>
        <v>0</v>
      </c>
      <c r="BJ50" s="12">
        <f t="shared" si="49"/>
        <v>70.710678118654755</v>
      </c>
      <c r="BK50" s="12">
        <f t="shared" si="49"/>
        <v>0</v>
      </c>
      <c r="BL50" s="12">
        <f t="shared" si="49"/>
        <v>70.710678118654755</v>
      </c>
      <c r="BM50" s="12">
        <f t="shared" si="49"/>
        <v>0</v>
      </c>
      <c r="BN50" s="12">
        <f t="shared" si="49"/>
        <v>0</v>
      </c>
      <c r="BO50" s="12">
        <f t="shared" si="49"/>
        <v>0</v>
      </c>
      <c r="BP50" s="12">
        <f t="shared" si="49"/>
        <v>212.13203435596361</v>
      </c>
      <c r="BQ50" s="12">
        <f t="shared" si="49"/>
        <v>0</v>
      </c>
      <c r="BR50" s="12">
        <f t="shared" si="49"/>
        <v>9.1923881554251974</v>
      </c>
      <c r="BS50" s="12">
        <f t="shared" si="49"/>
        <v>0</v>
      </c>
      <c r="BT50" s="12">
        <f t="shared" si="49"/>
        <v>12.727922061357855</v>
      </c>
      <c r="BU50" s="12">
        <f t="shared" ref="BU50:CD50" si="50">_xlfn.STDEV.S(BU47,BU46)</f>
        <v>2.1213203435596424</v>
      </c>
      <c r="BV50" s="12">
        <f t="shared" si="50"/>
        <v>0</v>
      </c>
      <c r="BW50" s="12">
        <f t="shared" si="50"/>
        <v>0</v>
      </c>
      <c r="BX50" s="12">
        <f t="shared" si="50"/>
        <v>28.991378028648448</v>
      </c>
      <c r="BY50" s="12">
        <f t="shared" si="50"/>
        <v>0</v>
      </c>
      <c r="BZ50" s="12">
        <f t="shared" si="50"/>
        <v>70.710678118654755</v>
      </c>
      <c r="CA50" s="12">
        <f t="shared" si="50"/>
        <v>0</v>
      </c>
      <c r="CB50" s="12">
        <f t="shared" si="50"/>
        <v>41.719300090006307</v>
      </c>
      <c r="CC50" s="12">
        <f t="shared" si="50"/>
        <v>0.41719300090006045</v>
      </c>
      <c r="CD50" s="12">
        <f t="shared" si="50"/>
        <v>0</v>
      </c>
    </row>
    <row r="51" spans="1:82" s="19" customFormat="1" ht="12" x14ac:dyDescent="0.2">
      <c r="A51" s="27"/>
      <c r="B51" s="18"/>
      <c r="C51" s="18"/>
      <c r="D51" s="18"/>
      <c r="E51" s="18"/>
      <c r="F51" s="18"/>
      <c r="G51" s="18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8"/>
      <c r="AB51" s="18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</row>
    <row r="52" spans="1:82" s="19" customFormat="1" ht="12" x14ac:dyDescent="0.2">
      <c r="A52" s="27" t="s">
        <v>272</v>
      </c>
      <c r="B52" s="18">
        <v>206.4899999999999</v>
      </c>
      <c r="C52" s="18">
        <v>2944.95</v>
      </c>
      <c r="D52" s="18">
        <v>-1369.1499999999999</v>
      </c>
      <c r="E52" s="18"/>
      <c r="F52" s="18" t="s">
        <v>238</v>
      </c>
      <c r="G52" s="18">
        <v>4</v>
      </c>
      <c r="H52" s="12">
        <v>35.020612315189794</v>
      </c>
      <c r="I52" s="12">
        <v>0.3636838175676399</v>
      </c>
      <c r="J52" s="12">
        <v>0</v>
      </c>
      <c r="K52" s="12">
        <v>0.10825543612428858</v>
      </c>
      <c r="L52" s="12">
        <v>16.40053585160916</v>
      </c>
      <c r="M52" s="12">
        <v>0.24563014524299434</v>
      </c>
      <c r="N52" s="12">
        <v>7.5775664002127439</v>
      </c>
      <c r="O52" s="12">
        <v>0.1000810656631872</v>
      </c>
      <c r="P52" s="12">
        <v>9.3355731822425264E-2</v>
      </c>
      <c r="Q52" s="12">
        <v>1.0071572727730526E-2</v>
      </c>
      <c r="R52" s="12">
        <v>8.191882408347098</v>
      </c>
      <c r="S52" s="12">
        <v>0.66331031646535199</v>
      </c>
      <c r="T52" s="12">
        <v>13.991865129613641</v>
      </c>
      <c r="U52" s="12">
        <v>0.13991865129613643</v>
      </c>
      <c r="V52" s="12">
        <v>0.64241634312959028</v>
      </c>
      <c r="W52" s="12">
        <v>9.2754656705378684E-3</v>
      </c>
      <c r="X52" s="12">
        <v>0</v>
      </c>
      <c r="Y52" s="12">
        <v>0.14458515974254219</v>
      </c>
      <c r="Z52" s="12">
        <v>81.918234179924468</v>
      </c>
      <c r="AA52" s="18"/>
      <c r="AB52" s="18">
        <v>0</v>
      </c>
      <c r="AC52" s="12">
        <v>213</v>
      </c>
      <c r="AD52" s="12">
        <v>0</v>
      </c>
      <c r="AE52" s="12">
        <v>1500</v>
      </c>
      <c r="AF52" s="12">
        <v>0</v>
      </c>
      <c r="AG52" s="12">
        <v>0</v>
      </c>
      <c r="AH52" s="12"/>
      <c r="AI52" s="12">
        <v>0</v>
      </c>
      <c r="AJ52" s="12">
        <v>513</v>
      </c>
      <c r="AK52" s="12">
        <v>0</v>
      </c>
      <c r="AL52" s="12">
        <v>970</v>
      </c>
      <c r="AM52" s="12">
        <v>0</v>
      </c>
      <c r="AN52" s="12">
        <v>1427</v>
      </c>
      <c r="AO52" s="12">
        <v>404</v>
      </c>
      <c r="AP52" s="12">
        <v>31</v>
      </c>
      <c r="AQ52" s="12">
        <v>0</v>
      </c>
      <c r="AR52" s="12">
        <v>227.00000000000003</v>
      </c>
      <c r="AS52" s="12">
        <v>27</v>
      </c>
      <c r="AT52" s="12">
        <v>9</v>
      </c>
      <c r="AU52" s="12">
        <v>0</v>
      </c>
      <c r="AV52" s="12">
        <v>115.99999999999999</v>
      </c>
      <c r="AW52" s="12">
        <v>0</v>
      </c>
      <c r="AX52" s="12">
        <v>73</v>
      </c>
      <c r="AY52" s="12">
        <v>41</v>
      </c>
      <c r="AZ52" s="12">
        <v>4</v>
      </c>
      <c r="BA52" s="12">
        <v>193</v>
      </c>
      <c r="BB52" s="12">
        <v>5.9999999999999991</v>
      </c>
      <c r="BC52" s="12">
        <v>0</v>
      </c>
      <c r="BD52" s="12">
        <v>199</v>
      </c>
      <c r="BE52" s="12">
        <v>0</v>
      </c>
      <c r="BF52" s="12">
        <v>292</v>
      </c>
      <c r="BG52" s="12">
        <v>0</v>
      </c>
      <c r="BH52" s="12">
        <v>363</v>
      </c>
      <c r="BI52" s="12">
        <v>0</v>
      </c>
      <c r="BJ52" s="12">
        <v>2600</v>
      </c>
      <c r="BK52" s="12">
        <v>0</v>
      </c>
      <c r="BL52" s="12">
        <v>3200</v>
      </c>
      <c r="BM52" s="12">
        <v>0</v>
      </c>
      <c r="BN52" s="12">
        <v>5100</v>
      </c>
      <c r="BO52" s="12">
        <v>0</v>
      </c>
      <c r="BP52" s="12">
        <v>6600</v>
      </c>
      <c r="BQ52" s="12">
        <v>0</v>
      </c>
      <c r="BR52" s="12">
        <v>919</v>
      </c>
      <c r="BS52" s="12">
        <v>0</v>
      </c>
      <c r="BT52" s="12">
        <v>603</v>
      </c>
      <c r="BU52" s="12">
        <v>0</v>
      </c>
      <c r="BV52" s="12">
        <v>489</v>
      </c>
      <c r="BW52" s="12">
        <v>0</v>
      </c>
      <c r="BX52" s="12">
        <v>1202</v>
      </c>
      <c r="BY52" s="12">
        <v>0</v>
      </c>
      <c r="BZ52" s="12">
        <v>1485</v>
      </c>
      <c r="CA52" s="12">
        <v>0</v>
      </c>
      <c r="CB52" s="12">
        <v>994</v>
      </c>
      <c r="CC52" s="12">
        <v>54.03</v>
      </c>
      <c r="CD52" s="12">
        <v>0.47</v>
      </c>
    </row>
    <row r="53" spans="1:82" s="19" customFormat="1" ht="12" x14ac:dyDescent="0.2">
      <c r="A53" s="27" t="s">
        <v>273</v>
      </c>
      <c r="B53" s="18">
        <v>206.4899999999999</v>
      </c>
      <c r="C53" s="18">
        <v>2944.95</v>
      </c>
      <c r="D53" s="18">
        <v>-1369.1499999999999</v>
      </c>
      <c r="E53" s="18"/>
      <c r="F53" s="18" t="s">
        <v>238</v>
      </c>
      <c r="G53" s="18">
        <v>4</v>
      </c>
      <c r="H53" s="12">
        <v>34.892253320754151</v>
      </c>
      <c r="I53" s="12">
        <v>0.3636838175676399</v>
      </c>
      <c r="J53" s="12">
        <v>0</v>
      </c>
      <c r="K53" s="12">
        <v>0.10925625679724039</v>
      </c>
      <c r="L53" s="12">
        <v>16.570587490623542</v>
      </c>
      <c r="M53" s="12">
        <v>0.24563014524299434</v>
      </c>
      <c r="N53" s="12">
        <v>7.5060799247390388</v>
      </c>
      <c r="O53" s="12">
        <v>0.1000810656631872</v>
      </c>
      <c r="P53" s="12">
        <v>7.5407672730700356E-2</v>
      </c>
      <c r="Q53" s="12">
        <v>9.4259590913375445E-3</v>
      </c>
      <c r="R53" s="12">
        <v>7.2134996915607017</v>
      </c>
      <c r="S53" s="12">
        <v>0.64672755855371822</v>
      </c>
      <c r="T53" s="12">
        <v>13.809970882928663</v>
      </c>
      <c r="U53" s="12">
        <v>0.13991865129613643</v>
      </c>
      <c r="V53" s="12">
        <v>0.63350225923842407</v>
      </c>
      <c r="W53" s="12">
        <v>9.1550050774140013E-3</v>
      </c>
      <c r="X53" s="12">
        <v>0</v>
      </c>
      <c r="Y53" s="12">
        <v>0.143897750108267</v>
      </c>
      <c r="Z53" s="12">
        <v>80.701301242575227</v>
      </c>
      <c r="AA53" s="18"/>
      <c r="AB53" s="18">
        <v>0</v>
      </c>
      <c r="AC53" s="12">
        <v>214.99999999999997</v>
      </c>
      <c r="AD53" s="12">
        <v>0</v>
      </c>
      <c r="AE53" s="12">
        <v>1500</v>
      </c>
      <c r="AF53" s="12">
        <v>0</v>
      </c>
      <c r="AG53" s="12">
        <v>0</v>
      </c>
      <c r="AH53" s="12"/>
      <c r="AI53" s="12">
        <v>0</v>
      </c>
      <c r="AJ53" s="12">
        <v>577</v>
      </c>
      <c r="AK53" s="12">
        <v>0</v>
      </c>
      <c r="AL53" s="12">
        <v>988</v>
      </c>
      <c r="AM53" s="12">
        <v>0</v>
      </c>
      <c r="AN53" s="12">
        <v>1412</v>
      </c>
      <c r="AO53" s="12">
        <v>399</v>
      </c>
      <c r="AP53" s="12">
        <v>31</v>
      </c>
      <c r="AQ53" s="12">
        <v>0</v>
      </c>
      <c r="AR53" s="12">
        <v>182</v>
      </c>
      <c r="AS53" s="12">
        <v>41</v>
      </c>
      <c r="AT53" s="12">
        <v>9</v>
      </c>
      <c r="AU53" s="12">
        <v>0</v>
      </c>
      <c r="AV53" s="12">
        <v>112</v>
      </c>
      <c r="AW53" s="12">
        <v>0</v>
      </c>
      <c r="AX53" s="12">
        <v>69</v>
      </c>
      <c r="AY53" s="12">
        <v>35</v>
      </c>
      <c r="AZ53" s="12">
        <v>2.9999999999999996</v>
      </c>
      <c r="BA53" s="12">
        <v>195</v>
      </c>
      <c r="BB53" s="12">
        <v>5.9999999999999991</v>
      </c>
      <c r="BC53" s="12">
        <v>0</v>
      </c>
      <c r="BD53" s="12">
        <v>191.99999999999997</v>
      </c>
      <c r="BE53" s="12">
        <v>0</v>
      </c>
      <c r="BF53" s="12">
        <v>284</v>
      </c>
      <c r="BG53" s="12">
        <v>0</v>
      </c>
      <c r="BH53" s="12">
        <v>354</v>
      </c>
      <c r="BI53" s="12">
        <v>0</v>
      </c>
      <c r="BJ53" s="12">
        <v>2500</v>
      </c>
      <c r="BK53" s="12">
        <v>0</v>
      </c>
      <c r="BL53" s="12">
        <v>3100</v>
      </c>
      <c r="BM53" s="12">
        <v>0</v>
      </c>
      <c r="BN53" s="12">
        <v>5200</v>
      </c>
      <c r="BO53" s="12">
        <v>0</v>
      </c>
      <c r="BP53" s="12">
        <v>6600</v>
      </c>
      <c r="BQ53" s="12">
        <v>0</v>
      </c>
      <c r="BR53" s="12">
        <v>856</v>
      </c>
      <c r="BS53" s="12">
        <v>0</v>
      </c>
      <c r="BT53" s="12">
        <v>547</v>
      </c>
      <c r="BU53" s="12">
        <v>0</v>
      </c>
      <c r="BV53" s="12">
        <v>487</v>
      </c>
      <c r="BW53" s="12">
        <v>0</v>
      </c>
      <c r="BX53" s="12">
        <v>1191</v>
      </c>
      <c r="BY53" s="12">
        <v>0</v>
      </c>
      <c r="BZ53" s="12">
        <v>1450</v>
      </c>
      <c r="CA53" s="12">
        <v>0</v>
      </c>
      <c r="CB53" s="12">
        <v>898.99999999999989</v>
      </c>
      <c r="CC53" s="12">
        <v>54.79</v>
      </c>
      <c r="CD53" s="12">
        <v>0.47</v>
      </c>
    </row>
    <row r="54" spans="1:82" s="19" customFormat="1" ht="12" x14ac:dyDescent="0.2">
      <c r="A54" s="27" t="s">
        <v>266</v>
      </c>
      <c r="B54" s="18"/>
      <c r="C54" s="18"/>
      <c r="D54" s="18"/>
      <c r="E54" s="18"/>
      <c r="F54" s="18"/>
      <c r="G54" s="18"/>
      <c r="H54" s="12">
        <f>100*(H53-H52)/H53</f>
        <v>-0.36787247087677988</v>
      </c>
      <c r="I54" s="12">
        <f t="shared" ref="I54:BT54" si="51">100*(I53-I52)/I53</f>
        <v>0</v>
      </c>
      <c r="J54" s="12" t="e">
        <f t="shared" si="51"/>
        <v>#DIV/0!</v>
      </c>
      <c r="K54" s="12">
        <f t="shared" si="51"/>
        <v>0.91603053435114357</v>
      </c>
      <c r="L54" s="12">
        <f t="shared" si="51"/>
        <v>1.026225769669334</v>
      </c>
      <c r="M54" s="12">
        <f t="shared" si="51"/>
        <v>0</v>
      </c>
      <c r="N54" s="12">
        <f t="shared" si="51"/>
        <v>-0.95238095238095077</v>
      </c>
      <c r="O54" s="12">
        <f t="shared" si="51"/>
        <v>0</v>
      </c>
      <c r="P54" s="12">
        <f t="shared" si="51"/>
        <v>-23.80136986301369</v>
      </c>
      <c r="Q54" s="12">
        <f t="shared" si="51"/>
        <v>-6.8493150684931408</v>
      </c>
      <c r="R54" s="12">
        <f t="shared" si="51"/>
        <v>-13.563218390804629</v>
      </c>
      <c r="S54" s="12">
        <f t="shared" si="51"/>
        <v>-2.5641025641025599</v>
      </c>
      <c r="T54" s="12">
        <f t="shared" si="51"/>
        <v>-1.3171225937183433</v>
      </c>
      <c r="U54" s="12">
        <f t="shared" si="51"/>
        <v>0</v>
      </c>
      <c r="V54" s="12">
        <f t="shared" si="51"/>
        <v>-1.407111618178353</v>
      </c>
      <c r="W54" s="12">
        <f t="shared" si="51"/>
        <v>-1.3157894736841953</v>
      </c>
      <c r="X54" s="12" t="e">
        <f t="shared" si="51"/>
        <v>#DIV/0!</v>
      </c>
      <c r="Y54" s="12">
        <f t="shared" si="51"/>
        <v>-0.47770700636944557</v>
      </c>
      <c r="Z54" s="12">
        <f t="shared" si="51"/>
        <v>-1.5079471069386299</v>
      </c>
      <c r="AA54" s="18"/>
      <c r="AB54" s="18" t="e">
        <f t="shared" si="51"/>
        <v>#DIV/0!</v>
      </c>
      <c r="AC54" s="12">
        <f t="shared" si="51"/>
        <v>0.93023255813952177</v>
      </c>
      <c r="AD54" s="12" t="e">
        <f t="shared" si="51"/>
        <v>#DIV/0!</v>
      </c>
      <c r="AE54" s="12">
        <f t="shared" si="51"/>
        <v>0</v>
      </c>
      <c r="AF54" s="12" t="e">
        <f t="shared" si="51"/>
        <v>#DIV/0!</v>
      </c>
      <c r="AG54" s="12" t="e">
        <f t="shared" si="51"/>
        <v>#DIV/0!</v>
      </c>
      <c r="AH54" s="12"/>
      <c r="AI54" s="12" t="e">
        <f t="shared" si="51"/>
        <v>#DIV/0!</v>
      </c>
      <c r="AJ54" s="12">
        <f t="shared" si="51"/>
        <v>11.091854419410746</v>
      </c>
      <c r="AK54" s="12" t="e">
        <f t="shared" si="51"/>
        <v>#DIV/0!</v>
      </c>
      <c r="AL54" s="12">
        <f t="shared" si="51"/>
        <v>1.8218623481781377</v>
      </c>
      <c r="AM54" s="12" t="e">
        <f t="shared" si="51"/>
        <v>#DIV/0!</v>
      </c>
      <c r="AN54" s="12">
        <f t="shared" si="51"/>
        <v>-1.0623229461756374</v>
      </c>
      <c r="AO54" s="12">
        <f t="shared" si="51"/>
        <v>-1.2531328320802004</v>
      </c>
      <c r="AP54" s="12">
        <f t="shared" si="51"/>
        <v>0</v>
      </c>
      <c r="AQ54" s="12" t="e">
        <f t="shared" si="51"/>
        <v>#DIV/0!</v>
      </c>
      <c r="AR54" s="12">
        <f t="shared" si="51"/>
        <v>-24.72527472527474</v>
      </c>
      <c r="AS54" s="12">
        <f t="shared" si="51"/>
        <v>34.146341463414636</v>
      </c>
      <c r="AT54" s="12">
        <f t="shared" si="51"/>
        <v>0</v>
      </c>
      <c r="AU54" s="12" t="e">
        <f t="shared" si="51"/>
        <v>#DIV/0!</v>
      </c>
      <c r="AV54" s="12">
        <f t="shared" si="51"/>
        <v>-3.5714285714285587</v>
      </c>
      <c r="AW54" s="12" t="e">
        <f t="shared" si="51"/>
        <v>#DIV/0!</v>
      </c>
      <c r="AX54" s="12">
        <f t="shared" si="51"/>
        <v>-5.7971014492753623</v>
      </c>
      <c r="AY54" s="12">
        <f t="shared" si="51"/>
        <v>-17.142857142857142</v>
      </c>
      <c r="AZ54" s="12">
        <f t="shared" si="51"/>
        <v>-33.33333333333335</v>
      </c>
      <c r="BA54" s="12">
        <f t="shared" si="51"/>
        <v>1.0256410256410255</v>
      </c>
      <c r="BB54" s="12">
        <f t="shared" si="51"/>
        <v>0</v>
      </c>
      <c r="BC54" s="12" t="e">
        <f t="shared" si="51"/>
        <v>#DIV/0!</v>
      </c>
      <c r="BD54" s="12">
        <f t="shared" si="51"/>
        <v>-3.6458333333333486</v>
      </c>
      <c r="BE54" s="12" t="e">
        <f t="shared" si="51"/>
        <v>#DIV/0!</v>
      </c>
      <c r="BF54" s="12">
        <f t="shared" si="51"/>
        <v>-2.816901408450704</v>
      </c>
      <c r="BG54" s="12" t="e">
        <f t="shared" si="51"/>
        <v>#DIV/0!</v>
      </c>
      <c r="BH54" s="12">
        <f t="shared" si="51"/>
        <v>-2.5423728813559321</v>
      </c>
      <c r="BI54" s="12" t="e">
        <f t="shared" si="51"/>
        <v>#DIV/0!</v>
      </c>
      <c r="BJ54" s="12">
        <f t="shared" si="51"/>
        <v>-4</v>
      </c>
      <c r="BK54" s="12" t="e">
        <f t="shared" si="51"/>
        <v>#DIV/0!</v>
      </c>
      <c r="BL54" s="12">
        <f t="shared" si="51"/>
        <v>-3.225806451612903</v>
      </c>
      <c r="BM54" s="12" t="e">
        <f t="shared" si="51"/>
        <v>#DIV/0!</v>
      </c>
      <c r="BN54" s="12">
        <f t="shared" si="51"/>
        <v>1.9230769230769231</v>
      </c>
      <c r="BO54" s="12" t="e">
        <f t="shared" si="51"/>
        <v>#DIV/0!</v>
      </c>
      <c r="BP54" s="12">
        <f t="shared" si="51"/>
        <v>0</v>
      </c>
      <c r="BQ54" s="12" t="e">
        <f t="shared" si="51"/>
        <v>#DIV/0!</v>
      </c>
      <c r="BR54" s="12">
        <f t="shared" si="51"/>
        <v>-7.3598130841121492</v>
      </c>
      <c r="BS54" s="12" t="e">
        <f t="shared" si="51"/>
        <v>#DIV/0!</v>
      </c>
      <c r="BT54" s="12">
        <f t="shared" si="51"/>
        <v>-10.237659963436929</v>
      </c>
      <c r="BU54" s="12" t="e">
        <f t="shared" ref="BU54:CD54" si="52">100*(BU53-BU52)/BU53</f>
        <v>#DIV/0!</v>
      </c>
      <c r="BV54" s="12">
        <f t="shared" si="52"/>
        <v>-0.41067761806981518</v>
      </c>
      <c r="BW54" s="12" t="e">
        <f t="shared" si="52"/>
        <v>#DIV/0!</v>
      </c>
      <c r="BX54" s="12">
        <f t="shared" si="52"/>
        <v>-0.92359361880772461</v>
      </c>
      <c r="BY54" s="12" t="e">
        <f t="shared" si="52"/>
        <v>#DIV/0!</v>
      </c>
      <c r="BZ54" s="12">
        <f t="shared" si="52"/>
        <v>-2.4137931034482758</v>
      </c>
      <c r="CA54" s="12" t="e">
        <f t="shared" si="52"/>
        <v>#DIV/0!</v>
      </c>
      <c r="CB54" s="12">
        <f t="shared" si="52"/>
        <v>-10.567296996662972</v>
      </c>
      <c r="CC54" s="12">
        <f t="shared" si="52"/>
        <v>1.387114436941044</v>
      </c>
      <c r="CD54" s="12">
        <f t="shared" si="52"/>
        <v>0</v>
      </c>
    </row>
    <row r="55" spans="1:82" s="19" customFormat="1" ht="12" x14ac:dyDescent="0.2">
      <c r="A55" s="27" t="s">
        <v>268</v>
      </c>
      <c r="B55" s="18"/>
      <c r="C55" s="18"/>
      <c r="D55" s="18"/>
      <c r="E55" s="18"/>
      <c r="F55" s="18"/>
      <c r="G55" s="18"/>
      <c r="H55" s="12">
        <f>100*_xlfn.STDEV.S(H53,H52)/((H53+H52)/2)</f>
        <v>0.25964753287144937</v>
      </c>
      <c r="I55" s="12">
        <f t="shared" ref="I55:BT55" si="53">100*_xlfn.STDEV.S(I53,I52)/((I53+I52)/2)</f>
        <v>0</v>
      </c>
      <c r="J55" s="12" t="e">
        <f t="shared" si="53"/>
        <v>#DIV/0!</v>
      </c>
      <c r="K55" s="12">
        <f t="shared" si="53"/>
        <v>0.65071176182811008</v>
      </c>
      <c r="L55" s="12">
        <f t="shared" si="53"/>
        <v>0.72939381440446649</v>
      </c>
      <c r="M55" s="12">
        <f t="shared" si="53"/>
        <v>0</v>
      </c>
      <c r="N55" s="12">
        <f t="shared" si="53"/>
        <v>0.67024339448961734</v>
      </c>
      <c r="O55" s="12">
        <f t="shared" si="53"/>
        <v>0</v>
      </c>
      <c r="P55" s="12">
        <f t="shared" si="53"/>
        <v>15.04022074750281</v>
      </c>
      <c r="Q55" s="12">
        <f t="shared" si="53"/>
        <v>4.6828263654738178</v>
      </c>
      <c r="R55" s="12">
        <f t="shared" si="53"/>
        <v>8.9815500731983633</v>
      </c>
      <c r="S55" s="12">
        <f t="shared" si="53"/>
        <v>1.7901437498393578</v>
      </c>
      <c r="T55" s="12">
        <f t="shared" si="53"/>
        <v>0.92525295978109223</v>
      </c>
      <c r="U55" s="12">
        <f t="shared" si="53"/>
        <v>0</v>
      </c>
      <c r="V55" s="12">
        <f t="shared" si="53"/>
        <v>0.9880268468240978</v>
      </c>
      <c r="W55" s="12">
        <f t="shared" si="53"/>
        <v>0.92432258978632598</v>
      </c>
      <c r="X55" s="12" t="e">
        <f t="shared" si="53"/>
        <v>#DIV/0!</v>
      </c>
      <c r="Y55" s="12">
        <f t="shared" si="53"/>
        <v>0.33698496323426941</v>
      </c>
      <c r="Z55" s="12">
        <f t="shared" si="53"/>
        <v>1.0583003204544337</v>
      </c>
      <c r="AA55" s="18"/>
      <c r="AB55" s="18" t="e">
        <f t="shared" si="53"/>
        <v>#DIV/0!</v>
      </c>
      <c r="AC55" s="12">
        <f t="shared" si="53"/>
        <v>0.6608474590528387</v>
      </c>
      <c r="AD55" s="12" t="e">
        <f t="shared" si="53"/>
        <v>#DIV/0!</v>
      </c>
      <c r="AE55" s="12">
        <f t="shared" si="53"/>
        <v>0</v>
      </c>
      <c r="AF55" s="12" t="e">
        <f t="shared" si="53"/>
        <v>#DIV/0!</v>
      </c>
      <c r="AG55" s="12" t="e">
        <f t="shared" si="53"/>
        <v>#DIV/0!</v>
      </c>
      <c r="AH55" s="12"/>
      <c r="AI55" s="12" t="e">
        <f t="shared" si="53"/>
        <v>#DIV/0!</v>
      </c>
      <c r="AJ55" s="12">
        <f t="shared" si="53"/>
        <v>8.3036392653099167</v>
      </c>
      <c r="AK55" s="12" t="e">
        <f t="shared" si="53"/>
        <v>#DIV/0!</v>
      </c>
      <c r="AL55" s="12">
        <f t="shared" si="53"/>
        <v>1.3000941839997811</v>
      </c>
      <c r="AM55" s="12" t="e">
        <f t="shared" si="53"/>
        <v>#DIV/0!</v>
      </c>
      <c r="AN55" s="12">
        <f t="shared" si="53"/>
        <v>0.74720688395901458</v>
      </c>
      <c r="AO55" s="12">
        <f t="shared" si="53"/>
        <v>0.88058129662085627</v>
      </c>
      <c r="AP55" s="12">
        <f t="shared" si="53"/>
        <v>0</v>
      </c>
      <c r="AQ55" s="12" t="e">
        <f t="shared" si="53"/>
        <v>#DIV/0!</v>
      </c>
      <c r="AR55" s="12">
        <f t="shared" si="53"/>
        <v>15.559806920975486</v>
      </c>
      <c r="AS55" s="12">
        <f t="shared" si="53"/>
        <v>29.116161578269605</v>
      </c>
      <c r="AT55" s="12">
        <f t="shared" si="53"/>
        <v>0</v>
      </c>
      <c r="AU55" s="12" t="e">
        <f t="shared" si="53"/>
        <v>#DIV/0!</v>
      </c>
      <c r="AV55" s="12">
        <f t="shared" si="53"/>
        <v>2.4810764252159472</v>
      </c>
      <c r="AW55" s="12" t="e">
        <f t="shared" si="53"/>
        <v>#DIV/0!</v>
      </c>
      <c r="AX55" s="12">
        <f t="shared" si="53"/>
        <v>3.9837001756988593</v>
      </c>
      <c r="AY55" s="12">
        <f t="shared" si="53"/>
        <v>11.164843913471802</v>
      </c>
      <c r="AZ55" s="12">
        <f t="shared" si="53"/>
        <v>20.203050891044143</v>
      </c>
      <c r="BA55" s="12">
        <f t="shared" si="53"/>
        <v>0.72897606307891505</v>
      </c>
      <c r="BB55" s="12">
        <f t="shared" si="53"/>
        <v>0</v>
      </c>
      <c r="BC55" s="12" t="e">
        <f t="shared" si="53"/>
        <v>#DIV/0!</v>
      </c>
      <c r="BD55" s="12">
        <f t="shared" si="53"/>
        <v>2.5318401372408457</v>
      </c>
      <c r="BE55" s="12" t="e">
        <f t="shared" si="53"/>
        <v>#DIV/0!</v>
      </c>
      <c r="BF55" s="12">
        <f t="shared" si="53"/>
        <v>1.9641855032959654</v>
      </c>
      <c r="BG55" s="12" t="e">
        <f t="shared" si="53"/>
        <v>#DIV/0!</v>
      </c>
      <c r="BH55" s="12">
        <f t="shared" si="53"/>
        <v>1.7751634674139269</v>
      </c>
      <c r="BI55" s="12" t="e">
        <f t="shared" si="53"/>
        <v>#DIV/0!</v>
      </c>
      <c r="BJ55" s="12">
        <f t="shared" si="53"/>
        <v>2.7729677693590102</v>
      </c>
      <c r="BK55" s="12" t="e">
        <f t="shared" si="53"/>
        <v>#DIV/0!</v>
      </c>
      <c r="BL55" s="12">
        <f t="shared" si="53"/>
        <v>2.2447834323382465</v>
      </c>
      <c r="BM55" s="12" t="e">
        <f t="shared" si="53"/>
        <v>#DIV/0!</v>
      </c>
      <c r="BN55" s="12">
        <f t="shared" si="53"/>
        <v>1.3730228760903838</v>
      </c>
      <c r="BO55" s="12" t="e">
        <f t="shared" si="53"/>
        <v>#DIV/0!</v>
      </c>
      <c r="BP55" s="12">
        <f t="shared" si="53"/>
        <v>0</v>
      </c>
      <c r="BQ55" s="12" t="e">
        <f t="shared" si="53"/>
        <v>#DIV/0!</v>
      </c>
      <c r="BR55" s="12">
        <f t="shared" si="53"/>
        <v>5.0194622213805626</v>
      </c>
      <c r="BS55" s="12" t="e">
        <f t="shared" si="53"/>
        <v>#DIV/0!</v>
      </c>
      <c r="BT55" s="12">
        <f t="shared" si="53"/>
        <v>6.8866051732950719</v>
      </c>
      <c r="BU55" s="12" t="e">
        <f t="shared" ref="BU55:CD55" si="54">100*_xlfn.STDEV.S(BU53,BU52)/((BU53+BU52)/2)</f>
        <v>#DIV/0!</v>
      </c>
      <c r="BV55" s="12">
        <f t="shared" si="54"/>
        <v>0.28979786114202766</v>
      </c>
      <c r="BW55" s="12" t="e">
        <f t="shared" si="54"/>
        <v>#DIV/0!</v>
      </c>
      <c r="BX55" s="12">
        <f t="shared" si="54"/>
        <v>0.65007727480585231</v>
      </c>
      <c r="BY55" s="12" t="e">
        <f t="shared" si="54"/>
        <v>#DIV/0!</v>
      </c>
      <c r="BZ55" s="12">
        <f t="shared" si="54"/>
        <v>1.6864556961859736</v>
      </c>
      <c r="CA55" s="12" t="e">
        <f t="shared" si="54"/>
        <v>#DIV/0!</v>
      </c>
      <c r="CB55" s="12">
        <f t="shared" si="54"/>
        <v>7.0972154477255254</v>
      </c>
      <c r="CC55" s="12">
        <f t="shared" si="54"/>
        <v>0.98768820750188346</v>
      </c>
      <c r="CD55" s="12">
        <f t="shared" si="54"/>
        <v>0</v>
      </c>
    </row>
    <row r="56" spans="1:82" s="19" customFormat="1" ht="12" x14ac:dyDescent="0.2">
      <c r="A56" s="27" t="s">
        <v>267</v>
      </c>
      <c r="B56" s="18"/>
      <c r="C56" s="18"/>
      <c r="D56" s="18"/>
      <c r="E56" s="18"/>
      <c r="F56" s="18"/>
      <c r="G56" s="18"/>
      <c r="H56" s="12">
        <f>_xlfn.STDEV.S(H53,H52)</f>
        <v>9.0763515391729888E-2</v>
      </c>
      <c r="I56" s="12">
        <f t="shared" ref="I56:BT56" si="55">_xlfn.STDEV.S(I53,I52)</f>
        <v>0</v>
      </c>
      <c r="J56" s="12">
        <f t="shared" si="55"/>
        <v>0</v>
      </c>
      <c r="K56" s="12">
        <f t="shared" si="55"/>
        <v>7.0768708459591494E-4</v>
      </c>
      <c r="L56" s="12">
        <f t="shared" si="55"/>
        <v>0.12024466709895625</v>
      </c>
      <c r="M56" s="12">
        <f t="shared" si="55"/>
        <v>0</v>
      </c>
      <c r="N56" s="12">
        <f t="shared" si="55"/>
        <v>5.0548571570582623E-2</v>
      </c>
      <c r="O56" s="12">
        <f t="shared" si="55"/>
        <v>0</v>
      </c>
      <c r="P56" s="12">
        <f t="shared" si="55"/>
        <v>1.2691194292895648E-2</v>
      </c>
      <c r="Q56" s="12">
        <f t="shared" si="55"/>
        <v>4.565177803199832E-4</v>
      </c>
      <c r="R56" s="12">
        <f t="shared" si="55"/>
        <v>0.69182105363537827</v>
      </c>
      <c r="S56" s="12">
        <f t="shared" si="55"/>
        <v>1.1725780570091111E-2</v>
      </c>
      <c r="T56" s="12">
        <f t="shared" si="55"/>
        <v>0.12861865528976663</v>
      </c>
      <c r="U56" s="12">
        <f t="shared" si="55"/>
        <v>0</v>
      </c>
      <c r="V56" s="12">
        <f t="shared" si="55"/>
        <v>6.3032091675093958E-3</v>
      </c>
      <c r="W56" s="12">
        <f t="shared" si="55"/>
        <v>8.5178502263639984E-5</v>
      </c>
      <c r="X56" s="12">
        <f t="shared" si="55"/>
        <v>0</v>
      </c>
      <c r="Y56" s="12">
        <f t="shared" si="55"/>
        <v>4.8607201384894992E-4</v>
      </c>
      <c r="Z56" s="12">
        <f t="shared" si="55"/>
        <v>0.86050153224891279</v>
      </c>
      <c r="AA56" s="18"/>
      <c r="AB56" s="18">
        <f t="shared" si="55"/>
        <v>0</v>
      </c>
      <c r="AC56" s="12">
        <f t="shared" si="55"/>
        <v>1.4142135623730749</v>
      </c>
      <c r="AD56" s="12">
        <f t="shared" si="55"/>
        <v>0</v>
      </c>
      <c r="AE56" s="12">
        <f t="shared" si="55"/>
        <v>0</v>
      </c>
      <c r="AF56" s="12">
        <f t="shared" si="55"/>
        <v>0</v>
      </c>
      <c r="AG56" s="12">
        <f t="shared" si="55"/>
        <v>0</v>
      </c>
      <c r="AH56" s="12"/>
      <c r="AI56" s="12">
        <f t="shared" si="55"/>
        <v>0</v>
      </c>
      <c r="AJ56" s="12">
        <f t="shared" si="55"/>
        <v>45.254833995939045</v>
      </c>
      <c r="AK56" s="12">
        <f t="shared" si="55"/>
        <v>0</v>
      </c>
      <c r="AL56" s="12">
        <f t="shared" si="55"/>
        <v>12.727922061357855</v>
      </c>
      <c r="AM56" s="12">
        <f t="shared" si="55"/>
        <v>0</v>
      </c>
      <c r="AN56" s="12">
        <f t="shared" si="55"/>
        <v>10.606601717798213</v>
      </c>
      <c r="AO56" s="12">
        <f t="shared" si="55"/>
        <v>3.5355339059327378</v>
      </c>
      <c r="AP56" s="12">
        <f t="shared" si="55"/>
        <v>0</v>
      </c>
      <c r="AQ56" s="12">
        <f t="shared" si="55"/>
        <v>0</v>
      </c>
      <c r="AR56" s="12">
        <f t="shared" si="55"/>
        <v>31.819805153394867</v>
      </c>
      <c r="AS56" s="12">
        <f t="shared" si="55"/>
        <v>9.8994949366116654</v>
      </c>
      <c r="AT56" s="12">
        <f t="shared" si="55"/>
        <v>0</v>
      </c>
      <c r="AU56" s="12">
        <f t="shared" si="55"/>
        <v>0</v>
      </c>
      <c r="AV56" s="12">
        <f t="shared" si="55"/>
        <v>2.8284271247461801</v>
      </c>
      <c r="AW56" s="12">
        <f t="shared" si="55"/>
        <v>0</v>
      </c>
      <c r="AX56" s="12">
        <f t="shared" si="55"/>
        <v>2.8284271247461903</v>
      </c>
      <c r="AY56" s="12">
        <f t="shared" si="55"/>
        <v>4.2426406871192848</v>
      </c>
      <c r="AZ56" s="12">
        <f t="shared" si="55"/>
        <v>0.70710678118654502</v>
      </c>
      <c r="BA56" s="12">
        <f t="shared" si="55"/>
        <v>1.4142135623730951</v>
      </c>
      <c r="BB56" s="12">
        <f t="shared" si="55"/>
        <v>0</v>
      </c>
      <c r="BC56" s="12">
        <f t="shared" si="55"/>
        <v>0</v>
      </c>
      <c r="BD56" s="12">
        <f t="shared" si="55"/>
        <v>4.9497474683058531</v>
      </c>
      <c r="BE56" s="12">
        <f t="shared" si="55"/>
        <v>0</v>
      </c>
      <c r="BF56" s="12">
        <f t="shared" si="55"/>
        <v>5.6568542494923806</v>
      </c>
      <c r="BG56" s="12">
        <f t="shared" si="55"/>
        <v>0</v>
      </c>
      <c r="BH56" s="12">
        <f t="shared" si="55"/>
        <v>6.3639610306789276</v>
      </c>
      <c r="BI56" s="12">
        <f t="shared" si="55"/>
        <v>0</v>
      </c>
      <c r="BJ56" s="12">
        <f t="shared" si="55"/>
        <v>70.710678118654755</v>
      </c>
      <c r="BK56" s="12">
        <f t="shared" si="55"/>
        <v>0</v>
      </c>
      <c r="BL56" s="12">
        <f t="shared" si="55"/>
        <v>70.710678118654755</v>
      </c>
      <c r="BM56" s="12">
        <f t="shared" si="55"/>
        <v>0</v>
      </c>
      <c r="BN56" s="12">
        <f t="shared" si="55"/>
        <v>70.710678118654755</v>
      </c>
      <c r="BO56" s="12">
        <f t="shared" si="55"/>
        <v>0</v>
      </c>
      <c r="BP56" s="12">
        <f t="shared" si="55"/>
        <v>0</v>
      </c>
      <c r="BQ56" s="12">
        <f t="shared" si="55"/>
        <v>0</v>
      </c>
      <c r="BR56" s="12">
        <f t="shared" si="55"/>
        <v>44.547727214752491</v>
      </c>
      <c r="BS56" s="12">
        <f t="shared" si="55"/>
        <v>0</v>
      </c>
      <c r="BT56" s="12">
        <f t="shared" si="55"/>
        <v>39.597979746446661</v>
      </c>
      <c r="BU56" s="12">
        <f t="shared" ref="BU56:CD56" si="56">_xlfn.STDEV.S(BU53,BU52)</f>
        <v>0</v>
      </c>
      <c r="BV56" s="12">
        <f t="shared" si="56"/>
        <v>1.4142135623730951</v>
      </c>
      <c r="BW56" s="12">
        <f t="shared" si="56"/>
        <v>0</v>
      </c>
      <c r="BX56" s="12">
        <f t="shared" si="56"/>
        <v>7.7781745930520225</v>
      </c>
      <c r="BY56" s="12">
        <f t="shared" si="56"/>
        <v>0</v>
      </c>
      <c r="BZ56" s="12">
        <f t="shared" si="56"/>
        <v>24.748737341529164</v>
      </c>
      <c r="CA56" s="12">
        <f t="shared" si="56"/>
        <v>0</v>
      </c>
      <c r="CB56" s="12">
        <f t="shared" si="56"/>
        <v>67.175144212722103</v>
      </c>
      <c r="CC56" s="12">
        <f t="shared" si="56"/>
        <v>0.53740115370177477</v>
      </c>
      <c r="CD56" s="12">
        <f t="shared" si="56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Layout" zoomScaleNormal="90" workbookViewId="0">
      <selection activeCell="E13" sqref="E13"/>
    </sheetView>
  </sheetViews>
  <sheetFormatPr defaultRowHeight="15" x14ac:dyDescent="0.25"/>
  <cols>
    <col min="1" max="1" width="11.5703125" customWidth="1"/>
    <col min="2" max="2" width="14" bestFit="1" customWidth="1"/>
    <col min="3" max="3" width="8.140625" bestFit="1" customWidth="1"/>
    <col min="4" max="4" width="40.28515625" customWidth="1"/>
    <col min="5" max="5" width="18.28515625" customWidth="1"/>
    <col min="6" max="6" width="14.42578125" customWidth="1"/>
    <col min="7" max="7" width="36" bestFit="1" customWidth="1"/>
  </cols>
  <sheetData>
    <row r="1" spans="1:7" x14ac:dyDescent="0.25">
      <c r="A1" s="1" t="s">
        <v>191</v>
      </c>
    </row>
    <row r="3" spans="1:7" x14ac:dyDescent="0.25">
      <c r="A3" s="28" t="s">
        <v>192</v>
      </c>
      <c r="B3" s="28" t="s">
        <v>193</v>
      </c>
      <c r="C3" s="28" t="s">
        <v>194</v>
      </c>
      <c r="D3" s="28" t="s">
        <v>195</v>
      </c>
      <c r="E3" s="28" t="s">
        <v>196</v>
      </c>
      <c r="F3" s="28" t="s">
        <v>197</v>
      </c>
      <c r="G3" s="29" t="s">
        <v>198</v>
      </c>
    </row>
    <row r="4" spans="1:7" x14ac:dyDescent="0.25">
      <c r="A4" s="3" t="s">
        <v>75</v>
      </c>
      <c r="B4" s="30" t="s">
        <v>199</v>
      </c>
      <c r="C4" s="9" t="s">
        <v>200</v>
      </c>
      <c r="D4" s="9" t="s">
        <v>201</v>
      </c>
      <c r="E4" s="31"/>
      <c r="F4" s="9" t="s">
        <v>202</v>
      </c>
      <c r="G4" s="9" t="s">
        <v>203</v>
      </c>
    </row>
    <row r="5" spans="1:7" x14ac:dyDescent="0.25">
      <c r="A5" s="3" t="s">
        <v>56</v>
      </c>
      <c r="B5" s="30" t="s">
        <v>204</v>
      </c>
      <c r="C5" s="9" t="s">
        <v>200</v>
      </c>
      <c r="D5" s="30" t="s">
        <v>205</v>
      </c>
      <c r="E5" s="30" t="s">
        <v>206</v>
      </c>
      <c r="F5" s="9" t="s">
        <v>207</v>
      </c>
      <c r="G5" s="30" t="s">
        <v>208</v>
      </c>
    </row>
    <row r="6" spans="1:7" x14ac:dyDescent="0.25">
      <c r="A6" s="3" t="s">
        <v>74</v>
      </c>
      <c r="B6" s="30" t="s">
        <v>209</v>
      </c>
      <c r="C6" s="9" t="s">
        <v>200</v>
      </c>
      <c r="D6" s="9" t="s">
        <v>201</v>
      </c>
      <c r="E6" s="31"/>
      <c r="F6" s="9" t="s">
        <v>202</v>
      </c>
      <c r="G6" s="9" t="s">
        <v>210</v>
      </c>
    </row>
    <row r="7" spans="1:7" x14ac:dyDescent="0.25">
      <c r="A7" s="32" t="s">
        <v>54</v>
      </c>
      <c r="B7" s="30" t="s">
        <v>199</v>
      </c>
      <c r="C7" s="9" t="s">
        <v>200</v>
      </c>
      <c r="D7" s="30" t="s">
        <v>211</v>
      </c>
      <c r="E7" s="30" t="s">
        <v>212</v>
      </c>
      <c r="F7" s="9" t="s">
        <v>202</v>
      </c>
      <c r="G7" s="30" t="s">
        <v>213</v>
      </c>
    </row>
    <row r="8" spans="1:7" x14ac:dyDescent="0.25">
      <c r="A8" s="32" t="s">
        <v>214</v>
      </c>
      <c r="B8" s="30" t="s">
        <v>215</v>
      </c>
      <c r="C8" s="9" t="s">
        <v>200</v>
      </c>
      <c r="D8" s="30" t="s">
        <v>216</v>
      </c>
      <c r="E8" s="30" t="s">
        <v>217</v>
      </c>
      <c r="F8" s="30" t="s">
        <v>218</v>
      </c>
      <c r="G8" s="30" t="s">
        <v>219</v>
      </c>
    </row>
    <row r="9" spans="1:7" x14ac:dyDescent="0.25">
      <c r="A9" s="32" t="s">
        <v>220</v>
      </c>
      <c r="B9" s="30" t="s">
        <v>221</v>
      </c>
      <c r="C9" s="9" t="s">
        <v>200</v>
      </c>
      <c r="D9" s="30" t="s">
        <v>222</v>
      </c>
      <c r="E9" s="30" t="s">
        <v>223</v>
      </c>
      <c r="F9" s="30" t="s">
        <v>224</v>
      </c>
      <c r="G9" s="30" t="s">
        <v>225</v>
      </c>
    </row>
    <row r="10" spans="1:7" x14ac:dyDescent="0.25">
      <c r="A10" s="3" t="s">
        <v>73</v>
      </c>
      <c r="B10" s="9" t="s">
        <v>226</v>
      </c>
      <c r="C10" s="9" t="s">
        <v>200</v>
      </c>
      <c r="D10" s="9" t="s">
        <v>201</v>
      </c>
      <c r="E10" s="31"/>
      <c r="F10" s="9" t="s">
        <v>202</v>
      </c>
      <c r="G10" s="9" t="s">
        <v>203</v>
      </c>
    </row>
    <row r="11" spans="1:7" x14ac:dyDescent="0.25">
      <c r="A11" s="3" t="s">
        <v>53</v>
      </c>
      <c r="B11" s="9" t="s">
        <v>227</v>
      </c>
      <c r="C11" s="9" t="s">
        <v>200</v>
      </c>
      <c r="D11" s="9" t="s">
        <v>201</v>
      </c>
      <c r="E11" s="31"/>
      <c r="F11" s="9" t="s">
        <v>202</v>
      </c>
      <c r="G11" s="9" t="s">
        <v>228</v>
      </c>
    </row>
  </sheetData>
  <pageMargins left="0.19685039370078741" right="0.19685039370078741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pXRF_VSF2</vt:lpstr>
      <vt:lpstr>pXRF_BV1</vt:lpstr>
      <vt:lpstr>STD_stats</vt:lpstr>
      <vt:lpstr>Data_stats</vt:lpstr>
      <vt:lpstr>STD_metadata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insrv</cp:lastModifiedBy>
  <cp:lastPrinted>2018-09-03T16:40:30Z</cp:lastPrinted>
  <dcterms:created xsi:type="dcterms:W3CDTF">2016-08-12T11:11:02Z</dcterms:created>
  <dcterms:modified xsi:type="dcterms:W3CDTF">2019-01-06T13:09:29Z</dcterms:modified>
</cp:coreProperties>
</file>